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<sst xmlns="http://schemas.openxmlformats.org/spreadsheetml/2006/main" count="1158" uniqueCount="913">
  <si>
    <t>_id</t>
  </si>
  <si>
    <t>ENTITATEA_EU/ENTIDAD_EU</t>
  </si>
  <si>
    <t>ENTITATEA_CAS/ENTIDAD_CAS</t>
  </si>
  <si>
    <t>EKITALDIA/EJERCICIO</t>
  </si>
  <si>
    <t>UDALERRI_INE_KODEA/CODIGO_INE_MUNICIPIO</t>
  </si>
  <si>
    <t>UDALERRIA/MUNICIPIO</t>
  </si>
  <si>
    <t>ONDASUN_KOPURUA(EZ_SALBUETSIAK)/NUMERO_BIENES(NO_EXENTOS)</t>
  </si>
  <si>
    <t>ONDASUN_KOPURUA(SALBUETSIAK)/NUMERO_BIENES(EXENTOS)</t>
  </si>
  <si>
    <t>ONDASUN_KOPURUA(GUZTIRA)/NUMERO_BIENES(TOTAL)</t>
  </si>
  <si>
    <t>ZERGA_OINARRIA(KB)/BASE_IMPONIBLE(VC)</t>
  </si>
  <si>
    <t>ZERGA_OINARRIA_ORDAINAGIRIKO/BASE_IMPONIBLE_POR_INMUEBLE</t>
  </si>
  <si>
    <t>KUOTA-ZERGA/CUOTA_TRIBUTARIA</t>
  </si>
  <si>
    <t>TRIBUTU_ZORRA/DEUDA_TRIBUTARIA</t>
  </si>
  <si>
    <t>ORDAINAGIRIKO_TRIBUTU_ZORRA/DEUDA_TRIBUTARIA_POR_INMUEBLE</t>
  </si>
  <si>
    <t>BFA</t>
  </si>
  <si>
    <t>DFB</t>
  </si>
  <si>
    <t>ABADIÑO</t>
  </si>
  <si>
    <t>11589,00</t>
  </si>
  <si>
    <t>890,00</t>
  </si>
  <si>
    <t>12478,00</t>
  </si>
  <si>
    <t>507675743,11</t>
  </si>
  <si>
    <t>40685,67</t>
  </si>
  <si>
    <t>2299264,15</t>
  </si>
  <si>
    <t>2296328,41</t>
  </si>
  <si>
    <t>198,15</t>
  </si>
  <si>
    <t>ABANTO Y CIERVANA-ABANTO ZIERBENA</t>
  </si>
  <si>
    <t>11862,00</t>
  </si>
  <si>
    <t>1176,00</t>
  </si>
  <si>
    <t>13031,00</t>
  </si>
  <si>
    <t>561396752,54</t>
  </si>
  <si>
    <t>43081,63</t>
  </si>
  <si>
    <t>1113967,05</t>
  </si>
  <si>
    <t>1110855,63</t>
  </si>
  <si>
    <t>93,65</t>
  </si>
  <si>
    <t>AMOREBIETA-ETXANO</t>
  </si>
  <si>
    <t>26761,00</t>
  </si>
  <si>
    <t>1987,00</t>
  </si>
  <si>
    <t>28737,00</t>
  </si>
  <si>
    <t>1255129599,41</t>
  </si>
  <si>
    <t>43676,43</t>
  </si>
  <si>
    <t>3780708,59</t>
  </si>
  <si>
    <t>3762930,88</t>
  </si>
  <si>
    <t>140,61</t>
  </si>
  <si>
    <t>AMOROTO</t>
  </si>
  <si>
    <t>862,00</t>
  </si>
  <si>
    <t>131,00</t>
  </si>
  <si>
    <t>993,00</t>
  </si>
  <si>
    <t>36928879,10</t>
  </si>
  <si>
    <t>37189,20</t>
  </si>
  <si>
    <t>30552,85</t>
  </si>
  <si>
    <t>28405,88</t>
  </si>
  <si>
    <t>32,95</t>
  </si>
  <si>
    <t>ARAKALDO</t>
  </si>
  <si>
    <t>276,00</t>
  </si>
  <si>
    <t>99,00</t>
  </si>
  <si>
    <t>375,00</t>
  </si>
  <si>
    <t>12025629,60</t>
  </si>
  <si>
    <t>32068,35</t>
  </si>
  <si>
    <t>14845,53</t>
  </si>
  <si>
    <t>14679,20</t>
  </si>
  <si>
    <t>53,19</t>
  </si>
  <si>
    <t>ARANTZAZU</t>
  </si>
  <si>
    <t>665,00</t>
  </si>
  <si>
    <t>73,00</t>
  </si>
  <si>
    <t>738,00</t>
  </si>
  <si>
    <t>24642658,11</t>
  </si>
  <si>
    <t>33391,14</t>
  </si>
  <si>
    <t>39578,60</t>
  </si>
  <si>
    <t>59,52</t>
  </si>
  <si>
    <t>MUNITIBAR-ARBATZEGI GERRIKAITZ</t>
  </si>
  <si>
    <t>1339,00</t>
  </si>
  <si>
    <t>175,00</t>
  </si>
  <si>
    <t>1514,00</t>
  </si>
  <si>
    <t>49523829,97</t>
  </si>
  <si>
    <t>32710,59</t>
  </si>
  <si>
    <t>48622,05</t>
  </si>
  <si>
    <t>48524,10</t>
  </si>
  <si>
    <t>36,24</t>
  </si>
  <si>
    <t>ARTZENTALES</t>
  </si>
  <si>
    <t>1395,00</t>
  </si>
  <si>
    <t>293,00</t>
  </si>
  <si>
    <t>1688,00</t>
  </si>
  <si>
    <t>43493057,83</t>
  </si>
  <si>
    <t>25766,03</t>
  </si>
  <si>
    <t>19524,78</t>
  </si>
  <si>
    <t>14,00</t>
  </si>
  <si>
    <t>ARRANKUDIAGA-ZOLLO</t>
  </si>
  <si>
    <t>2045,00</t>
  </si>
  <si>
    <t>156,00</t>
  </si>
  <si>
    <t>2201,00</t>
  </si>
  <si>
    <t>99527716,00</t>
  </si>
  <si>
    <t>45219,32</t>
  </si>
  <si>
    <t>270847,51</t>
  </si>
  <si>
    <t>267754,62</t>
  </si>
  <si>
    <t>130,93</t>
  </si>
  <si>
    <t>ARRIETA</t>
  </si>
  <si>
    <t>1541,00</t>
  </si>
  <si>
    <t>196,00</t>
  </si>
  <si>
    <t>1737,00</t>
  </si>
  <si>
    <t>55952888,58</t>
  </si>
  <si>
    <t>32212,37</t>
  </si>
  <si>
    <t>36620,95</t>
  </si>
  <si>
    <t>40244,27</t>
  </si>
  <si>
    <t>26,12</t>
  </si>
  <si>
    <t>ARRIGORRIAGA</t>
  </si>
  <si>
    <t>14372,00</t>
  </si>
  <si>
    <t>1102,00</t>
  </si>
  <si>
    <t>15474,00</t>
  </si>
  <si>
    <t>634271237,57</t>
  </si>
  <si>
    <t>40989,48</t>
  </si>
  <si>
    <t>1656689,67</t>
  </si>
  <si>
    <t>1651405,61</t>
  </si>
  <si>
    <t>114,90</t>
  </si>
  <si>
    <t>BAKIO</t>
  </si>
  <si>
    <t>8443,00</t>
  </si>
  <si>
    <t>641,00</t>
  </si>
  <si>
    <t>9078,00</t>
  </si>
  <si>
    <t>460306553,56</t>
  </si>
  <si>
    <t>50705,72</t>
  </si>
  <si>
    <t>770372,54</t>
  </si>
  <si>
    <t>908983,58</t>
  </si>
  <si>
    <t>107,66</t>
  </si>
  <si>
    <t>BARRIKA</t>
  </si>
  <si>
    <t>2544,00</t>
  </si>
  <si>
    <t>251,00</t>
  </si>
  <si>
    <t>2794,00</t>
  </si>
  <si>
    <t>143625504,18</t>
  </si>
  <si>
    <t>51404,98</t>
  </si>
  <si>
    <t>241604,04</t>
  </si>
  <si>
    <t>94,97</t>
  </si>
  <si>
    <t>BERANGO</t>
  </si>
  <si>
    <t>10469,00</t>
  </si>
  <si>
    <t>771,00</t>
  </si>
  <si>
    <t>11234,00</t>
  </si>
  <si>
    <t>620016369,26</t>
  </si>
  <si>
    <t>55191,06</t>
  </si>
  <si>
    <t>1150777,11</t>
  </si>
  <si>
    <t>1104807,02</t>
  </si>
  <si>
    <t>105,53</t>
  </si>
  <si>
    <t>BERMEO</t>
  </si>
  <si>
    <t>24130,00</t>
  </si>
  <si>
    <t>1441,00</t>
  </si>
  <si>
    <t>25569,00</t>
  </si>
  <si>
    <t>1054170821,41</t>
  </si>
  <si>
    <t>41228,47</t>
  </si>
  <si>
    <t>3254172,77</t>
  </si>
  <si>
    <t>3237814,66</t>
  </si>
  <si>
    <t>134,18</t>
  </si>
  <si>
    <t>BERRIATUA</t>
  </si>
  <si>
    <t>2032,00</t>
  </si>
  <si>
    <t>192,00</t>
  </si>
  <si>
    <t>2224,00</t>
  </si>
  <si>
    <t>91098010,68</t>
  </si>
  <si>
    <t>40961,34</t>
  </si>
  <si>
    <t>161798,89</t>
  </si>
  <si>
    <t>79,63</t>
  </si>
  <si>
    <t>BERRIZ</t>
  </si>
  <si>
    <t>6834,00</t>
  </si>
  <si>
    <t>630,00</t>
  </si>
  <si>
    <t>7463,00</t>
  </si>
  <si>
    <t>313417045,29</t>
  </si>
  <si>
    <t>41996,12</t>
  </si>
  <si>
    <t>572066,48</t>
  </si>
  <si>
    <t>571769,40</t>
  </si>
  <si>
    <t>83,67</t>
  </si>
  <si>
    <t>BUSTURIA</t>
  </si>
  <si>
    <t>3805,00</t>
  </si>
  <si>
    <t>607,00</t>
  </si>
  <si>
    <t>4412,00</t>
  </si>
  <si>
    <t>170459750,39</t>
  </si>
  <si>
    <t>38635,48</t>
  </si>
  <si>
    <t>198843,46</t>
  </si>
  <si>
    <t>198823,23</t>
  </si>
  <si>
    <t>52,25</t>
  </si>
  <si>
    <t>KARRANTZA HARANA/VALLE DE CARRANZA</t>
  </si>
  <si>
    <t>6137,00</t>
  </si>
  <si>
    <t>1066,00</t>
  </si>
  <si>
    <t>7203,00</t>
  </si>
  <si>
    <t>191298298,10</t>
  </si>
  <si>
    <t>26558,14</t>
  </si>
  <si>
    <t>368714,17</t>
  </si>
  <si>
    <t>366083,51</t>
  </si>
  <si>
    <t>59,65</t>
  </si>
  <si>
    <t>ARTEA</t>
  </si>
  <si>
    <t>1548,00</t>
  </si>
  <si>
    <t>163,00</t>
  </si>
  <si>
    <t>1711,00</t>
  </si>
  <si>
    <t>73904541,78</t>
  </si>
  <si>
    <t>43193,77</t>
  </si>
  <si>
    <t>161203,08</t>
  </si>
  <si>
    <t>104,14</t>
  </si>
  <si>
    <t>ZEANURI</t>
  </si>
  <si>
    <t>2764,00</t>
  </si>
  <si>
    <t>454,00</t>
  </si>
  <si>
    <t>3207,00</t>
  </si>
  <si>
    <t>102062463,40</t>
  </si>
  <si>
    <t>31824,90</t>
  </si>
  <si>
    <t>65796,64</t>
  </si>
  <si>
    <t>65399,34</t>
  </si>
  <si>
    <t>23,66</t>
  </si>
  <si>
    <t>ZEBERIO</t>
  </si>
  <si>
    <t>2293,00</t>
  </si>
  <si>
    <t>219,00</t>
  </si>
  <si>
    <t>2504,00</t>
  </si>
  <si>
    <t>84131455,30</t>
  </si>
  <si>
    <t>33598,82</t>
  </si>
  <si>
    <t>95621,88</t>
  </si>
  <si>
    <t>95066,25</t>
  </si>
  <si>
    <t>41,46</t>
  </si>
  <si>
    <t>DIMA</t>
  </si>
  <si>
    <t>2974,00</t>
  </si>
  <si>
    <t>571,00</t>
  </si>
  <si>
    <t>3545,00</t>
  </si>
  <si>
    <t>126493302,40</t>
  </si>
  <si>
    <t>35682,17</t>
  </si>
  <si>
    <t>115101,71</t>
  </si>
  <si>
    <t>38,70</t>
  </si>
  <si>
    <t>EA</t>
  </si>
  <si>
    <t>2254,00</t>
  </si>
  <si>
    <t>476,00</t>
  </si>
  <si>
    <t>2730,00</t>
  </si>
  <si>
    <t>97365480,45</t>
  </si>
  <si>
    <t>35665,01</t>
  </si>
  <si>
    <t>79640,46</t>
  </si>
  <si>
    <t>92396,04</t>
  </si>
  <si>
    <t>40,99</t>
  </si>
  <si>
    <t>ETXEBARRI</t>
  </si>
  <si>
    <t>14516,00</t>
  </si>
  <si>
    <t>1525,00</t>
  </si>
  <si>
    <t>16039,00</t>
  </si>
  <si>
    <t>633206721,37</t>
  </si>
  <si>
    <t>39479,19</t>
  </si>
  <si>
    <t>1790481,30</t>
  </si>
  <si>
    <t>1776675,59</t>
  </si>
  <si>
    <t>122,39</t>
  </si>
  <si>
    <t>ETXEBARRIA</t>
  </si>
  <si>
    <t>1551,00</t>
  </si>
  <si>
    <t>182,00</t>
  </si>
  <si>
    <t>1733,00</t>
  </si>
  <si>
    <t>72673649,25</t>
  </si>
  <si>
    <t>41935,17</t>
  </si>
  <si>
    <t>151276,01</t>
  </si>
  <si>
    <t>150096,42</t>
  </si>
  <si>
    <t>96,77</t>
  </si>
  <si>
    <t>ELANTXOBE</t>
  </si>
  <si>
    <t>773,00</t>
  </si>
  <si>
    <t>361,00</t>
  </si>
  <si>
    <t>1134,00</t>
  </si>
  <si>
    <t>33767444,68</t>
  </si>
  <si>
    <t>29777,29</t>
  </si>
  <si>
    <t>23297,17</t>
  </si>
  <si>
    <t>30,14</t>
  </si>
  <si>
    <t>ELORRIO</t>
  </si>
  <si>
    <t>9559,00</t>
  </si>
  <si>
    <t>671,00</t>
  </si>
  <si>
    <t>10228,00</t>
  </si>
  <si>
    <t>476824222,51</t>
  </si>
  <si>
    <t>46619,50</t>
  </si>
  <si>
    <t>1190340,64</t>
  </si>
  <si>
    <t>1201960,89</t>
  </si>
  <si>
    <t>125,74</t>
  </si>
  <si>
    <t>EREÑO</t>
  </si>
  <si>
    <t>863,00</t>
  </si>
  <si>
    <t>112,00</t>
  </si>
  <si>
    <t>975,00</t>
  </si>
  <si>
    <t>28989716,38</t>
  </si>
  <si>
    <t>29733,04</t>
  </si>
  <si>
    <t>26578,58</t>
  </si>
  <si>
    <t>30,80</t>
  </si>
  <si>
    <t>ERMUA</t>
  </si>
  <si>
    <t>15511,00</t>
  </si>
  <si>
    <t>1540,00</t>
  </si>
  <si>
    <t>17043,00</t>
  </si>
  <si>
    <t>702330447,40</t>
  </si>
  <si>
    <t>41209,32</t>
  </si>
  <si>
    <t>2446114,80</t>
  </si>
  <si>
    <t>2465547,80</t>
  </si>
  <si>
    <t>158,95</t>
  </si>
  <si>
    <t>FRUIZ</t>
  </si>
  <si>
    <t>1215,00</t>
  </si>
  <si>
    <t>152,00</t>
  </si>
  <si>
    <t>1367,00</t>
  </si>
  <si>
    <t>59569613,63</t>
  </si>
  <si>
    <t>43576,89</t>
  </si>
  <si>
    <t>57006,76</t>
  </si>
  <si>
    <t>56651,64</t>
  </si>
  <si>
    <t>46,63</t>
  </si>
  <si>
    <t>GALDAKAO</t>
  </si>
  <si>
    <t>31518,00</t>
  </si>
  <si>
    <t>2270,00</t>
  </si>
  <si>
    <t>33772,00</t>
  </si>
  <si>
    <t>1545871757,21</t>
  </si>
  <si>
    <t>45773,77</t>
  </si>
  <si>
    <t>5928284,71</t>
  </si>
  <si>
    <t>5972458,77</t>
  </si>
  <si>
    <t>189,49</t>
  </si>
  <si>
    <t>GALDAMES</t>
  </si>
  <si>
    <t>1723,00</t>
  </si>
  <si>
    <t>392,00</t>
  </si>
  <si>
    <t>2112,00</t>
  </si>
  <si>
    <t>52856559,60</t>
  </si>
  <si>
    <t>25026,78</t>
  </si>
  <si>
    <t>64414,94</t>
  </si>
  <si>
    <t>37,39</t>
  </si>
  <si>
    <t>GAMIZ-FIKA</t>
  </si>
  <si>
    <t>2508,00</t>
  </si>
  <si>
    <t>323,00</t>
  </si>
  <si>
    <t>2831,00</t>
  </si>
  <si>
    <t>129506617,45</t>
  </si>
  <si>
    <t>45745,89</t>
  </si>
  <si>
    <t>131743,54</t>
  </si>
  <si>
    <t>136631,48</t>
  </si>
  <si>
    <t>54,48</t>
  </si>
  <si>
    <t>GARAI</t>
  </si>
  <si>
    <t>602,00</t>
  </si>
  <si>
    <t>115,00</t>
  </si>
  <si>
    <t>717,00</t>
  </si>
  <si>
    <t>26619358,46</t>
  </si>
  <si>
    <t>37126,02</t>
  </si>
  <si>
    <t>16751,47</t>
  </si>
  <si>
    <t>27,83</t>
  </si>
  <si>
    <t>GATIKA</t>
  </si>
  <si>
    <t>2624,00</t>
  </si>
  <si>
    <t>2751,00</t>
  </si>
  <si>
    <t>136687946,06</t>
  </si>
  <si>
    <t>49686,64</t>
  </si>
  <si>
    <t>315128,35</t>
  </si>
  <si>
    <t>319957,27</t>
  </si>
  <si>
    <t>121,93</t>
  </si>
  <si>
    <t>GAUTEGIZ ARTEAGA</t>
  </si>
  <si>
    <t>2135,00</t>
  </si>
  <si>
    <t>289,00</t>
  </si>
  <si>
    <t>2421,00</t>
  </si>
  <si>
    <t>112851183,70</t>
  </si>
  <si>
    <t>46613,46</t>
  </si>
  <si>
    <t>86785,09</t>
  </si>
  <si>
    <t>40,65</t>
  </si>
  <si>
    <t>GORDEXOLA</t>
  </si>
  <si>
    <t>2899,00</t>
  </si>
  <si>
    <t>388,00</t>
  </si>
  <si>
    <t>3287,00</t>
  </si>
  <si>
    <t>116734042,56</t>
  </si>
  <si>
    <t>35513,86</t>
  </si>
  <si>
    <t>179901,31</t>
  </si>
  <si>
    <t>184566,81</t>
  </si>
  <si>
    <t>63,67</t>
  </si>
  <si>
    <t>GORLIZ</t>
  </si>
  <si>
    <t>11944,00</t>
  </si>
  <si>
    <t>1126,00</t>
  </si>
  <si>
    <t>13066,00</t>
  </si>
  <si>
    <t>680441595,24</t>
  </si>
  <si>
    <t>52077,27</t>
  </si>
  <si>
    <t>1525182,73</t>
  </si>
  <si>
    <t>1642367,29</t>
  </si>
  <si>
    <t>137,51</t>
  </si>
  <si>
    <t>GÜEÑES</t>
  </si>
  <si>
    <t>8766,00</t>
  </si>
  <si>
    <t>1018,00</t>
  </si>
  <si>
    <t>9780,00</t>
  </si>
  <si>
    <t>365145726,50</t>
  </si>
  <si>
    <t>37335,96</t>
  </si>
  <si>
    <t>794494,37</t>
  </si>
  <si>
    <t>792285,51</t>
  </si>
  <si>
    <t>90,38</t>
  </si>
  <si>
    <t>GERNIKA-LUMO</t>
  </si>
  <si>
    <t>25126,00</t>
  </si>
  <si>
    <t>1795,00</t>
  </si>
  <si>
    <t>26912,00</t>
  </si>
  <si>
    <t>1132105407,67</t>
  </si>
  <si>
    <t>42066,94</t>
  </si>
  <si>
    <t>3098890,59</t>
  </si>
  <si>
    <t>123,33</t>
  </si>
  <si>
    <t>GIZABURUAGA</t>
  </si>
  <si>
    <t>488,00</t>
  </si>
  <si>
    <t>78,00</t>
  </si>
  <si>
    <t>566,00</t>
  </si>
  <si>
    <t>25312992,27</t>
  </si>
  <si>
    <t>44722,60</t>
  </si>
  <si>
    <t>43814,14</t>
  </si>
  <si>
    <t>89,78</t>
  </si>
  <si>
    <t>IBARRANGELU</t>
  </si>
  <si>
    <t>2152,00</t>
  </si>
  <si>
    <t>339,00</t>
  </si>
  <si>
    <t>2491,00</t>
  </si>
  <si>
    <t>92911047,17</t>
  </si>
  <si>
    <t>37298,69</t>
  </si>
  <si>
    <t>78889,34</t>
  </si>
  <si>
    <t>36,66</t>
  </si>
  <si>
    <t>ISPASTER</t>
  </si>
  <si>
    <t>1650,00</t>
  </si>
  <si>
    <t>436,00</t>
  </si>
  <si>
    <t>2086,00</t>
  </si>
  <si>
    <t>62031174,31</t>
  </si>
  <si>
    <t>29736,90</t>
  </si>
  <si>
    <t>58718,09</t>
  </si>
  <si>
    <t>35,59</t>
  </si>
  <si>
    <t>IZURTZA</t>
  </si>
  <si>
    <t>618,00</t>
  </si>
  <si>
    <t>48,00</t>
  </si>
  <si>
    <t>666,00</t>
  </si>
  <si>
    <t>33874640,95</t>
  </si>
  <si>
    <t>50862,82</t>
  </si>
  <si>
    <t>95442,46</t>
  </si>
  <si>
    <t>154,44</t>
  </si>
  <si>
    <t>LANESTOSA</t>
  </si>
  <si>
    <t>655,00</t>
  </si>
  <si>
    <t>89,00</t>
  </si>
  <si>
    <t>744,00</t>
  </si>
  <si>
    <t>21476055,76</t>
  </si>
  <si>
    <t>28865,67</t>
  </si>
  <si>
    <t>28786,84</t>
  </si>
  <si>
    <t>43,95</t>
  </si>
  <si>
    <t>LARRABETZU</t>
  </si>
  <si>
    <t>3775,00</t>
  </si>
  <si>
    <t>4098,00</t>
  </si>
  <si>
    <t>156935044,91</t>
  </si>
  <si>
    <t>38295,52</t>
  </si>
  <si>
    <t>342620,15</t>
  </si>
  <si>
    <t>341163,87</t>
  </si>
  <si>
    <t>90,37</t>
  </si>
  <si>
    <t>LAUKIZ</t>
  </si>
  <si>
    <t>2168,00</t>
  </si>
  <si>
    <t>183,00</t>
  </si>
  <si>
    <t>2351,00</t>
  </si>
  <si>
    <t>116904517,47</t>
  </si>
  <si>
    <t>49725,44</t>
  </si>
  <si>
    <t>236320,03</t>
  </si>
  <si>
    <t>228265,49</t>
  </si>
  <si>
    <t>105,29</t>
  </si>
  <si>
    <t>LEMOA</t>
  </si>
  <si>
    <t>5394,00</t>
  </si>
  <si>
    <t>693,00</t>
  </si>
  <si>
    <t>6086,00</t>
  </si>
  <si>
    <t>231366252,16</t>
  </si>
  <si>
    <t>38016,14</t>
  </si>
  <si>
    <t>491966,30</t>
  </si>
  <si>
    <t>491394,56</t>
  </si>
  <si>
    <t>91,10</t>
  </si>
  <si>
    <t>LEMOIZ</t>
  </si>
  <si>
    <t>2513,00</t>
  </si>
  <si>
    <t>258,00</t>
  </si>
  <si>
    <t>2771,00</t>
  </si>
  <si>
    <t>131043351,17</t>
  </si>
  <si>
    <t>47291,00</t>
  </si>
  <si>
    <t>183014,36</t>
  </si>
  <si>
    <t>182141,31</t>
  </si>
  <si>
    <t>72,48</t>
  </si>
  <si>
    <t>LEKEITIO</t>
  </si>
  <si>
    <t>10855,00</t>
  </si>
  <si>
    <t>2855,00</t>
  </si>
  <si>
    <t>13710,00</t>
  </si>
  <si>
    <t>591759969,94</t>
  </si>
  <si>
    <t>43162,65</t>
  </si>
  <si>
    <t>1180122,63</t>
  </si>
  <si>
    <t>1322130,77</t>
  </si>
  <si>
    <t>121,80</t>
  </si>
  <si>
    <t>MALLABIA</t>
  </si>
  <si>
    <t>2256,00</t>
  </si>
  <si>
    <t>376,00</t>
  </si>
  <si>
    <t>2632,00</t>
  </si>
  <si>
    <t>124860812,79</t>
  </si>
  <si>
    <t>47439,52</t>
  </si>
  <si>
    <t>328937,86</t>
  </si>
  <si>
    <t>145,81</t>
  </si>
  <si>
    <t>MAÑARIA</t>
  </si>
  <si>
    <t>989,00</t>
  </si>
  <si>
    <t>101,00</t>
  </si>
  <si>
    <t>1090,00</t>
  </si>
  <si>
    <t>38271111,43</t>
  </si>
  <si>
    <t>35111,11</t>
  </si>
  <si>
    <t>51157,59</t>
  </si>
  <si>
    <t>52692,53</t>
  </si>
  <si>
    <t>53,28</t>
  </si>
  <si>
    <t>MARKINA-XEMEIN</t>
  </si>
  <si>
    <t>7079,00</t>
  </si>
  <si>
    <t>1247,00</t>
  </si>
  <si>
    <t>8324,00</t>
  </si>
  <si>
    <t>326620491,97</t>
  </si>
  <si>
    <t>39238,41</t>
  </si>
  <si>
    <t>599242,30</t>
  </si>
  <si>
    <t>592121,29</t>
  </si>
  <si>
    <t>83,64</t>
  </si>
  <si>
    <t>MARURI-JATABE</t>
  </si>
  <si>
    <t>1943,00</t>
  </si>
  <si>
    <t>122,00</t>
  </si>
  <si>
    <t>2065,00</t>
  </si>
  <si>
    <t>89707095,19</t>
  </si>
  <si>
    <t>43441,69</t>
  </si>
  <si>
    <t>179759,29</t>
  </si>
  <si>
    <t>190911,78</t>
  </si>
  <si>
    <t>98,26</t>
  </si>
  <si>
    <t>MENDATA</t>
  </si>
  <si>
    <t>1020,00</t>
  </si>
  <si>
    <t>1175,00</t>
  </si>
  <si>
    <t>40581444,86</t>
  </si>
  <si>
    <t>34537,40</t>
  </si>
  <si>
    <t>25951,13</t>
  </si>
  <si>
    <t>25826,77</t>
  </si>
  <si>
    <t>25,32</t>
  </si>
  <si>
    <t>MENDEXA</t>
  </si>
  <si>
    <t>891,00</t>
  </si>
  <si>
    <t>174,00</t>
  </si>
  <si>
    <t>1065,00</t>
  </si>
  <si>
    <t>45319931,18</t>
  </si>
  <si>
    <t>42553,93</t>
  </si>
  <si>
    <t>30491,40</t>
  </si>
  <si>
    <t>34260,76</t>
  </si>
  <si>
    <t>38,45</t>
  </si>
  <si>
    <t>MEÑAKA</t>
  </si>
  <si>
    <t>1556,00</t>
  </si>
  <si>
    <t>60362037,43</t>
  </si>
  <si>
    <t>38793,08</t>
  </si>
  <si>
    <t>89560,89</t>
  </si>
  <si>
    <t>94745,13</t>
  </si>
  <si>
    <t>65,75</t>
  </si>
  <si>
    <t>UGAO-MIRABALLES</t>
  </si>
  <si>
    <t>5452,00</t>
  </si>
  <si>
    <t>435,00</t>
  </si>
  <si>
    <t>5887,00</t>
  </si>
  <si>
    <t>220101241,52</t>
  </si>
  <si>
    <t>37387,67</t>
  </si>
  <si>
    <t>530332,27</t>
  </si>
  <si>
    <t>97,27</t>
  </si>
  <si>
    <t>MORGA</t>
  </si>
  <si>
    <t>1303,00</t>
  </si>
  <si>
    <t>150,00</t>
  </si>
  <si>
    <t>1453,00</t>
  </si>
  <si>
    <t>50372443,05</t>
  </si>
  <si>
    <t>34667,89</t>
  </si>
  <si>
    <t>49053,14</t>
  </si>
  <si>
    <t>51973,48</t>
  </si>
  <si>
    <t>39,89</t>
  </si>
  <si>
    <t>MUXIKA</t>
  </si>
  <si>
    <t>3629,00</t>
  </si>
  <si>
    <t>4003,00</t>
  </si>
  <si>
    <t>143333613,73</t>
  </si>
  <si>
    <t>35806,55</t>
  </si>
  <si>
    <t>126570,50</t>
  </si>
  <si>
    <t>132953,55</t>
  </si>
  <si>
    <t>36,64</t>
  </si>
  <si>
    <t>MUNDAKA</t>
  </si>
  <si>
    <t>4110,00</t>
  </si>
  <si>
    <t>527,00</t>
  </si>
  <si>
    <t>4637,00</t>
  </si>
  <si>
    <t>245325316,15</t>
  </si>
  <si>
    <t>52906,04</t>
  </si>
  <si>
    <t>228692,87</t>
  </si>
  <si>
    <t>228525,13</t>
  </si>
  <si>
    <t>55,60</t>
  </si>
  <si>
    <t>MUNGIA</t>
  </si>
  <si>
    <t>26906,00</t>
  </si>
  <si>
    <t>1607,00</t>
  </si>
  <si>
    <t>28501,00</t>
  </si>
  <si>
    <t>1480050382,65</t>
  </si>
  <si>
    <t>51929,77</t>
  </si>
  <si>
    <t>3145017,79</t>
  </si>
  <si>
    <t>3117316,91</t>
  </si>
  <si>
    <t>115,86</t>
  </si>
  <si>
    <t>AULESTI</t>
  </si>
  <si>
    <t>1432,00</t>
  </si>
  <si>
    <t>249,00</t>
  </si>
  <si>
    <t>1681,00</t>
  </si>
  <si>
    <t>54721997,94</t>
  </si>
  <si>
    <t>32553,24</t>
  </si>
  <si>
    <t>38922,66</t>
  </si>
  <si>
    <t>27,18</t>
  </si>
  <si>
    <t>MUSKIZ</t>
  </si>
  <si>
    <t>8303,00</t>
  </si>
  <si>
    <t>635,00</t>
  </si>
  <si>
    <t>8935,00</t>
  </si>
  <si>
    <t>367296585,12</t>
  </si>
  <si>
    <t>41107,62</t>
  </si>
  <si>
    <t>461552,66</t>
  </si>
  <si>
    <t>460825,95</t>
  </si>
  <si>
    <t>55,50</t>
  </si>
  <si>
    <t>OTXANDIO</t>
  </si>
  <si>
    <t>2460,00</t>
  </si>
  <si>
    <t>341,00</t>
  </si>
  <si>
    <t>2800,00</t>
  </si>
  <si>
    <t>84856155,63</t>
  </si>
  <si>
    <t>30305,77</t>
  </si>
  <si>
    <t>201904,35</t>
  </si>
  <si>
    <t>201722,29</t>
  </si>
  <si>
    <t>82,00</t>
  </si>
  <si>
    <t>ONDARROA</t>
  </si>
  <si>
    <t>7915,00</t>
  </si>
  <si>
    <t>1284,00</t>
  </si>
  <si>
    <t>9197,00</t>
  </si>
  <si>
    <t>400379784,69</t>
  </si>
  <si>
    <t>43533,74</t>
  </si>
  <si>
    <t>1031349,25</t>
  </si>
  <si>
    <t>1054829,38</t>
  </si>
  <si>
    <t>133,27</t>
  </si>
  <si>
    <t>URDUÑA/ORDUÑA</t>
  </si>
  <si>
    <t>7032,00</t>
  </si>
  <si>
    <t>529,00</t>
  </si>
  <si>
    <t>7551,00</t>
  </si>
  <si>
    <t>274380428,47</t>
  </si>
  <si>
    <t>36336,97</t>
  </si>
  <si>
    <t>575185,77</t>
  </si>
  <si>
    <t>573932,57</t>
  </si>
  <si>
    <t>81,62</t>
  </si>
  <si>
    <t>OROZKO</t>
  </si>
  <si>
    <t>5014,00</t>
  </si>
  <si>
    <t>574,00</t>
  </si>
  <si>
    <t>5588,00</t>
  </si>
  <si>
    <t>211657518,90</t>
  </si>
  <si>
    <t>37877,15</t>
  </si>
  <si>
    <t>266470,00</t>
  </si>
  <si>
    <t>272068,83</t>
  </si>
  <si>
    <t>54,26</t>
  </si>
  <si>
    <t>SUKARRIETA</t>
  </si>
  <si>
    <t>1209,00</t>
  </si>
  <si>
    <t>187,00</t>
  </si>
  <si>
    <t>1396,00</t>
  </si>
  <si>
    <t>67096039,65</t>
  </si>
  <si>
    <t>48063,07</t>
  </si>
  <si>
    <t>56997,94</t>
  </si>
  <si>
    <t>69506,23</t>
  </si>
  <si>
    <t>57,49</t>
  </si>
  <si>
    <t>PLENTZIA</t>
  </si>
  <si>
    <t>7308,00</t>
  </si>
  <si>
    <t>8296,00</t>
  </si>
  <si>
    <t>471064712,75</t>
  </si>
  <si>
    <t>56782,15</t>
  </si>
  <si>
    <t>916489,70</t>
  </si>
  <si>
    <t>1037088,93</t>
  </si>
  <si>
    <t>141,91</t>
  </si>
  <si>
    <t>ERRIGOITI</t>
  </si>
  <si>
    <t>1573,00</t>
  </si>
  <si>
    <t>214,00</t>
  </si>
  <si>
    <t>1781,00</t>
  </si>
  <si>
    <t>49849101,57</t>
  </si>
  <si>
    <t>27989,39</t>
  </si>
  <si>
    <t>46793,59</t>
  </si>
  <si>
    <t>49998,17</t>
  </si>
  <si>
    <t>31,79</t>
  </si>
  <si>
    <t>VALLE DE TRAPAGA-TRAPAGARAN</t>
  </si>
  <si>
    <t>14845,00</t>
  </si>
  <si>
    <t>1953,00</t>
  </si>
  <si>
    <t>16794,00</t>
  </si>
  <si>
    <t>758047222,44</t>
  </si>
  <si>
    <t>45137,98</t>
  </si>
  <si>
    <t>1622458,28</t>
  </si>
  <si>
    <t>109,29</t>
  </si>
  <si>
    <t>LEZAMA</t>
  </si>
  <si>
    <t>3984,00</t>
  </si>
  <si>
    <t>562,00</t>
  </si>
  <si>
    <t>4540,00</t>
  </si>
  <si>
    <t>195613905,46</t>
  </si>
  <si>
    <t>43086,76</t>
  </si>
  <si>
    <t>346908,37</t>
  </si>
  <si>
    <t>348798,08</t>
  </si>
  <si>
    <t>87,55</t>
  </si>
  <si>
    <t>ORTUELLA</t>
  </si>
  <si>
    <t>9903,00</t>
  </si>
  <si>
    <t>1393,00</t>
  </si>
  <si>
    <t>11295,00</t>
  </si>
  <si>
    <t>456151079,22</t>
  </si>
  <si>
    <t>40385,22</t>
  </si>
  <si>
    <t>827763,18</t>
  </si>
  <si>
    <t>829878,40</t>
  </si>
  <si>
    <t>83,80</t>
  </si>
  <si>
    <t>SESTAO</t>
  </si>
  <si>
    <t>25331,00</t>
  </si>
  <si>
    <t>4032,00</t>
  </si>
  <si>
    <t>29355,00</t>
  </si>
  <si>
    <t>1281363604,33</t>
  </si>
  <si>
    <t>43650,61</t>
  </si>
  <si>
    <t>5704434,88</t>
  </si>
  <si>
    <t>5695981,92</t>
  </si>
  <si>
    <t>224,86</t>
  </si>
  <si>
    <t>SOPELA</t>
  </si>
  <si>
    <t>19069,00</t>
  </si>
  <si>
    <t>1786,00</t>
  </si>
  <si>
    <t>20847,00</t>
  </si>
  <si>
    <t>1066301604,83</t>
  </si>
  <si>
    <t>51148,92</t>
  </si>
  <si>
    <t>2240019,51</t>
  </si>
  <si>
    <t>2238545,67</t>
  </si>
  <si>
    <t>117,39</t>
  </si>
  <si>
    <t>SOPUERTA</t>
  </si>
  <si>
    <t>4700,00</t>
  </si>
  <si>
    <t>586,00</t>
  </si>
  <si>
    <t>5281,00</t>
  </si>
  <si>
    <t>154296077,49</t>
  </si>
  <si>
    <t>29217,21</t>
  </si>
  <si>
    <t>284658,21</t>
  </si>
  <si>
    <t>284040,56</t>
  </si>
  <si>
    <t>60,43</t>
  </si>
  <si>
    <t>TRUCIOS-TURTZIOZ</t>
  </si>
  <si>
    <t>1169,00</t>
  </si>
  <si>
    <t>267,00</t>
  </si>
  <si>
    <t>1436,00</t>
  </si>
  <si>
    <t>33792485,28</t>
  </si>
  <si>
    <t>23532,37</t>
  </si>
  <si>
    <t>24869,49</t>
  </si>
  <si>
    <t>21,27</t>
  </si>
  <si>
    <t>UBIDE</t>
  </si>
  <si>
    <t>437,00</t>
  </si>
  <si>
    <t>536,00</t>
  </si>
  <si>
    <t>13722515,95</t>
  </si>
  <si>
    <t>25601,71</t>
  </si>
  <si>
    <t>8398,11</t>
  </si>
  <si>
    <t>19,22</t>
  </si>
  <si>
    <t>URDULIZ</t>
  </si>
  <si>
    <t>8308,00</t>
  </si>
  <si>
    <t>873,00</t>
  </si>
  <si>
    <t>9159,00</t>
  </si>
  <si>
    <t>446361573,03</t>
  </si>
  <si>
    <t>48734,75</t>
  </si>
  <si>
    <t>1178597,76</t>
  </si>
  <si>
    <t>1176513,46</t>
  </si>
  <si>
    <t>141,61</t>
  </si>
  <si>
    <t>BALMASEDA</t>
  </si>
  <si>
    <t>9462,00</t>
  </si>
  <si>
    <t>1552,00</t>
  </si>
  <si>
    <t>11010,00</t>
  </si>
  <si>
    <t>348535221,80</t>
  </si>
  <si>
    <t>31656,24</t>
  </si>
  <si>
    <t>885745,18</t>
  </si>
  <si>
    <t>880726,76</t>
  </si>
  <si>
    <t>93,08</t>
  </si>
  <si>
    <t>ATXONDO</t>
  </si>
  <si>
    <t>2137,00</t>
  </si>
  <si>
    <t>256,00</t>
  </si>
  <si>
    <t>2393,00</t>
  </si>
  <si>
    <t>99822528,05</t>
  </si>
  <si>
    <t>41714,39</t>
  </si>
  <si>
    <t>172766,70</t>
  </si>
  <si>
    <t>176571,90</t>
  </si>
  <si>
    <t>82,63</t>
  </si>
  <si>
    <t>BEDIA</t>
  </si>
  <si>
    <t>1974,00</t>
  </si>
  <si>
    <t>277,00</t>
  </si>
  <si>
    <t>2251,00</t>
  </si>
  <si>
    <t>89644536,81</t>
  </si>
  <si>
    <t>39824,32</t>
  </si>
  <si>
    <t>161489,94</t>
  </si>
  <si>
    <t>161168,89</t>
  </si>
  <si>
    <t>81,65</t>
  </si>
  <si>
    <t>AREATZA</t>
  </si>
  <si>
    <t>2092,00</t>
  </si>
  <si>
    <t>2345,00</t>
  </si>
  <si>
    <t>76756234,96</t>
  </si>
  <si>
    <t>32731,87</t>
  </si>
  <si>
    <t>162392,29</t>
  </si>
  <si>
    <t>162280,42</t>
  </si>
  <si>
    <t>77,57</t>
  </si>
  <si>
    <t>IGORRE</t>
  </si>
  <si>
    <t>5803,00</t>
  </si>
  <si>
    <t>542,00</t>
  </si>
  <si>
    <t>6342,00</t>
  </si>
  <si>
    <t>268562954,55</t>
  </si>
  <si>
    <t>42346,73</t>
  </si>
  <si>
    <t>592675,57</t>
  </si>
  <si>
    <t>606659,68</t>
  </si>
  <si>
    <t>104,54</t>
  </si>
  <si>
    <t>ZALDIBAR</t>
  </si>
  <si>
    <t>3890,00</t>
  </si>
  <si>
    <t>438,00</t>
  </si>
  <si>
    <t>4328,00</t>
  </si>
  <si>
    <t>178604594,74</t>
  </si>
  <si>
    <t>41267,24</t>
  </si>
  <si>
    <t>241410,30</t>
  </si>
  <si>
    <t>242682,96</t>
  </si>
  <si>
    <t>62,39</t>
  </si>
  <si>
    <t>ZALLA</t>
  </si>
  <si>
    <t>11960,00</t>
  </si>
  <si>
    <t>1185,00</t>
  </si>
  <si>
    <t>13141,00</t>
  </si>
  <si>
    <t>425565724,09</t>
  </si>
  <si>
    <t>32384,58</t>
  </si>
  <si>
    <t>787035,11</t>
  </si>
  <si>
    <t>812819,12</t>
  </si>
  <si>
    <t>67,96</t>
  </si>
  <si>
    <t>ZARATAMO</t>
  </si>
  <si>
    <t>2510,00</t>
  </si>
  <si>
    <t>374,00</t>
  </si>
  <si>
    <t>2884,00</t>
  </si>
  <si>
    <t>133095645,43</t>
  </si>
  <si>
    <t>46149,67</t>
  </si>
  <si>
    <t>321254,56</t>
  </si>
  <si>
    <t>127,99</t>
  </si>
  <si>
    <t>DERIO</t>
  </si>
  <si>
    <t>11187,00</t>
  </si>
  <si>
    <t>616,00</t>
  </si>
  <si>
    <t>11803,00</t>
  </si>
  <si>
    <t>615543995,79</t>
  </si>
  <si>
    <t>52151,49</t>
  </si>
  <si>
    <t>1648814,46</t>
  </si>
  <si>
    <t>1624820,01</t>
  </si>
  <si>
    <t>145,24</t>
  </si>
  <si>
    <t>ERANDIO</t>
  </si>
  <si>
    <t>26779,00</t>
  </si>
  <si>
    <t>2259,00</t>
  </si>
  <si>
    <t>29025,00</t>
  </si>
  <si>
    <t>1472853734,93</t>
  </si>
  <si>
    <t>50744,31</t>
  </si>
  <si>
    <t>5274514,95</t>
  </si>
  <si>
    <t>5264537,40</t>
  </si>
  <si>
    <t>196,59</t>
  </si>
  <si>
    <t>LOIU</t>
  </si>
  <si>
    <t>4339,00</t>
  </si>
  <si>
    <t>521,00</t>
  </si>
  <si>
    <t>4837,00</t>
  </si>
  <si>
    <t>266583522,11</t>
  </si>
  <si>
    <t>55113,40</t>
  </si>
  <si>
    <t>512444,66</t>
  </si>
  <si>
    <t>118,10</t>
  </si>
  <si>
    <t>SONDIKA</t>
  </si>
  <si>
    <t>7010,00</t>
  </si>
  <si>
    <t>834,00</t>
  </si>
  <si>
    <t>7834,00</t>
  </si>
  <si>
    <t>374043697,73</t>
  </si>
  <si>
    <t>47746,20</t>
  </si>
  <si>
    <t>827153,49</t>
  </si>
  <si>
    <t>823697,49</t>
  </si>
  <si>
    <t>117,50</t>
  </si>
  <si>
    <t>ZAMUDIO</t>
  </si>
  <si>
    <t>6144,00</t>
  </si>
  <si>
    <t>564,00</t>
  </si>
  <si>
    <t>6700,00</t>
  </si>
  <si>
    <t>563255874,85</t>
  </si>
  <si>
    <t>84068,04</t>
  </si>
  <si>
    <t>1544969,61</t>
  </si>
  <si>
    <t>1542023,94</t>
  </si>
  <si>
    <t>250,98</t>
  </si>
  <si>
    <t>FORUA</t>
  </si>
  <si>
    <t>153,00</t>
  </si>
  <si>
    <t>1948,00</t>
  </si>
  <si>
    <t>69136653,57</t>
  </si>
  <si>
    <t>35491,10</t>
  </si>
  <si>
    <t>207195,62</t>
  </si>
  <si>
    <t>205449,22</t>
  </si>
  <si>
    <t>114,46</t>
  </si>
  <si>
    <t>KORTEZUBI</t>
  </si>
  <si>
    <t>1094,00</t>
  </si>
  <si>
    <t>105,00</t>
  </si>
  <si>
    <t>1199,00</t>
  </si>
  <si>
    <t>39662141,23</t>
  </si>
  <si>
    <t>33079,35</t>
  </si>
  <si>
    <t>61088,46</t>
  </si>
  <si>
    <t>59415,73</t>
  </si>
  <si>
    <t>54,31</t>
  </si>
  <si>
    <t>MURUETA</t>
  </si>
  <si>
    <t>734,00</t>
  </si>
  <si>
    <t>45,00</t>
  </si>
  <si>
    <t>779,00</t>
  </si>
  <si>
    <t>33606665,05</t>
  </si>
  <si>
    <t>43140,78</t>
  </si>
  <si>
    <t>61236,65</t>
  </si>
  <si>
    <t>83,43</t>
  </si>
  <si>
    <t>NABARNIZ</t>
  </si>
  <si>
    <t>808,00</t>
  </si>
  <si>
    <t>87,00</t>
  </si>
  <si>
    <t>895,00</t>
  </si>
  <si>
    <t>28401572,27</t>
  </si>
  <si>
    <t>31733,60</t>
  </si>
  <si>
    <t>45281,01</t>
  </si>
  <si>
    <t>56,04</t>
  </si>
  <si>
    <t>IURRETA</t>
  </si>
  <si>
    <t>5198,00</t>
  </si>
  <si>
    <t>314,00</t>
  </si>
  <si>
    <t>5507,00</t>
  </si>
  <si>
    <t>311179513,25</t>
  </si>
  <si>
    <t>56506,18</t>
  </si>
  <si>
    <t>993024,09</t>
  </si>
  <si>
    <t>999498,24</t>
  </si>
  <si>
    <t>192,29</t>
  </si>
  <si>
    <t>AJANGIZ</t>
  </si>
  <si>
    <t>1076,00</t>
  </si>
  <si>
    <t>67,00</t>
  </si>
  <si>
    <t>1143,00</t>
  </si>
  <si>
    <t>45425657,78</t>
  </si>
  <si>
    <t>39742,48</t>
  </si>
  <si>
    <t>156151,79</t>
  </si>
  <si>
    <t>145,12</t>
  </si>
  <si>
    <t>ALONSOTEGI</t>
  </si>
  <si>
    <t>3306,00</t>
  </si>
  <si>
    <t>309,00</t>
  </si>
  <si>
    <t>3611,00</t>
  </si>
  <si>
    <t>152096181,01</t>
  </si>
  <si>
    <t>42120,24</t>
  </si>
  <si>
    <t>559776,81</t>
  </si>
  <si>
    <t>561172,23</t>
  </si>
  <si>
    <t>169,74</t>
  </si>
  <si>
    <t>ARRATZU</t>
  </si>
  <si>
    <t>953,00</t>
  </si>
  <si>
    <t>130,00</t>
  </si>
  <si>
    <t>1083,00</t>
  </si>
  <si>
    <t>29929739,30</t>
  </si>
  <si>
    <t>27635,96</t>
  </si>
  <si>
    <t>38158,55</t>
  </si>
  <si>
    <t>37179,20</t>
  </si>
  <si>
    <t>39,01</t>
  </si>
  <si>
    <t>ZIORTZA-BOLIBAR</t>
  </si>
  <si>
    <t>997,00</t>
  </si>
  <si>
    <t>98,00</t>
  </si>
  <si>
    <t>1095,00</t>
  </si>
  <si>
    <t>40193547,05</t>
  </si>
  <si>
    <t>36706,44</t>
  </si>
  <si>
    <t>48421,91</t>
  </si>
  <si>
    <t>48,57</t>
  </si>
  <si>
    <t>USANSOLO</t>
  </si>
  <si>
    <t>5696,00</t>
  </si>
  <si>
    <t>555,00</t>
  </si>
  <si>
    <t>6250,00</t>
  </si>
  <si>
    <t>295815587,50</t>
  </si>
  <si>
    <t>47330,49</t>
  </si>
  <si>
    <t>1182579,22</t>
  </si>
  <si>
    <t>1176615,57</t>
  </si>
  <si>
    <t>206,57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</si>
</sst>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N105"/>
  <sheetViews>
    <sheetView tabSelected="1" workbookViewId="0"/>
  </sheetViews>
  <sheetFormatPr defaultRowHeight="15"/>
  <sheetData>
    <row r="1" spans="1:14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</row>
    <row r="2" spans="1:14">
      <c r="A2">
        <v>1</v>
      </c>
      <c r="B2" t="s">
        <v>14</v>
      </c>
      <c r="C2" t="s">
        <v>15</v>
      </c>
      <c r="D2">
        <v>2024</v>
      </c>
      <c r="E2">
        <f>"48001"</f>
        <v>0</v>
      </c>
      <c r="F2" t="s">
        <v>16</v>
      </c>
      <c r="G2" t="s">
        <v>17</v>
      </c>
      <c r="H2" t="s">
        <v>18</v>
      </c>
      <c r="I2" t="s">
        <v>19</v>
      </c>
      <c r="J2" t="s">
        <v>20</v>
      </c>
      <c r="K2" t="s">
        <v>21</v>
      </c>
      <c r="L2" t="s">
        <v>22</v>
      </c>
      <c r="M2" t="s">
        <v>23</v>
      </c>
      <c r="N2" t="s">
        <v>24</v>
      </c>
    </row>
    <row r="3" spans="1:14">
      <c r="A3">
        <v>2</v>
      </c>
      <c r="B3" t="s">
        <v>14</v>
      </c>
      <c r="C3" t="s">
        <v>15</v>
      </c>
      <c r="D3">
        <v>2024</v>
      </c>
      <c r="E3">
        <f>"48002"</f>
        <v>0</v>
      </c>
      <c r="F3" t="s">
        <v>25</v>
      </c>
      <c r="G3" t="s">
        <v>26</v>
      </c>
      <c r="H3" t="s">
        <v>27</v>
      </c>
      <c r="I3" t="s">
        <v>28</v>
      </c>
      <c r="J3" t="s">
        <v>29</v>
      </c>
      <c r="K3" t="s">
        <v>30</v>
      </c>
      <c r="L3" t="s">
        <v>31</v>
      </c>
      <c r="M3" t="s">
        <v>32</v>
      </c>
      <c r="N3" t="s">
        <v>33</v>
      </c>
    </row>
    <row r="4" spans="1:14">
      <c r="A4">
        <v>3</v>
      </c>
      <c r="B4" t="s">
        <v>14</v>
      </c>
      <c r="C4" t="s">
        <v>15</v>
      </c>
      <c r="D4">
        <v>2024</v>
      </c>
      <c r="E4">
        <f>"48003"</f>
        <v>0</v>
      </c>
      <c r="F4" t="s">
        <v>34</v>
      </c>
      <c r="G4" t="s">
        <v>35</v>
      </c>
      <c r="H4" t="s">
        <v>36</v>
      </c>
      <c r="I4" t="s">
        <v>37</v>
      </c>
      <c r="J4" t="s">
        <v>38</v>
      </c>
      <c r="K4" t="s">
        <v>39</v>
      </c>
      <c r="L4" t="s">
        <v>40</v>
      </c>
      <c r="M4" t="s">
        <v>41</v>
      </c>
      <c r="N4" t="s">
        <v>42</v>
      </c>
    </row>
    <row r="5" spans="1:14">
      <c r="A5">
        <v>4</v>
      </c>
      <c r="B5" t="s">
        <v>14</v>
      </c>
      <c r="C5" t="s">
        <v>15</v>
      </c>
      <c r="D5">
        <v>2024</v>
      </c>
      <c r="E5">
        <f>"48004"</f>
        <v>0</v>
      </c>
      <c r="F5" t="s">
        <v>43</v>
      </c>
      <c r="G5" t="s">
        <v>44</v>
      </c>
      <c r="H5" t="s">
        <v>45</v>
      </c>
      <c r="I5" t="s">
        <v>46</v>
      </c>
      <c r="J5" t="s">
        <v>47</v>
      </c>
      <c r="K5" t="s">
        <v>48</v>
      </c>
      <c r="L5" t="s">
        <v>49</v>
      </c>
      <c r="M5" t="s">
        <v>50</v>
      </c>
      <c r="N5" t="s">
        <v>51</v>
      </c>
    </row>
    <row r="6" spans="1:14">
      <c r="A6">
        <v>5</v>
      </c>
      <c r="B6" t="s">
        <v>14</v>
      </c>
      <c r="C6" t="s">
        <v>15</v>
      </c>
      <c r="D6">
        <v>2024</v>
      </c>
      <c r="E6">
        <f>"48005"</f>
        <v>0</v>
      </c>
      <c r="F6" t="s">
        <v>52</v>
      </c>
      <c r="G6" t="s">
        <v>53</v>
      </c>
      <c r="H6" t="s">
        <v>54</v>
      </c>
      <c r="I6" t="s">
        <v>55</v>
      </c>
      <c r="J6" t="s">
        <v>56</v>
      </c>
      <c r="K6" t="s">
        <v>57</v>
      </c>
      <c r="L6" t="s">
        <v>58</v>
      </c>
      <c r="M6" t="s">
        <v>59</v>
      </c>
      <c r="N6" t="s">
        <v>60</v>
      </c>
    </row>
    <row r="7" spans="1:14">
      <c r="A7">
        <v>6</v>
      </c>
      <c r="B7" t="s">
        <v>14</v>
      </c>
      <c r="C7" t="s">
        <v>15</v>
      </c>
      <c r="D7">
        <v>2024</v>
      </c>
      <c r="E7">
        <f>"48006"</f>
        <v>0</v>
      </c>
      <c r="F7" t="s">
        <v>61</v>
      </c>
      <c r="G7" t="s">
        <v>62</v>
      </c>
      <c r="H7" t="s">
        <v>63</v>
      </c>
      <c r="I7" t="s">
        <v>64</v>
      </c>
      <c r="J7" t="s">
        <v>65</v>
      </c>
      <c r="K7" t="s">
        <v>66</v>
      </c>
      <c r="L7" t="s">
        <v>67</v>
      </c>
      <c r="M7" t="s">
        <v>67</v>
      </c>
      <c r="N7" t="s">
        <v>68</v>
      </c>
    </row>
    <row r="8" spans="1:14">
      <c r="A8">
        <v>7</v>
      </c>
      <c r="B8" t="s">
        <v>14</v>
      </c>
      <c r="C8" t="s">
        <v>15</v>
      </c>
      <c r="D8">
        <v>2024</v>
      </c>
      <c r="E8">
        <f>"48007"</f>
        <v>0</v>
      </c>
      <c r="F8" t="s">
        <v>69</v>
      </c>
      <c r="G8" t="s">
        <v>70</v>
      </c>
      <c r="H8" t="s">
        <v>71</v>
      </c>
      <c r="I8" t="s">
        <v>72</v>
      </c>
      <c r="J8" t="s">
        <v>73</v>
      </c>
      <c r="K8" t="s">
        <v>74</v>
      </c>
      <c r="L8" t="s">
        <v>75</v>
      </c>
      <c r="M8" t="s">
        <v>76</v>
      </c>
      <c r="N8" t="s">
        <v>77</v>
      </c>
    </row>
    <row r="9" spans="1:14">
      <c r="A9">
        <v>8</v>
      </c>
      <c r="B9" t="s">
        <v>14</v>
      </c>
      <c r="C9" t="s">
        <v>15</v>
      </c>
      <c r="D9">
        <v>2024</v>
      </c>
      <c r="E9">
        <f>"48008"</f>
        <v>0</v>
      </c>
      <c r="F9" t="s">
        <v>78</v>
      </c>
      <c r="G9" t="s">
        <v>79</v>
      </c>
      <c r="H9" t="s">
        <v>80</v>
      </c>
      <c r="I9" t="s">
        <v>81</v>
      </c>
      <c r="J9" t="s">
        <v>82</v>
      </c>
      <c r="K9" t="s">
        <v>83</v>
      </c>
      <c r="L9" t="s">
        <v>84</v>
      </c>
      <c r="M9" t="s">
        <v>84</v>
      </c>
      <c r="N9" t="s">
        <v>85</v>
      </c>
    </row>
    <row r="10" spans="1:14">
      <c r="A10">
        <v>9</v>
      </c>
      <c r="B10" t="s">
        <v>14</v>
      </c>
      <c r="C10" t="s">
        <v>15</v>
      </c>
      <c r="D10">
        <v>2024</v>
      </c>
      <c r="E10">
        <f>"48009"</f>
        <v>0</v>
      </c>
      <c r="F10" t="s">
        <v>86</v>
      </c>
      <c r="G10" t="s">
        <v>87</v>
      </c>
      <c r="H10" t="s">
        <v>88</v>
      </c>
      <c r="I10" t="s">
        <v>89</v>
      </c>
      <c r="J10" t="s">
        <v>90</v>
      </c>
      <c r="K10" t="s">
        <v>91</v>
      </c>
      <c r="L10" t="s">
        <v>92</v>
      </c>
      <c r="M10" t="s">
        <v>93</v>
      </c>
      <c r="N10" t="s">
        <v>94</v>
      </c>
    </row>
    <row r="11" spans="1:14">
      <c r="A11">
        <v>10</v>
      </c>
      <c r="B11" t="s">
        <v>14</v>
      </c>
      <c r="C11" t="s">
        <v>15</v>
      </c>
      <c r="D11">
        <v>2024</v>
      </c>
      <c r="E11">
        <f>"48010"</f>
        <v>0</v>
      </c>
      <c r="F11" t="s">
        <v>95</v>
      </c>
      <c r="G11" t="s">
        <v>96</v>
      </c>
      <c r="H11" t="s">
        <v>97</v>
      </c>
      <c r="I11" t="s">
        <v>98</v>
      </c>
      <c r="J11" t="s">
        <v>99</v>
      </c>
      <c r="K11" t="s">
        <v>100</v>
      </c>
      <c r="L11" t="s">
        <v>101</v>
      </c>
      <c r="M11" t="s">
        <v>102</v>
      </c>
      <c r="N11" t="s">
        <v>103</v>
      </c>
    </row>
    <row r="12" spans="1:14">
      <c r="A12">
        <v>11</v>
      </c>
      <c r="B12" t="s">
        <v>14</v>
      </c>
      <c r="C12" t="s">
        <v>15</v>
      </c>
      <c r="D12">
        <v>2024</v>
      </c>
      <c r="E12">
        <f>"48011"</f>
        <v>0</v>
      </c>
      <c r="F12" t="s">
        <v>104</v>
      </c>
      <c r="G12" t="s">
        <v>105</v>
      </c>
      <c r="H12" t="s">
        <v>106</v>
      </c>
      <c r="I12" t="s">
        <v>107</v>
      </c>
      <c r="J12" t="s">
        <v>108</v>
      </c>
      <c r="K12" t="s">
        <v>109</v>
      </c>
      <c r="L12" t="s">
        <v>110</v>
      </c>
      <c r="M12" t="s">
        <v>111</v>
      </c>
      <c r="N12" t="s">
        <v>112</v>
      </c>
    </row>
    <row r="13" spans="1:14">
      <c r="A13">
        <v>12</v>
      </c>
      <c r="B13" t="s">
        <v>14</v>
      </c>
      <c r="C13" t="s">
        <v>15</v>
      </c>
      <c r="D13">
        <v>2024</v>
      </c>
      <c r="E13">
        <f>"48012"</f>
        <v>0</v>
      </c>
      <c r="F13" t="s">
        <v>113</v>
      </c>
      <c r="G13" t="s">
        <v>114</v>
      </c>
      <c r="H13" t="s">
        <v>115</v>
      </c>
      <c r="I13" t="s">
        <v>116</v>
      </c>
      <c r="J13" t="s">
        <v>117</v>
      </c>
      <c r="K13" t="s">
        <v>118</v>
      </c>
      <c r="L13" t="s">
        <v>119</v>
      </c>
      <c r="M13" t="s">
        <v>120</v>
      </c>
      <c r="N13" t="s">
        <v>121</v>
      </c>
    </row>
    <row r="14" spans="1:14">
      <c r="A14">
        <v>13</v>
      </c>
      <c r="B14" t="s">
        <v>14</v>
      </c>
      <c r="C14" t="s">
        <v>15</v>
      </c>
      <c r="D14">
        <v>2024</v>
      </c>
      <c r="E14">
        <f>"48014"</f>
        <v>0</v>
      </c>
      <c r="F14" t="s">
        <v>122</v>
      </c>
      <c r="G14" t="s">
        <v>123</v>
      </c>
      <c r="H14" t="s">
        <v>124</v>
      </c>
      <c r="I14" t="s">
        <v>125</v>
      </c>
      <c r="J14" t="s">
        <v>126</v>
      </c>
      <c r="K14" t="s">
        <v>127</v>
      </c>
      <c r="L14" t="s">
        <v>128</v>
      </c>
      <c r="M14" t="s">
        <v>128</v>
      </c>
      <c r="N14" t="s">
        <v>129</v>
      </c>
    </row>
    <row r="15" spans="1:14">
      <c r="A15">
        <v>14</v>
      </c>
      <c r="B15" t="s">
        <v>14</v>
      </c>
      <c r="C15" t="s">
        <v>15</v>
      </c>
      <c r="D15">
        <v>2024</v>
      </c>
      <c r="E15">
        <f>"48016"</f>
        <v>0</v>
      </c>
      <c r="F15" t="s">
        <v>130</v>
      </c>
      <c r="G15" t="s">
        <v>131</v>
      </c>
      <c r="H15" t="s">
        <v>132</v>
      </c>
      <c r="I15" t="s">
        <v>133</v>
      </c>
      <c r="J15" t="s">
        <v>134</v>
      </c>
      <c r="K15" t="s">
        <v>135</v>
      </c>
      <c r="L15" t="s">
        <v>136</v>
      </c>
      <c r="M15" t="s">
        <v>137</v>
      </c>
      <c r="N15" t="s">
        <v>138</v>
      </c>
    </row>
    <row r="16" spans="1:14">
      <c r="A16">
        <v>15</v>
      </c>
      <c r="B16" t="s">
        <v>14</v>
      </c>
      <c r="C16" t="s">
        <v>15</v>
      </c>
      <c r="D16">
        <v>2024</v>
      </c>
      <c r="E16">
        <f>"48017"</f>
        <v>0</v>
      </c>
      <c r="F16" t="s">
        <v>139</v>
      </c>
      <c r="G16" t="s">
        <v>140</v>
      </c>
      <c r="H16" t="s">
        <v>141</v>
      </c>
      <c r="I16" t="s">
        <v>142</v>
      </c>
      <c r="J16" t="s">
        <v>143</v>
      </c>
      <c r="K16" t="s">
        <v>144</v>
      </c>
      <c r="L16" t="s">
        <v>145</v>
      </c>
      <c r="M16" t="s">
        <v>146</v>
      </c>
      <c r="N16" t="s">
        <v>147</v>
      </c>
    </row>
    <row r="17" spans="1:14">
      <c r="A17">
        <v>16</v>
      </c>
      <c r="B17" t="s">
        <v>14</v>
      </c>
      <c r="C17" t="s">
        <v>15</v>
      </c>
      <c r="D17">
        <v>2024</v>
      </c>
      <c r="E17">
        <f>"48018"</f>
        <v>0</v>
      </c>
      <c r="F17" t="s">
        <v>148</v>
      </c>
      <c r="G17" t="s">
        <v>149</v>
      </c>
      <c r="H17" t="s">
        <v>150</v>
      </c>
      <c r="I17" t="s">
        <v>151</v>
      </c>
      <c r="J17" t="s">
        <v>152</v>
      </c>
      <c r="K17" t="s">
        <v>153</v>
      </c>
      <c r="L17" t="s">
        <v>154</v>
      </c>
      <c r="M17" t="s">
        <v>154</v>
      </c>
      <c r="N17" t="s">
        <v>155</v>
      </c>
    </row>
    <row r="18" spans="1:14">
      <c r="A18">
        <v>17</v>
      </c>
      <c r="B18" t="s">
        <v>14</v>
      </c>
      <c r="C18" t="s">
        <v>15</v>
      </c>
      <c r="D18">
        <v>2024</v>
      </c>
      <c r="E18">
        <f>"48019"</f>
        <v>0</v>
      </c>
      <c r="F18" t="s">
        <v>156</v>
      </c>
      <c r="G18" t="s">
        <v>157</v>
      </c>
      <c r="H18" t="s">
        <v>158</v>
      </c>
      <c r="I18" t="s">
        <v>159</v>
      </c>
      <c r="J18" t="s">
        <v>160</v>
      </c>
      <c r="K18" t="s">
        <v>161</v>
      </c>
      <c r="L18" t="s">
        <v>162</v>
      </c>
      <c r="M18" t="s">
        <v>163</v>
      </c>
      <c r="N18" t="s">
        <v>164</v>
      </c>
    </row>
    <row r="19" spans="1:14">
      <c r="A19">
        <v>18</v>
      </c>
      <c r="B19" t="s">
        <v>14</v>
      </c>
      <c r="C19" t="s">
        <v>15</v>
      </c>
      <c r="D19">
        <v>2024</v>
      </c>
      <c r="E19">
        <f>"48021"</f>
        <v>0</v>
      </c>
      <c r="F19" t="s">
        <v>165</v>
      </c>
      <c r="G19" t="s">
        <v>166</v>
      </c>
      <c r="H19" t="s">
        <v>167</v>
      </c>
      <c r="I19" t="s">
        <v>168</v>
      </c>
      <c r="J19" t="s">
        <v>169</v>
      </c>
      <c r="K19" t="s">
        <v>170</v>
      </c>
      <c r="L19" t="s">
        <v>171</v>
      </c>
      <c r="M19" t="s">
        <v>172</v>
      </c>
      <c r="N19" t="s">
        <v>173</v>
      </c>
    </row>
    <row r="20" spans="1:14">
      <c r="A20">
        <v>19</v>
      </c>
      <c r="B20" t="s">
        <v>14</v>
      </c>
      <c r="C20" t="s">
        <v>15</v>
      </c>
      <c r="D20">
        <v>2024</v>
      </c>
      <c r="E20">
        <f>"48022"</f>
        <v>0</v>
      </c>
      <c r="F20" t="s">
        <v>174</v>
      </c>
      <c r="G20" t="s">
        <v>175</v>
      </c>
      <c r="H20" t="s">
        <v>176</v>
      </c>
      <c r="I20" t="s">
        <v>177</v>
      </c>
      <c r="J20" t="s">
        <v>178</v>
      </c>
      <c r="K20" t="s">
        <v>179</v>
      </c>
      <c r="L20" t="s">
        <v>180</v>
      </c>
      <c r="M20" t="s">
        <v>181</v>
      </c>
      <c r="N20" t="s">
        <v>182</v>
      </c>
    </row>
    <row r="21" spans="1:14">
      <c r="A21">
        <v>20</v>
      </c>
      <c r="B21" t="s">
        <v>14</v>
      </c>
      <c r="C21" t="s">
        <v>15</v>
      </c>
      <c r="D21">
        <v>2024</v>
      </c>
      <c r="E21">
        <f>"48023"</f>
        <v>0</v>
      </c>
      <c r="F21" t="s">
        <v>183</v>
      </c>
      <c r="G21" t="s">
        <v>184</v>
      </c>
      <c r="H21" t="s">
        <v>185</v>
      </c>
      <c r="I21" t="s">
        <v>186</v>
      </c>
      <c r="J21" t="s">
        <v>187</v>
      </c>
      <c r="K21" t="s">
        <v>188</v>
      </c>
      <c r="L21" t="s">
        <v>189</v>
      </c>
      <c r="M21" t="s">
        <v>189</v>
      </c>
      <c r="N21" t="s">
        <v>190</v>
      </c>
    </row>
    <row r="22" spans="1:14">
      <c r="A22">
        <v>21</v>
      </c>
      <c r="B22" t="s">
        <v>14</v>
      </c>
      <c r="C22" t="s">
        <v>15</v>
      </c>
      <c r="D22">
        <v>2024</v>
      </c>
      <c r="E22">
        <f>"48024"</f>
        <v>0</v>
      </c>
      <c r="F22" t="s">
        <v>191</v>
      </c>
      <c r="G22" t="s">
        <v>192</v>
      </c>
      <c r="H22" t="s">
        <v>193</v>
      </c>
      <c r="I22" t="s">
        <v>194</v>
      </c>
      <c r="J22" t="s">
        <v>195</v>
      </c>
      <c r="K22" t="s">
        <v>196</v>
      </c>
      <c r="L22" t="s">
        <v>197</v>
      </c>
      <c r="M22" t="s">
        <v>198</v>
      </c>
      <c r="N22" t="s">
        <v>199</v>
      </c>
    </row>
    <row r="23" spans="1:14">
      <c r="A23">
        <v>22</v>
      </c>
      <c r="B23" t="s">
        <v>14</v>
      </c>
      <c r="C23" t="s">
        <v>15</v>
      </c>
      <c r="D23">
        <v>2024</v>
      </c>
      <c r="E23">
        <f>"48025"</f>
        <v>0</v>
      </c>
      <c r="F23" t="s">
        <v>200</v>
      </c>
      <c r="G23" t="s">
        <v>201</v>
      </c>
      <c r="H23" t="s">
        <v>202</v>
      </c>
      <c r="I23" t="s">
        <v>203</v>
      </c>
      <c r="J23" t="s">
        <v>204</v>
      </c>
      <c r="K23" t="s">
        <v>205</v>
      </c>
      <c r="L23" t="s">
        <v>206</v>
      </c>
      <c r="M23" t="s">
        <v>207</v>
      </c>
      <c r="N23" t="s">
        <v>208</v>
      </c>
    </row>
    <row r="24" spans="1:14">
      <c r="A24">
        <v>23</v>
      </c>
      <c r="B24" t="s">
        <v>14</v>
      </c>
      <c r="C24" t="s">
        <v>15</v>
      </c>
      <c r="D24">
        <v>2024</v>
      </c>
      <c r="E24">
        <f>"48026"</f>
        <v>0</v>
      </c>
      <c r="F24" t="s">
        <v>209</v>
      </c>
      <c r="G24" t="s">
        <v>210</v>
      </c>
      <c r="H24" t="s">
        <v>211</v>
      </c>
      <c r="I24" t="s">
        <v>212</v>
      </c>
      <c r="J24" t="s">
        <v>213</v>
      </c>
      <c r="K24" t="s">
        <v>214</v>
      </c>
      <c r="L24" t="s">
        <v>215</v>
      </c>
      <c r="M24" t="s">
        <v>215</v>
      </c>
      <c r="N24" t="s">
        <v>216</v>
      </c>
    </row>
    <row r="25" spans="1:14">
      <c r="A25">
        <v>24</v>
      </c>
      <c r="B25" t="s">
        <v>14</v>
      </c>
      <c r="C25" t="s">
        <v>15</v>
      </c>
      <c r="D25">
        <v>2024</v>
      </c>
      <c r="E25">
        <f>"48028"</f>
        <v>0</v>
      </c>
      <c r="F25" t="s">
        <v>217</v>
      </c>
      <c r="G25" t="s">
        <v>218</v>
      </c>
      <c r="H25" t="s">
        <v>219</v>
      </c>
      <c r="I25" t="s">
        <v>220</v>
      </c>
      <c r="J25" t="s">
        <v>221</v>
      </c>
      <c r="K25" t="s">
        <v>222</v>
      </c>
      <c r="L25" t="s">
        <v>223</v>
      </c>
      <c r="M25" t="s">
        <v>224</v>
      </c>
      <c r="N25" t="s">
        <v>225</v>
      </c>
    </row>
    <row r="26" spans="1:14">
      <c r="A26">
        <v>25</v>
      </c>
      <c r="B26" t="s">
        <v>14</v>
      </c>
      <c r="C26" t="s">
        <v>15</v>
      </c>
      <c r="D26">
        <v>2024</v>
      </c>
      <c r="E26">
        <f>"48029"</f>
        <v>0</v>
      </c>
      <c r="F26" t="s">
        <v>226</v>
      </c>
      <c r="G26" t="s">
        <v>227</v>
      </c>
      <c r="H26" t="s">
        <v>228</v>
      </c>
      <c r="I26" t="s">
        <v>229</v>
      </c>
      <c r="J26" t="s">
        <v>230</v>
      </c>
      <c r="K26" t="s">
        <v>231</v>
      </c>
      <c r="L26" t="s">
        <v>232</v>
      </c>
      <c r="M26" t="s">
        <v>233</v>
      </c>
      <c r="N26" t="s">
        <v>234</v>
      </c>
    </row>
    <row r="27" spans="1:14">
      <c r="A27">
        <v>26</v>
      </c>
      <c r="B27" t="s">
        <v>14</v>
      </c>
      <c r="C27" t="s">
        <v>15</v>
      </c>
      <c r="D27">
        <v>2024</v>
      </c>
      <c r="E27">
        <f>"48030"</f>
        <v>0</v>
      </c>
      <c r="F27" t="s">
        <v>235</v>
      </c>
      <c r="G27" t="s">
        <v>236</v>
      </c>
      <c r="H27" t="s">
        <v>237</v>
      </c>
      <c r="I27" t="s">
        <v>238</v>
      </c>
      <c r="J27" t="s">
        <v>239</v>
      </c>
      <c r="K27" t="s">
        <v>240</v>
      </c>
      <c r="L27" t="s">
        <v>241</v>
      </c>
      <c r="M27" t="s">
        <v>242</v>
      </c>
      <c r="N27" t="s">
        <v>243</v>
      </c>
    </row>
    <row r="28" spans="1:14">
      <c r="A28">
        <v>27</v>
      </c>
      <c r="B28" t="s">
        <v>14</v>
      </c>
      <c r="C28" t="s">
        <v>15</v>
      </c>
      <c r="D28">
        <v>2024</v>
      </c>
      <c r="E28">
        <f>"48031"</f>
        <v>0</v>
      </c>
      <c r="F28" t="s">
        <v>244</v>
      </c>
      <c r="G28" t="s">
        <v>245</v>
      </c>
      <c r="H28" t="s">
        <v>246</v>
      </c>
      <c r="I28" t="s">
        <v>247</v>
      </c>
      <c r="J28" t="s">
        <v>248</v>
      </c>
      <c r="K28" t="s">
        <v>249</v>
      </c>
      <c r="L28" t="s">
        <v>250</v>
      </c>
      <c r="M28" t="s">
        <v>250</v>
      </c>
      <c r="N28" t="s">
        <v>251</v>
      </c>
    </row>
    <row r="29" spans="1:14">
      <c r="A29">
        <v>28</v>
      </c>
      <c r="B29" t="s">
        <v>14</v>
      </c>
      <c r="C29" t="s">
        <v>15</v>
      </c>
      <c r="D29">
        <v>2024</v>
      </c>
      <c r="E29">
        <f>"48032"</f>
        <v>0</v>
      </c>
      <c r="F29" t="s">
        <v>252</v>
      </c>
      <c r="G29" t="s">
        <v>253</v>
      </c>
      <c r="H29" t="s">
        <v>254</v>
      </c>
      <c r="I29" t="s">
        <v>255</v>
      </c>
      <c r="J29" t="s">
        <v>256</v>
      </c>
      <c r="K29" t="s">
        <v>257</v>
      </c>
      <c r="L29" t="s">
        <v>258</v>
      </c>
      <c r="M29" t="s">
        <v>259</v>
      </c>
      <c r="N29" t="s">
        <v>260</v>
      </c>
    </row>
    <row r="30" spans="1:14">
      <c r="A30">
        <v>29</v>
      </c>
      <c r="B30" t="s">
        <v>14</v>
      </c>
      <c r="C30" t="s">
        <v>15</v>
      </c>
      <c r="D30">
        <v>2024</v>
      </c>
      <c r="E30">
        <f>"48033"</f>
        <v>0</v>
      </c>
      <c r="F30" t="s">
        <v>261</v>
      </c>
      <c r="G30" t="s">
        <v>262</v>
      </c>
      <c r="H30" t="s">
        <v>263</v>
      </c>
      <c r="I30" t="s">
        <v>264</v>
      </c>
      <c r="J30" t="s">
        <v>265</v>
      </c>
      <c r="K30" t="s">
        <v>266</v>
      </c>
      <c r="L30" t="s">
        <v>267</v>
      </c>
      <c r="M30" t="s">
        <v>267</v>
      </c>
      <c r="N30" t="s">
        <v>268</v>
      </c>
    </row>
    <row r="31" spans="1:14">
      <c r="A31">
        <v>30</v>
      </c>
      <c r="B31" t="s">
        <v>14</v>
      </c>
      <c r="C31" t="s">
        <v>15</v>
      </c>
      <c r="D31">
        <v>2024</v>
      </c>
      <c r="E31">
        <f>"48034"</f>
        <v>0</v>
      </c>
      <c r="F31" t="s">
        <v>269</v>
      </c>
      <c r="G31" t="s">
        <v>270</v>
      </c>
      <c r="H31" t="s">
        <v>271</v>
      </c>
      <c r="I31" t="s">
        <v>272</v>
      </c>
      <c r="J31" t="s">
        <v>273</v>
      </c>
      <c r="K31" t="s">
        <v>274</v>
      </c>
      <c r="L31" t="s">
        <v>275</v>
      </c>
      <c r="M31" t="s">
        <v>276</v>
      </c>
      <c r="N31" t="s">
        <v>277</v>
      </c>
    </row>
    <row r="32" spans="1:14">
      <c r="A32">
        <v>31</v>
      </c>
      <c r="B32" t="s">
        <v>14</v>
      </c>
      <c r="C32" t="s">
        <v>15</v>
      </c>
      <c r="D32">
        <v>2024</v>
      </c>
      <c r="E32">
        <f>"48035"</f>
        <v>0</v>
      </c>
      <c r="F32" t="s">
        <v>278</v>
      </c>
      <c r="G32" t="s">
        <v>279</v>
      </c>
      <c r="H32" t="s">
        <v>280</v>
      </c>
      <c r="I32" t="s">
        <v>281</v>
      </c>
      <c r="J32" t="s">
        <v>282</v>
      </c>
      <c r="K32" t="s">
        <v>283</v>
      </c>
      <c r="L32" t="s">
        <v>284</v>
      </c>
      <c r="M32" t="s">
        <v>285</v>
      </c>
      <c r="N32" t="s">
        <v>286</v>
      </c>
    </row>
    <row r="33" spans="1:14">
      <c r="A33">
        <v>32</v>
      </c>
      <c r="B33" t="s">
        <v>14</v>
      </c>
      <c r="C33" t="s">
        <v>15</v>
      </c>
      <c r="D33">
        <v>2024</v>
      </c>
      <c r="E33">
        <f>"48036"</f>
        <v>0</v>
      </c>
      <c r="F33" t="s">
        <v>287</v>
      </c>
      <c r="G33" t="s">
        <v>288</v>
      </c>
      <c r="H33" t="s">
        <v>289</v>
      </c>
      <c r="I33" t="s">
        <v>290</v>
      </c>
      <c r="J33" t="s">
        <v>291</v>
      </c>
      <c r="K33" t="s">
        <v>292</v>
      </c>
      <c r="L33" t="s">
        <v>293</v>
      </c>
      <c r="M33" t="s">
        <v>294</v>
      </c>
      <c r="N33" t="s">
        <v>295</v>
      </c>
    </row>
    <row r="34" spans="1:14">
      <c r="A34">
        <v>33</v>
      </c>
      <c r="B34" t="s">
        <v>14</v>
      </c>
      <c r="C34" t="s">
        <v>15</v>
      </c>
      <c r="D34">
        <v>2024</v>
      </c>
      <c r="E34">
        <f>"48037"</f>
        <v>0</v>
      </c>
      <c r="F34" t="s">
        <v>296</v>
      </c>
      <c r="G34" t="s">
        <v>297</v>
      </c>
      <c r="H34" t="s">
        <v>298</v>
      </c>
      <c r="I34" t="s">
        <v>299</v>
      </c>
      <c r="J34" t="s">
        <v>300</v>
      </c>
      <c r="K34" t="s">
        <v>301</v>
      </c>
      <c r="L34" t="s">
        <v>302</v>
      </c>
      <c r="M34" t="s">
        <v>302</v>
      </c>
      <c r="N34" t="s">
        <v>303</v>
      </c>
    </row>
    <row r="35" spans="1:14">
      <c r="A35">
        <v>34</v>
      </c>
      <c r="B35" t="s">
        <v>14</v>
      </c>
      <c r="C35" t="s">
        <v>15</v>
      </c>
      <c r="D35">
        <v>2024</v>
      </c>
      <c r="E35">
        <f>"48038"</f>
        <v>0</v>
      </c>
      <c r="F35" t="s">
        <v>304</v>
      </c>
      <c r="G35" t="s">
        <v>305</v>
      </c>
      <c r="H35" t="s">
        <v>306</v>
      </c>
      <c r="I35" t="s">
        <v>307</v>
      </c>
      <c r="J35" t="s">
        <v>308</v>
      </c>
      <c r="K35" t="s">
        <v>309</v>
      </c>
      <c r="L35" t="s">
        <v>310</v>
      </c>
      <c r="M35" t="s">
        <v>311</v>
      </c>
      <c r="N35" t="s">
        <v>312</v>
      </c>
    </row>
    <row r="36" spans="1:14">
      <c r="A36">
        <v>35</v>
      </c>
      <c r="B36" t="s">
        <v>14</v>
      </c>
      <c r="C36" t="s">
        <v>15</v>
      </c>
      <c r="D36">
        <v>2024</v>
      </c>
      <c r="E36">
        <f>"48039"</f>
        <v>0</v>
      </c>
      <c r="F36" t="s">
        <v>313</v>
      </c>
      <c r="G36" t="s">
        <v>314</v>
      </c>
      <c r="H36" t="s">
        <v>315</v>
      </c>
      <c r="I36" t="s">
        <v>316</v>
      </c>
      <c r="J36" t="s">
        <v>317</v>
      </c>
      <c r="K36" t="s">
        <v>318</v>
      </c>
      <c r="L36" t="s">
        <v>319</v>
      </c>
      <c r="M36" t="s">
        <v>319</v>
      </c>
      <c r="N36" t="s">
        <v>320</v>
      </c>
    </row>
    <row r="37" spans="1:14">
      <c r="A37">
        <v>36</v>
      </c>
      <c r="B37" t="s">
        <v>14</v>
      </c>
      <c r="C37" t="s">
        <v>15</v>
      </c>
      <c r="D37">
        <v>2024</v>
      </c>
      <c r="E37">
        <f>"48040"</f>
        <v>0</v>
      </c>
      <c r="F37" t="s">
        <v>321</v>
      </c>
      <c r="G37" t="s">
        <v>322</v>
      </c>
      <c r="H37" t="s">
        <v>45</v>
      </c>
      <c r="I37" t="s">
        <v>323</v>
      </c>
      <c r="J37" t="s">
        <v>324</v>
      </c>
      <c r="K37" t="s">
        <v>325</v>
      </c>
      <c r="L37" t="s">
        <v>326</v>
      </c>
      <c r="M37" t="s">
        <v>327</v>
      </c>
      <c r="N37" t="s">
        <v>328</v>
      </c>
    </row>
    <row r="38" spans="1:14">
      <c r="A38">
        <v>37</v>
      </c>
      <c r="B38" t="s">
        <v>14</v>
      </c>
      <c r="C38" t="s">
        <v>15</v>
      </c>
      <c r="D38">
        <v>2024</v>
      </c>
      <c r="E38">
        <f>"48041"</f>
        <v>0</v>
      </c>
      <c r="F38" t="s">
        <v>329</v>
      </c>
      <c r="G38" t="s">
        <v>330</v>
      </c>
      <c r="H38" t="s">
        <v>331</v>
      </c>
      <c r="I38" t="s">
        <v>332</v>
      </c>
      <c r="J38" t="s">
        <v>333</v>
      </c>
      <c r="K38" t="s">
        <v>334</v>
      </c>
      <c r="L38" t="s">
        <v>335</v>
      </c>
      <c r="M38" t="s">
        <v>335</v>
      </c>
      <c r="N38" t="s">
        <v>336</v>
      </c>
    </row>
    <row r="39" spans="1:14">
      <c r="A39">
        <v>38</v>
      </c>
      <c r="B39" t="s">
        <v>14</v>
      </c>
      <c r="C39" t="s">
        <v>15</v>
      </c>
      <c r="D39">
        <v>2024</v>
      </c>
      <c r="E39">
        <f>"48042"</f>
        <v>0</v>
      </c>
      <c r="F39" t="s">
        <v>337</v>
      </c>
      <c r="G39" t="s">
        <v>338</v>
      </c>
      <c r="H39" t="s">
        <v>339</v>
      </c>
      <c r="I39" t="s">
        <v>340</v>
      </c>
      <c r="J39" t="s">
        <v>341</v>
      </c>
      <c r="K39" t="s">
        <v>342</v>
      </c>
      <c r="L39" t="s">
        <v>343</v>
      </c>
      <c r="M39" t="s">
        <v>344</v>
      </c>
      <c r="N39" t="s">
        <v>345</v>
      </c>
    </row>
    <row r="40" spans="1:14">
      <c r="A40">
        <v>39</v>
      </c>
      <c r="B40" t="s">
        <v>14</v>
      </c>
      <c r="C40" t="s">
        <v>15</v>
      </c>
      <c r="D40">
        <v>2024</v>
      </c>
      <c r="E40">
        <f>"48043"</f>
        <v>0</v>
      </c>
      <c r="F40" t="s">
        <v>346</v>
      </c>
      <c r="G40" t="s">
        <v>347</v>
      </c>
      <c r="H40" t="s">
        <v>348</v>
      </c>
      <c r="I40" t="s">
        <v>349</v>
      </c>
      <c r="J40" t="s">
        <v>350</v>
      </c>
      <c r="K40" t="s">
        <v>351</v>
      </c>
      <c r="L40" t="s">
        <v>352</v>
      </c>
      <c r="M40" t="s">
        <v>353</v>
      </c>
      <c r="N40" t="s">
        <v>354</v>
      </c>
    </row>
    <row r="41" spans="1:14">
      <c r="A41">
        <v>40</v>
      </c>
      <c r="B41" t="s">
        <v>14</v>
      </c>
      <c r="C41" t="s">
        <v>15</v>
      </c>
      <c r="D41">
        <v>2024</v>
      </c>
      <c r="E41">
        <f>"48045"</f>
        <v>0</v>
      </c>
      <c r="F41" t="s">
        <v>355</v>
      </c>
      <c r="G41" t="s">
        <v>356</v>
      </c>
      <c r="H41" t="s">
        <v>357</v>
      </c>
      <c r="I41" t="s">
        <v>358</v>
      </c>
      <c r="J41" t="s">
        <v>359</v>
      </c>
      <c r="K41" t="s">
        <v>360</v>
      </c>
      <c r="L41" t="s">
        <v>361</v>
      </c>
      <c r="M41" t="s">
        <v>362</v>
      </c>
      <c r="N41" t="s">
        <v>363</v>
      </c>
    </row>
    <row r="42" spans="1:14">
      <c r="A42">
        <v>41</v>
      </c>
      <c r="B42" t="s">
        <v>14</v>
      </c>
      <c r="C42" t="s">
        <v>15</v>
      </c>
      <c r="D42">
        <v>2024</v>
      </c>
      <c r="E42">
        <f>"48046"</f>
        <v>0</v>
      </c>
      <c r="F42" t="s">
        <v>364</v>
      </c>
      <c r="G42" t="s">
        <v>365</v>
      </c>
      <c r="H42" t="s">
        <v>366</v>
      </c>
      <c r="I42" t="s">
        <v>367</v>
      </c>
      <c r="J42" t="s">
        <v>368</v>
      </c>
      <c r="K42" t="s">
        <v>369</v>
      </c>
      <c r="L42" t="s">
        <v>370</v>
      </c>
      <c r="M42" t="s">
        <v>370</v>
      </c>
      <c r="N42" t="s">
        <v>371</v>
      </c>
    </row>
    <row r="43" spans="1:14">
      <c r="A43">
        <v>42</v>
      </c>
      <c r="B43" t="s">
        <v>14</v>
      </c>
      <c r="C43" t="s">
        <v>15</v>
      </c>
      <c r="D43">
        <v>2024</v>
      </c>
      <c r="E43">
        <f>"48047"</f>
        <v>0</v>
      </c>
      <c r="F43" t="s">
        <v>372</v>
      </c>
      <c r="G43" t="s">
        <v>373</v>
      </c>
      <c r="H43" t="s">
        <v>374</v>
      </c>
      <c r="I43" t="s">
        <v>375</v>
      </c>
      <c r="J43" t="s">
        <v>376</v>
      </c>
      <c r="K43" t="s">
        <v>377</v>
      </c>
      <c r="L43" t="s">
        <v>378</v>
      </c>
      <c r="M43" t="s">
        <v>378</v>
      </c>
      <c r="N43" t="s">
        <v>379</v>
      </c>
    </row>
    <row r="44" spans="1:14">
      <c r="A44">
        <v>43</v>
      </c>
      <c r="B44" t="s">
        <v>14</v>
      </c>
      <c r="C44" t="s">
        <v>15</v>
      </c>
      <c r="D44">
        <v>2024</v>
      </c>
      <c r="E44">
        <f>"48048"</f>
        <v>0</v>
      </c>
      <c r="F44" t="s">
        <v>380</v>
      </c>
      <c r="G44" t="s">
        <v>381</v>
      </c>
      <c r="H44" t="s">
        <v>382</v>
      </c>
      <c r="I44" t="s">
        <v>383</v>
      </c>
      <c r="J44" t="s">
        <v>384</v>
      </c>
      <c r="K44" t="s">
        <v>385</v>
      </c>
      <c r="L44" t="s">
        <v>386</v>
      </c>
      <c r="M44" t="s">
        <v>386</v>
      </c>
      <c r="N44" t="s">
        <v>387</v>
      </c>
    </row>
    <row r="45" spans="1:14">
      <c r="A45">
        <v>44</v>
      </c>
      <c r="B45" t="s">
        <v>14</v>
      </c>
      <c r="C45" t="s">
        <v>15</v>
      </c>
      <c r="D45">
        <v>2024</v>
      </c>
      <c r="E45">
        <f>"48049"</f>
        <v>0</v>
      </c>
      <c r="F45" t="s">
        <v>388</v>
      </c>
      <c r="G45" t="s">
        <v>389</v>
      </c>
      <c r="H45" t="s">
        <v>390</v>
      </c>
      <c r="I45" t="s">
        <v>391</v>
      </c>
      <c r="J45" t="s">
        <v>392</v>
      </c>
      <c r="K45" t="s">
        <v>393</v>
      </c>
      <c r="L45" t="s">
        <v>394</v>
      </c>
      <c r="M45" t="s">
        <v>394</v>
      </c>
      <c r="N45" t="s">
        <v>395</v>
      </c>
    </row>
    <row r="46" spans="1:14">
      <c r="A46">
        <v>45</v>
      </c>
      <c r="B46" t="s">
        <v>14</v>
      </c>
      <c r="C46" t="s">
        <v>15</v>
      </c>
      <c r="D46">
        <v>2024</v>
      </c>
      <c r="E46">
        <f>"48050"</f>
        <v>0</v>
      </c>
      <c r="F46" t="s">
        <v>396</v>
      </c>
      <c r="G46" t="s">
        <v>397</v>
      </c>
      <c r="H46" t="s">
        <v>398</v>
      </c>
      <c r="I46" t="s">
        <v>399</v>
      </c>
      <c r="J46" t="s">
        <v>400</v>
      </c>
      <c r="K46" t="s">
        <v>401</v>
      </c>
      <c r="L46" t="s">
        <v>402</v>
      </c>
      <c r="M46" t="s">
        <v>402</v>
      </c>
      <c r="N46" t="s">
        <v>403</v>
      </c>
    </row>
    <row r="47" spans="1:14">
      <c r="A47">
        <v>46</v>
      </c>
      <c r="B47" t="s">
        <v>14</v>
      </c>
      <c r="C47" t="s">
        <v>15</v>
      </c>
      <c r="D47">
        <v>2024</v>
      </c>
      <c r="E47">
        <f>"48051"</f>
        <v>0</v>
      </c>
      <c r="F47" t="s">
        <v>404</v>
      </c>
      <c r="G47" t="s">
        <v>405</v>
      </c>
      <c r="H47" t="s">
        <v>406</v>
      </c>
      <c r="I47" t="s">
        <v>407</v>
      </c>
      <c r="J47" t="s">
        <v>408</v>
      </c>
      <c r="K47" t="s">
        <v>409</v>
      </c>
      <c r="L47" t="s">
        <v>410</v>
      </c>
      <c r="M47" t="s">
        <v>410</v>
      </c>
      <c r="N47" t="s">
        <v>411</v>
      </c>
    </row>
    <row r="48" spans="1:14">
      <c r="A48">
        <v>47</v>
      </c>
      <c r="B48" t="s">
        <v>14</v>
      </c>
      <c r="C48" t="s">
        <v>15</v>
      </c>
      <c r="D48">
        <v>2024</v>
      </c>
      <c r="E48">
        <f>"48052"</f>
        <v>0</v>
      </c>
      <c r="F48" t="s">
        <v>412</v>
      </c>
      <c r="G48" t="s">
        <v>413</v>
      </c>
      <c r="H48" t="s">
        <v>306</v>
      </c>
      <c r="I48" t="s">
        <v>414</v>
      </c>
      <c r="J48" t="s">
        <v>415</v>
      </c>
      <c r="K48" t="s">
        <v>416</v>
      </c>
      <c r="L48" t="s">
        <v>417</v>
      </c>
      <c r="M48" t="s">
        <v>418</v>
      </c>
      <c r="N48" t="s">
        <v>419</v>
      </c>
    </row>
    <row r="49" spans="1:14">
      <c r="A49">
        <v>48</v>
      </c>
      <c r="B49" t="s">
        <v>14</v>
      </c>
      <c r="C49" t="s">
        <v>15</v>
      </c>
      <c r="D49">
        <v>2024</v>
      </c>
      <c r="E49">
        <f>"48053"</f>
        <v>0</v>
      </c>
      <c r="F49" t="s">
        <v>420</v>
      </c>
      <c r="G49" t="s">
        <v>421</v>
      </c>
      <c r="H49" t="s">
        <v>422</v>
      </c>
      <c r="I49" t="s">
        <v>423</v>
      </c>
      <c r="J49" t="s">
        <v>424</v>
      </c>
      <c r="K49" t="s">
        <v>425</v>
      </c>
      <c r="L49" t="s">
        <v>426</v>
      </c>
      <c r="M49" t="s">
        <v>427</v>
      </c>
      <c r="N49" t="s">
        <v>428</v>
      </c>
    </row>
    <row r="50" spans="1:14">
      <c r="A50">
        <v>49</v>
      </c>
      <c r="B50" t="s">
        <v>14</v>
      </c>
      <c r="C50" t="s">
        <v>15</v>
      </c>
      <c r="D50">
        <v>2024</v>
      </c>
      <c r="E50">
        <f>"48055"</f>
        <v>0</v>
      </c>
      <c r="F50" t="s">
        <v>429</v>
      </c>
      <c r="G50" t="s">
        <v>430</v>
      </c>
      <c r="H50" t="s">
        <v>431</v>
      </c>
      <c r="I50" t="s">
        <v>432</v>
      </c>
      <c r="J50" t="s">
        <v>433</v>
      </c>
      <c r="K50" t="s">
        <v>434</v>
      </c>
      <c r="L50" t="s">
        <v>435</v>
      </c>
      <c r="M50" t="s">
        <v>436</v>
      </c>
      <c r="N50" t="s">
        <v>437</v>
      </c>
    </row>
    <row r="51" spans="1:14">
      <c r="A51">
        <v>50</v>
      </c>
      <c r="B51" t="s">
        <v>14</v>
      </c>
      <c r="C51" t="s">
        <v>15</v>
      </c>
      <c r="D51">
        <v>2024</v>
      </c>
      <c r="E51">
        <f>"48056"</f>
        <v>0</v>
      </c>
      <c r="F51" t="s">
        <v>438</v>
      </c>
      <c r="G51" t="s">
        <v>439</v>
      </c>
      <c r="H51" t="s">
        <v>440</v>
      </c>
      <c r="I51" t="s">
        <v>441</v>
      </c>
      <c r="J51" t="s">
        <v>442</v>
      </c>
      <c r="K51" t="s">
        <v>443</v>
      </c>
      <c r="L51" t="s">
        <v>444</v>
      </c>
      <c r="M51" t="s">
        <v>445</v>
      </c>
      <c r="N51" t="s">
        <v>446</v>
      </c>
    </row>
    <row r="52" spans="1:14">
      <c r="A52">
        <v>51</v>
      </c>
      <c r="B52" t="s">
        <v>14</v>
      </c>
      <c r="C52" t="s">
        <v>15</v>
      </c>
      <c r="D52">
        <v>2024</v>
      </c>
      <c r="E52">
        <f>"48057"</f>
        <v>0</v>
      </c>
      <c r="F52" t="s">
        <v>447</v>
      </c>
      <c r="G52" t="s">
        <v>448</v>
      </c>
      <c r="H52" t="s">
        <v>449</v>
      </c>
      <c r="I52" t="s">
        <v>450</v>
      </c>
      <c r="J52" t="s">
        <v>451</v>
      </c>
      <c r="K52" t="s">
        <v>452</v>
      </c>
      <c r="L52" t="s">
        <v>453</v>
      </c>
      <c r="M52" t="s">
        <v>454</v>
      </c>
      <c r="N52" t="s">
        <v>455</v>
      </c>
    </row>
    <row r="53" spans="1:14">
      <c r="A53">
        <v>52</v>
      </c>
      <c r="B53" t="s">
        <v>14</v>
      </c>
      <c r="C53" t="s">
        <v>15</v>
      </c>
      <c r="D53">
        <v>2024</v>
      </c>
      <c r="E53">
        <f>"48058"</f>
        <v>0</v>
      </c>
      <c r="F53" t="s">
        <v>456</v>
      </c>
      <c r="G53" t="s">
        <v>457</v>
      </c>
      <c r="H53" t="s">
        <v>458</v>
      </c>
      <c r="I53" t="s">
        <v>459</v>
      </c>
      <c r="J53" t="s">
        <v>460</v>
      </c>
      <c r="K53" t="s">
        <v>461</v>
      </c>
      <c r="L53" t="s">
        <v>462</v>
      </c>
      <c r="M53" t="s">
        <v>462</v>
      </c>
      <c r="N53" t="s">
        <v>463</v>
      </c>
    </row>
    <row r="54" spans="1:14">
      <c r="A54">
        <v>53</v>
      </c>
      <c r="B54" t="s">
        <v>14</v>
      </c>
      <c r="C54" t="s">
        <v>15</v>
      </c>
      <c r="D54">
        <v>2024</v>
      </c>
      <c r="E54">
        <f>"48059"</f>
        <v>0</v>
      </c>
      <c r="F54" t="s">
        <v>464</v>
      </c>
      <c r="G54" t="s">
        <v>465</v>
      </c>
      <c r="H54" t="s">
        <v>466</v>
      </c>
      <c r="I54" t="s">
        <v>467</v>
      </c>
      <c r="J54" t="s">
        <v>468</v>
      </c>
      <c r="K54" t="s">
        <v>469</v>
      </c>
      <c r="L54" t="s">
        <v>470</v>
      </c>
      <c r="M54" t="s">
        <v>471</v>
      </c>
      <c r="N54" t="s">
        <v>472</v>
      </c>
    </row>
    <row r="55" spans="1:14">
      <c r="A55">
        <v>54</v>
      </c>
      <c r="B55" t="s">
        <v>14</v>
      </c>
      <c r="C55" t="s">
        <v>15</v>
      </c>
      <c r="D55">
        <v>2024</v>
      </c>
      <c r="E55">
        <f>"48060"</f>
        <v>0</v>
      </c>
      <c r="F55" t="s">
        <v>473</v>
      </c>
      <c r="G55" t="s">
        <v>474</v>
      </c>
      <c r="H55" t="s">
        <v>475</v>
      </c>
      <c r="I55" t="s">
        <v>476</v>
      </c>
      <c r="J55" t="s">
        <v>477</v>
      </c>
      <c r="K55" t="s">
        <v>478</v>
      </c>
      <c r="L55" t="s">
        <v>479</v>
      </c>
      <c r="M55" t="s">
        <v>480</v>
      </c>
      <c r="N55" t="s">
        <v>481</v>
      </c>
    </row>
    <row r="56" spans="1:14">
      <c r="A56">
        <v>55</v>
      </c>
      <c r="B56" t="s">
        <v>14</v>
      </c>
      <c r="C56" t="s">
        <v>15</v>
      </c>
      <c r="D56">
        <v>2024</v>
      </c>
      <c r="E56">
        <f>"48061"</f>
        <v>0</v>
      </c>
      <c r="F56" t="s">
        <v>482</v>
      </c>
      <c r="G56" t="s">
        <v>483</v>
      </c>
      <c r="H56" t="s">
        <v>484</v>
      </c>
      <c r="I56" t="s">
        <v>485</v>
      </c>
      <c r="J56" t="s">
        <v>486</v>
      </c>
      <c r="K56" t="s">
        <v>487</v>
      </c>
      <c r="L56" t="s">
        <v>488</v>
      </c>
      <c r="M56" t="s">
        <v>489</v>
      </c>
      <c r="N56" t="s">
        <v>490</v>
      </c>
    </row>
    <row r="57" spans="1:14">
      <c r="A57">
        <v>56</v>
      </c>
      <c r="B57" t="s">
        <v>14</v>
      </c>
      <c r="C57" t="s">
        <v>15</v>
      </c>
      <c r="D57">
        <v>2024</v>
      </c>
      <c r="E57">
        <f>"48062"</f>
        <v>0</v>
      </c>
      <c r="F57" t="s">
        <v>491</v>
      </c>
      <c r="G57" t="s">
        <v>492</v>
      </c>
      <c r="H57" t="s">
        <v>185</v>
      </c>
      <c r="I57" t="s">
        <v>493</v>
      </c>
      <c r="J57" t="s">
        <v>494</v>
      </c>
      <c r="K57" t="s">
        <v>495</v>
      </c>
      <c r="L57" t="s">
        <v>496</v>
      </c>
      <c r="M57" t="s">
        <v>497</v>
      </c>
      <c r="N57" t="s">
        <v>498</v>
      </c>
    </row>
    <row r="58" spans="1:14">
      <c r="A58">
        <v>57</v>
      </c>
      <c r="B58" t="s">
        <v>14</v>
      </c>
      <c r="C58" t="s">
        <v>15</v>
      </c>
      <c r="D58">
        <v>2024</v>
      </c>
      <c r="E58">
        <f>"48063"</f>
        <v>0</v>
      </c>
      <c r="F58" t="s">
        <v>499</v>
      </c>
      <c r="G58" t="s">
        <v>500</v>
      </c>
      <c r="H58" t="s">
        <v>501</v>
      </c>
      <c r="I58" t="s">
        <v>502</v>
      </c>
      <c r="J58" t="s">
        <v>503</v>
      </c>
      <c r="K58" t="s">
        <v>504</v>
      </c>
      <c r="L58" t="s">
        <v>505</v>
      </c>
      <c r="M58" t="s">
        <v>506</v>
      </c>
      <c r="N58" t="s">
        <v>507</v>
      </c>
    </row>
    <row r="59" spans="1:14">
      <c r="A59">
        <v>58</v>
      </c>
      <c r="B59" t="s">
        <v>14</v>
      </c>
      <c r="C59" t="s">
        <v>15</v>
      </c>
      <c r="D59">
        <v>2024</v>
      </c>
      <c r="E59">
        <f>"48064"</f>
        <v>0</v>
      </c>
      <c r="F59" t="s">
        <v>508</v>
      </c>
      <c r="G59" t="s">
        <v>141</v>
      </c>
      <c r="H59" t="s">
        <v>315</v>
      </c>
      <c r="I59" t="s">
        <v>509</v>
      </c>
      <c r="J59" t="s">
        <v>510</v>
      </c>
      <c r="K59" t="s">
        <v>511</v>
      </c>
      <c r="L59" t="s">
        <v>512</v>
      </c>
      <c r="M59" t="s">
        <v>513</v>
      </c>
      <c r="N59" t="s">
        <v>514</v>
      </c>
    </row>
    <row r="60" spans="1:14">
      <c r="A60">
        <v>59</v>
      </c>
      <c r="B60" t="s">
        <v>14</v>
      </c>
      <c r="C60" t="s">
        <v>15</v>
      </c>
      <c r="D60">
        <v>2024</v>
      </c>
      <c r="E60">
        <f>"48065"</f>
        <v>0</v>
      </c>
      <c r="F60" t="s">
        <v>515</v>
      </c>
      <c r="G60" t="s">
        <v>516</v>
      </c>
      <c r="H60" t="s">
        <v>517</v>
      </c>
      <c r="I60" t="s">
        <v>518</v>
      </c>
      <c r="J60" t="s">
        <v>519</v>
      </c>
      <c r="K60" t="s">
        <v>520</v>
      </c>
      <c r="L60" t="s">
        <v>521</v>
      </c>
      <c r="M60" t="s">
        <v>521</v>
      </c>
      <c r="N60" t="s">
        <v>522</v>
      </c>
    </row>
    <row r="61" spans="1:14">
      <c r="A61">
        <v>60</v>
      </c>
      <c r="B61" t="s">
        <v>14</v>
      </c>
      <c r="C61" t="s">
        <v>15</v>
      </c>
      <c r="D61">
        <v>2024</v>
      </c>
      <c r="E61">
        <f>"48066"</f>
        <v>0</v>
      </c>
      <c r="F61" t="s">
        <v>523</v>
      </c>
      <c r="G61" t="s">
        <v>524</v>
      </c>
      <c r="H61" t="s">
        <v>525</v>
      </c>
      <c r="I61" t="s">
        <v>526</v>
      </c>
      <c r="J61" t="s">
        <v>527</v>
      </c>
      <c r="K61" t="s">
        <v>528</v>
      </c>
      <c r="L61" t="s">
        <v>529</v>
      </c>
      <c r="M61" t="s">
        <v>530</v>
      </c>
      <c r="N61" t="s">
        <v>531</v>
      </c>
    </row>
    <row r="62" spans="1:14">
      <c r="A62">
        <v>61</v>
      </c>
      <c r="B62" t="s">
        <v>14</v>
      </c>
      <c r="C62" t="s">
        <v>15</v>
      </c>
      <c r="D62">
        <v>2024</v>
      </c>
      <c r="E62">
        <f>"48067"</f>
        <v>0</v>
      </c>
      <c r="F62" t="s">
        <v>532</v>
      </c>
      <c r="G62" t="s">
        <v>533</v>
      </c>
      <c r="H62" t="s">
        <v>55</v>
      </c>
      <c r="I62" t="s">
        <v>534</v>
      </c>
      <c r="J62" t="s">
        <v>535</v>
      </c>
      <c r="K62" t="s">
        <v>536</v>
      </c>
      <c r="L62" t="s">
        <v>537</v>
      </c>
      <c r="M62" t="s">
        <v>538</v>
      </c>
      <c r="N62" t="s">
        <v>539</v>
      </c>
    </row>
    <row r="63" spans="1:14">
      <c r="A63">
        <v>62</v>
      </c>
      <c r="B63" t="s">
        <v>14</v>
      </c>
      <c r="C63" t="s">
        <v>15</v>
      </c>
      <c r="D63">
        <v>2024</v>
      </c>
      <c r="E63">
        <f>"48068"</f>
        <v>0</v>
      </c>
      <c r="F63" t="s">
        <v>540</v>
      </c>
      <c r="G63" t="s">
        <v>541</v>
      </c>
      <c r="H63" t="s">
        <v>542</v>
      </c>
      <c r="I63" t="s">
        <v>543</v>
      </c>
      <c r="J63" t="s">
        <v>544</v>
      </c>
      <c r="K63" t="s">
        <v>545</v>
      </c>
      <c r="L63" t="s">
        <v>546</v>
      </c>
      <c r="M63" t="s">
        <v>547</v>
      </c>
      <c r="N63" t="s">
        <v>548</v>
      </c>
    </row>
    <row r="64" spans="1:14">
      <c r="A64">
        <v>63</v>
      </c>
      <c r="B64" t="s">
        <v>14</v>
      </c>
      <c r="C64" t="s">
        <v>15</v>
      </c>
      <c r="D64">
        <v>2024</v>
      </c>
      <c r="E64">
        <f>"48069"</f>
        <v>0</v>
      </c>
      <c r="F64" t="s">
        <v>549</v>
      </c>
      <c r="G64" t="s">
        <v>550</v>
      </c>
      <c r="H64" t="s">
        <v>551</v>
      </c>
      <c r="I64" t="s">
        <v>552</v>
      </c>
      <c r="J64" t="s">
        <v>553</v>
      </c>
      <c r="K64" t="s">
        <v>554</v>
      </c>
      <c r="L64" t="s">
        <v>555</v>
      </c>
      <c r="M64" t="s">
        <v>556</v>
      </c>
      <c r="N64" t="s">
        <v>557</v>
      </c>
    </row>
    <row r="65" spans="1:14">
      <c r="A65">
        <v>64</v>
      </c>
      <c r="B65" t="s">
        <v>14</v>
      </c>
      <c r="C65" t="s">
        <v>15</v>
      </c>
      <c r="D65">
        <v>2024</v>
      </c>
      <c r="E65">
        <f>"48070"</f>
        <v>0</v>
      </c>
      <c r="F65" t="s">
        <v>558</v>
      </c>
      <c r="G65" t="s">
        <v>559</v>
      </c>
      <c r="H65" t="s">
        <v>560</v>
      </c>
      <c r="I65" t="s">
        <v>561</v>
      </c>
      <c r="J65" t="s">
        <v>562</v>
      </c>
      <c r="K65" t="s">
        <v>563</v>
      </c>
      <c r="L65" t="s">
        <v>564</v>
      </c>
      <c r="M65" t="s">
        <v>564</v>
      </c>
      <c r="N65" t="s">
        <v>565</v>
      </c>
    </row>
    <row r="66" spans="1:14">
      <c r="A66">
        <v>65</v>
      </c>
      <c r="B66" t="s">
        <v>14</v>
      </c>
      <c r="C66" t="s">
        <v>15</v>
      </c>
      <c r="D66">
        <v>2024</v>
      </c>
      <c r="E66">
        <f>"48071"</f>
        <v>0</v>
      </c>
      <c r="F66" t="s">
        <v>566</v>
      </c>
      <c r="G66" t="s">
        <v>567</v>
      </c>
      <c r="H66" t="s">
        <v>568</v>
      </c>
      <c r="I66" t="s">
        <v>569</v>
      </c>
      <c r="J66" t="s">
        <v>570</v>
      </c>
      <c r="K66" t="s">
        <v>571</v>
      </c>
      <c r="L66" t="s">
        <v>572</v>
      </c>
      <c r="M66" t="s">
        <v>573</v>
      </c>
      <c r="N66" t="s">
        <v>574</v>
      </c>
    </row>
    <row r="67" spans="1:14">
      <c r="A67">
        <v>66</v>
      </c>
      <c r="B67" t="s">
        <v>14</v>
      </c>
      <c r="C67" t="s">
        <v>15</v>
      </c>
      <c r="D67">
        <v>2024</v>
      </c>
      <c r="E67">
        <f>"48072"</f>
        <v>0</v>
      </c>
      <c r="F67" t="s">
        <v>575</v>
      </c>
      <c r="G67" t="s">
        <v>576</v>
      </c>
      <c r="H67" t="s">
        <v>577</v>
      </c>
      <c r="I67" t="s">
        <v>578</v>
      </c>
      <c r="J67" t="s">
        <v>579</v>
      </c>
      <c r="K67" t="s">
        <v>580</v>
      </c>
      <c r="L67" t="s">
        <v>581</v>
      </c>
      <c r="M67" t="s">
        <v>582</v>
      </c>
      <c r="N67" t="s">
        <v>583</v>
      </c>
    </row>
    <row r="68" spans="1:14">
      <c r="A68">
        <v>67</v>
      </c>
      <c r="B68" t="s">
        <v>14</v>
      </c>
      <c r="C68" t="s">
        <v>15</v>
      </c>
      <c r="D68">
        <v>2024</v>
      </c>
      <c r="E68">
        <f>"48073"</f>
        <v>0</v>
      </c>
      <c r="F68" t="s">
        <v>584</v>
      </c>
      <c r="G68" t="s">
        <v>585</v>
      </c>
      <c r="H68" t="s">
        <v>586</v>
      </c>
      <c r="I68" t="s">
        <v>587</v>
      </c>
      <c r="J68" t="s">
        <v>588</v>
      </c>
      <c r="K68" t="s">
        <v>589</v>
      </c>
      <c r="L68" t="s">
        <v>590</v>
      </c>
      <c r="M68" t="s">
        <v>591</v>
      </c>
      <c r="N68" t="s">
        <v>592</v>
      </c>
    </row>
    <row r="69" spans="1:14">
      <c r="A69">
        <v>68</v>
      </c>
      <c r="B69" t="s">
        <v>14</v>
      </c>
      <c r="C69" t="s">
        <v>15</v>
      </c>
      <c r="D69">
        <v>2024</v>
      </c>
      <c r="E69">
        <f>"48074"</f>
        <v>0</v>
      </c>
      <c r="F69" t="s">
        <v>593</v>
      </c>
      <c r="G69" t="s">
        <v>594</v>
      </c>
      <c r="H69" t="s">
        <v>595</v>
      </c>
      <c r="I69" t="s">
        <v>596</v>
      </c>
      <c r="J69" t="s">
        <v>597</v>
      </c>
      <c r="K69" t="s">
        <v>598</v>
      </c>
      <c r="L69" t="s">
        <v>599</v>
      </c>
      <c r="M69" t="s">
        <v>600</v>
      </c>
      <c r="N69" t="s">
        <v>601</v>
      </c>
    </row>
    <row r="70" spans="1:14">
      <c r="A70">
        <v>69</v>
      </c>
      <c r="B70" t="s">
        <v>14</v>
      </c>
      <c r="C70" t="s">
        <v>15</v>
      </c>
      <c r="D70">
        <v>2024</v>
      </c>
      <c r="E70">
        <f>"48075"</f>
        <v>0</v>
      </c>
      <c r="F70" t="s">
        <v>602</v>
      </c>
      <c r="G70" t="s">
        <v>603</v>
      </c>
      <c r="H70" t="s">
        <v>604</v>
      </c>
      <c r="I70" t="s">
        <v>605</v>
      </c>
      <c r="J70" t="s">
        <v>606</v>
      </c>
      <c r="K70" t="s">
        <v>607</v>
      </c>
      <c r="L70" t="s">
        <v>608</v>
      </c>
      <c r="M70" t="s">
        <v>609</v>
      </c>
      <c r="N70" t="s">
        <v>610</v>
      </c>
    </row>
    <row r="71" spans="1:14">
      <c r="A71">
        <v>70</v>
      </c>
      <c r="B71" t="s">
        <v>14</v>
      </c>
      <c r="C71" t="s">
        <v>15</v>
      </c>
      <c r="D71">
        <v>2024</v>
      </c>
      <c r="E71">
        <f>"48076"</f>
        <v>0</v>
      </c>
      <c r="F71" t="s">
        <v>611</v>
      </c>
      <c r="G71" t="s">
        <v>612</v>
      </c>
      <c r="H71" t="s">
        <v>613</v>
      </c>
      <c r="I71" t="s">
        <v>614</v>
      </c>
      <c r="J71" t="s">
        <v>615</v>
      </c>
      <c r="K71" t="s">
        <v>616</v>
      </c>
      <c r="L71" t="s">
        <v>617</v>
      </c>
      <c r="M71" t="s">
        <v>618</v>
      </c>
      <c r="N71" t="s">
        <v>619</v>
      </c>
    </row>
    <row r="72" spans="1:14">
      <c r="A72">
        <v>71</v>
      </c>
      <c r="B72" t="s">
        <v>14</v>
      </c>
      <c r="C72" t="s">
        <v>15</v>
      </c>
      <c r="D72">
        <v>2024</v>
      </c>
      <c r="E72">
        <f>"48077"</f>
        <v>0</v>
      </c>
      <c r="F72" t="s">
        <v>620</v>
      </c>
      <c r="G72" t="s">
        <v>621</v>
      </c>
      <c r="H72" t="s">
        <v>465</v>
      </c>
      <c r="I72" t="s">
        <v>622</v>
      </c>
      <c r="J72" t="s">
        <v>623</v>
      </c>
      <c r="K72" t="s">
        <v>624</v>
      </c>
      <c r="L72" t="s">
        <v>625</v>
      </c>
      <c r="M72" t="s">
        <v>626</v>
      </c>
      <c r="N72" t="s">
        <v>627</v>
      </c>
    </row>
    <row r="73" spans="1:14">
      <c r="A73">
        <v>72</v>
      </c>
      <c r="B73" t="s">
        <v>14</v>
      </c>
      <c r="C73" t="s">
        <v>15</v>
      </c>
      <c r="D73">
        <v>2024</v>
      </c>
      <c r="E73">
        <f>"48079"</f>
        <v>0</v>
      </c>
      <c r="F73" t="s">
        <v>628</v>
      </c>
      <c r="G73" t="s">
        <v>629</v>
      </c>
      <c r="H73" t="s">
        <v>630</v>
      </c>
      <c r="I73" t="s">
        <v>631</v>
      </c>
      <c r="J73" t="s">
        <v>632</v>
      </c>
      <c r="K73" t="s">
        <v>633</v>
      </c>
      <c r="L73" t="s">
        <v>634</v>
      </c>
      <c r="M73" t="s">
        <v>635</v>
      </c>
      <c r="N73" t="s">
        <v>636</v>
      </c>
    </row>
    <row r="74" spans="1:14">
      <c r="A74">
        <v>73</v>
      </c>
      <c r="B74" t="s">
        <v>14</v>
      </c>
      <c r="C74" t="s">
        <v>15</v>
      </c>
      <c r="D74">
        <v>2024</v>
      </c>
      <c r="E74">
        <f>"48080"</f>
        <v>0</v>
      </c>
      <c r="F74" t="s">
        <v>637</v>
      </c>
      <c r="G74" t="s">
        <v>638</v>
      </c>
      <c r="H74" t="s">
        <v>639</v>
      </c>
      <c r="I74" t="s">
        <v>640</v>
      </c>
      <c r="J74" t="s">
        <v>641</v>
      </c>
      <c r="K74" t="s">
        <v>642</v>
      </c>
      <c r="L74" t="s">
        <v>643</v>
      </c>
      <c r="M74" t="s">
        <v>643</v>
      </c>
      <c r="N74" t="s">
        <v>644</v>
      </c>
    </row>
    <row r="75" spans="1:14">
      <c r="A75">
        <v>74</v>
      </c>
      <c r="B75" t="s">
        <v>14</v>
      </c>
      <c r="C75" t="s">
        <v>15</v>
      </c>
      <c r="D75">
        <v>2024</v>
      </c>
      <c r="E75">
        <f>"48081"</f>
        <v>0</v>
      </c>
      <c r="F75" t="s">
        <v>645</v>
      </c>
      <c r="G75" t="s">
        <v>646</v>
      </c>
      <c r="H75" t="s">
        <v>647</v>
      </c>
      <c r="I75" t="s">
        <v>648</v>
      </c>
      <c r="J75" t="s">
        <v>649</v>
      </c>
      <c r="K75" t="s">
        <v>650</v>
      </c>
      <c r="L75" t="s">
        <v>651</v>
      </c>
      <c r="M75" t="s">
        <v>652</v>
      </c>
      <c r="N75" t="s">
        <v>653</v>
      </c>
    </row>
    <row r="76" spans="1:14">
      <c r="A76">
        <v>75</v>
      </c>
      <c r="B76" t="s">
        <v>14</v>
      </c>
      <c r="C76" t="s">
        <v>15</v>
      </c>
      <c r="D76">
        <v>2024</v>
      </c>
      <c r="E76">
        <f>"48083"</f>
        <v>0</v>
      </c>
      <c r="F76" t="s">
        <v>654</v>
      </c>
      <c r="G76" t="s">
        <v>655</v>
      </c>
      <c r="H76" t="s">
        <v>656</v>
      </c>
      <c r="I76" t="s">
        <v>657</v>
      </c>
      <c r="J76" t="s">
        <v>658</v>
      </c>
      <c r="K76" t="s">
        <v>659</v>
      </c>
      <c r="L76" t="s">
        <v>660</v>
      </c>
      <c r="M76" t="s">
        <v>661</v>
      </c>
      <c r="N76" t="s">
        <v>662</v>
      </c>
    </row>
    <row r="77" spans="1:14">
      <c r="A77">
        <v>76</v>
      </c>
      <c r="B77" t="s">
        <v>14</v>
      </c>
      <c r="C77" t="s">
        <v>15</v>
      </c>
      <c r="D77">
        <v>2024</v>
      </c>
      <c r="E77">
        <f>"48084"</f>
        <v>0</v>
      </c>
      <c r="F77" t="s">
        <v>663</v>
      </c>
      <c r="G77" t="s">
        <v>664</v>
      </c>
      <c r="H77" t="s">
        <v>665</v>
      </c>
      <c r="I77" t="s">
        <v>666</v>
      </c>
      <c r="J77" t="s">
        <v>667</v>
      </c>
      <c r="K77" t="s">
        <v>668</v>
      </c>
      <c r="L77" t="s">
        <v>669</v>
      </c>
      <c r="M77" t="s">
        <v>670</v>
      </c>
      <c r="N77" t="s">
        <v>671</v>
      </c>
    </row>
    <row r="78" spans="1:14">
      <c r="A78">
        <v>77</v>
      </c>
      <c r="B78" t="s">
        <v>14</v>
      </c>
      <c r="C78" t="s">
        <v>15</v>
      </c>
      <c r="D78">
        <v>2024</v>
      </c>
      <c r="E78">
        <f>"48085"</f>
        <v>0</v>
      </c>
      <c r="F78" t="s">
        <v>672</v>
      </c>
      <c r="G78" t="s">
        <v>673</v>
      </c>
      <c r="H78" t="s">
        <v>674</v>
      </c>
      <c r="I78" t="s">
        <v>675</v>
      </c>
      <c r="J78" t="s">
        <v>676</v>
      </c>
      <c r="K78" t="s">
        <v>677</v>
      </c>
      <c r="L78" t="s">
        <v>678</v>
      </c>
      <c r="M78" t="s">
        <v>679</v>
      </c>
      <c r="N78" t="s">
        <v>680</v>
      </c>
    </row>
    <row r="79" spans="1:14">
      <c r="A79">
        <v>78</v>
      </c>
      <c r="B79" t="s">
        <v>14</v>
      </c>
      <c r="C79" t="s">
        <v>15</v>
      </c>
      <c r="D79">
        <v>2024</v>
      </c>
      <c r="E79">
        <f>"48086"</f>
        <v>0</v>
      </c>
      <c r="F79" t="s">
        <v>681</v>
      </c>
      <c r="G79" t="s">
        <v>682</v>
      </c>
      <c r="H79" t="s">
        <v>683</v>
      </c>
      <c r="I79" t="s">
        <v>684</v>
      </c>
      <c r="J79" t="s">
        <v>685</v>
      </c>
      <c r="K79" t="s">
        <v>686</v>
      </c>
      <c r="L79" t="s">
        <v>687</v>
      </c>
      <c r="M79" t="s">
        <v>688</v>
      </c>
      <c r="N79" t="s">
        <v>689</v>
      </c>
    </row>
    <row r="80" spans="1:14">
      <c r="A80">
        <v>79</v>
      </c>
      <c r="B80" t="s">
        <v>14</v>
      </c>
      <c r="C80" t="s">
        <v>15</v>
      </c>
      <c r="D80">
        <v>2024</v>
      </c>
      <c r="E80">
        <f>"48087"</f>
        <v>0</v>
      </c>
      <c r="F80" t="s">
        <v>690</v>
      </c>
      <c r="G80" t="s">
        <v>691</v>
      </c>
      <c r="H80" t="s">
        <v>692</v>
      </c>
      <c r="I80" t="s">
        <v>693</v>
      </c>
      <c r="J80" t="s">
        <v>694</v>
      </c>
      <c r="K80" t="s">
        <v>695</v>
      </c>
      <c r="L80" t="s">
        <v>696</v>
      </c>
      <c r="M80" t="s">
        <v>696</v>
      </c>
      <c r="N80" t="s">
        <v>697</v>
      </c>
    </row>
    <row r="81" spans="1:14">
      <c r="A81">
        <v>80</v>
      </c>
      <c r="B81" t="s">
        <v>14</v>
      </c>
      <c r="C81" t="s">
        <v>15</v>
      </c>
      <c r="D81">
        <v>2024</v>
      </c>
      <c r="E81">
        <f>"48088"</f>
        <v>0</v>
      </c>
      <c r="F81" t="s">
        <v>698</v>
      </c>
      <c r="G81" t="s">
        <v>699</v>
      </c>
      <c r="H81" t="s">
        <v>54</v>
      </c>
      <c r="I81" t="s">
        <v>700</v>
      </c>
      <c r="J81" t="s">
        <v>701</v>
      </c>
      <c r="K81" t="s">
        <v>702</v>
      </c>
      <c r="L81" t="s">
        <v>703</v>
      </c>
      <c r="M81" t="s">
        <v>703</v>
      </c>
      <c r="N81" t="s">
        <v>704</v>
      </c>
    </row>
    <row r="82" spans="1:14">
      <c r="A82">
        <v>81</v>
      </c>
      <c r="B82" t="s">
        <v>14</v>
      </c>
      <c r="C82" t="s">
        <v>15</v>
      </c>
      <c r="D82">
        <v>2024</v>
      </c>
      <c r="E82">
        <f>"48089"</f>
        <v>0</v>
      </c>
      <c r="F82" t="s">
        <v>705</v>
      </c>
      <c r="G82" t="s">
        <v>706</v>
      </c>
      <c r="H82" t="s">
        <v>707</v>
      </c>
      <c r="I82" t="s">
        <v>708</v>
      </c>
      <c r="J82" t="s">
        <v>709</v>
      </c>
      <c r="K82" t="s">
        <v>710</v>
      </c>
      <c r="L82" t="s">
        <v>711</v>
      </c>
      <c r="M82" t="s">
        <v>712</v>
      </c>
      <c r="N82" t="s">
        <v>713</v>
      </c>
    </row>
    <row r="83" spans="1:14">
      <c r="A83">
        <v>82</v>
      </c>
      <c r="B83" t="s">
        <v>14</v>
      </c>
      <c r="C83" t="s">
        <v>15</v>
      </c>
      <c r="D83">
        <v>2024</v>
      </c>
      <c r="E83">
        <f>"48090"</f>
        <v>0</v>
      </c>
      <c r="F83" t="s">
        <v>714</v>
      </c>
      <c r="G83" t="s">
        <v>715</v>
      </c>
      <c r="H83" t="s">
        <v>716</v>
      </c>
      <c r="I83" t="s">
        <v>717</v>
      </c>
      <c r="J83" t="s">
        <v>718</v>
      </c>
      <c r="K83" t="s">
        <v>719</v>
      </c>
      <c r="L83" t="s">
        <v>720</v>
      </c>
      <c r="M83" t="s">
        <v>721</v>
      </c>
      <c r="N83" t="s">
        <v>722</v>
      </c>
    </row>
    <row r="84" spans="1:14">
      <c r="A84">
        <v>83</v>
      </c>
      <c r="B84" t="s">
        <v>14</v>
      </c>
      <c r="C84" t="s">
        <v>15</v>
      </c>
      <c r="D84">
        <v>2024</v>
      </c>
      <c r="E84">
        <f>"48091"</f>
        <v>0</v>
      </c>
      <c r="F84" t="s">
        <v>723</v>
      </c>
      <c r="G84" t="s">
        <v>724</v>
      </c>
      <c r="H84" t="s">
        <v>725</v>
      </c>
      <c r="I84" t="s">
        <v>726</v>
      </c>
      <c r="J84" t="s">
        <v>727</v>
      </c>
      <c r="K84" t="s">
        <v>728</v>
      </c>
      <c r="L84" t="s">
        <v>729</v>
      </c>
      <c r="M84" t="s">
        <v>730</v>
      </c>
      <c r="N84" t="s">
        <v>731</v>
      </c>
    </row>
    <row r="85" spans="1:14">
      <c r="A85">
        <v>84</v>
      </c>
      <c r="B85" t="s">
        <v>14</v>
      </c>
      <c r="C85" t="s">
        <v>15</v>
      </c>
      <c r="D85">
        <v>2024</v>
      </c>
      <c r="E85">
        <f>"48092"</f>
        <v>0</v>
      </c>
      <c r="F85" t="s">
        <v>732</v>
      </c>
      <c r="G85" t="s">
        <v>733</v>
      </c>
      <c r="H85" t="s">
        <v>734</v>
      </c>
      <c r="I85" t="s">
        <v>735</v>
      </c>
      <c r="J85" t="s">
        <v>736</v>
      </c>
      <c r="K85" t="s">
        <v>737</v>
      </c>
      <c r="L85" t="s">
        <v>738</v>
      </c>
      <c r="M85" t="s">
        <v>739</v>
      </c>
      <c r="N85" t="s">
        <v>740</v>
      </c>
    </row>
    <row r="86" spans="1:14">
      <c r="A86">
        <v>85</v>
      </c>
      <c r="B86" t="s">
        <v>14</v>
      </c>
      <c r="C86" t="s">
        <v>15</v>
      </c>
      <c r="D86">
        <v>2024</v>
      </c>
      <c r="E86">
        <f>"48093"</f>
        <v>0</v>
      </c>
      <c r="F86" t="s">
        <v>741</v>
      </c>
      <c r="G86" t="s">
        <v>742</v>
      </c>
      <c r="H86" t="s">
        <v>440</v>
      </c>
      <c r="I86" t="s">
        <v>743</v>
      </c>
      <c r="J86" t="s">
        <v>744</v>
      </c>
      <c r="K86" t="s">
        <v>745</v>
      </c>
      <c r="L86" t="s">
        <v>746</v>
      </c>
      <c r="M86" t="s">
        <v>747</v>
      </c>
      <c r="N86" t="s">
        <v>748</v>
      </c>
    </row>
    <row r="87" spans="1:14">
      <c r="A87">
        <v>86</v>
      </c>
      <c r="B87" t="s">
        <v>14</v>
      </c>
      <c r="C87" t="s">
        <v>15</v>
      </c>
      <c r="D87">
        <v>2024</v>
      </c>
      <c r="E87">
        <f>"48094"</f>
        <v>0</v>
      </c>
      <c r="F87" t="s">
        <v>749</v>
      </c>
      <c r="G87" t="s">
        <v>750</v>
      </c>
      <c r="H87" t="s">
        <v>751</v>
      </c>
      <c r="I87" t="s">
        <v>752</v>
      </c>
      <c r="J87" t="s">
        <v>753</v>
      </c>
      <c r="K87" t="s">
        <v>754</v>
      </c>
      <c r="L87" t="s">
        <v>755</v>
      </c>
      <c r="M87" t="s">
        <v>756</v>
      </c>
      <c r="N87" t="s">
        <v>757</v>
      </c>
    </row>
    <row r="88" spans="1:14">
      <c r="A88">
        <v>87</v>
      </c>
      <c r="B88" t="s">
        <v>14</v>
      </c>
      <c r="C88" t="s">
        <v>15</v>
      </c>
      <c r="D88">
        <v>2024</v>
      </c>
      <c r="E88">
        <f>"48095"</f>
        <v>0</v>
      </c>
      <c r="F88" t="s">
        <v>758</v>
      </c>
      <c r="G88" t="s">
        <v>759</v>
      </c>
      <c r="H88" t="s">
        <v>760</v>
      </c>
      <c r="I88" t="s">
        <v>761</v>
      </c>
      <c r="J88" t="s">
        <v>762</v>
      </c>
      <c r="K88" t="s">
        <v>763</v>
      </c>
      <c r="L88" t="s">
        <v>764</v>
      </c>
      <c r="M88" t="s">
        <v>765</v>
      </c>
      <c r="N88" t="s">
        <v>766</v>
      </c>
    </row>
    <row r="89" spans="1:14">
      <c r="A89">
        <v>88</v>
      </c>
      <c r="B89" t="s">
        <v>14</v>
      </c>
      <c r="C89" t="s">
        <v>15</v>
      </c>
      <c r="D89">
        <v>2024</v>
      </c>
      <c r="E89">
        <f>"48096"</f>
        <v>0</v>
      </c>
      <c r="F89" t="s">
        <v>767</v>
      </c>
      <c r="G89" t="s">
        <v>768</v>
      </c>
      <c r="H89" t="s">
        <v>769</v>
      </c>
      <c r="I89" t="s">
        <v>770</v>
      </c>
      <c r="J89" t="s">
        <v>771</v>
      </c>
      <c r="K89" t="s">
        <v>772</v>
      </c>
      <c r="L89" t="s">
        <v>773</v>
      </c>
      <c r="M89" t="s">
        <v>774</v>
      </c>
      <c r="N89" t="s">
        <v>775</v>
      </c>
    </row>
    <row r="90" spans="1:14">
      <c r="A90">
        <v>89</v>
      </c>
      <c r="B90" t="s">
        <v>14</v>
      </c>
      <c r="C90" t="s">
        <v>15</v>
      </c>
      <c r="D90">
        <v>2024</v>
      </c>
      <c r="E90">
        <f>"48097"</f>
        <v>0</v>
      </c>
      <c r="F90" t="s">
        <v>776</v>
      </c>
      <c r="G90" t="s">
        <v>777</v>
      </c>
      <c r="H90" t="s">
        <v>778</v>
      </c>
      <c r="I90" t="s">
        <v>779</v>
      </c>
      <c r="J90" t="s">
        <v>780</v>
      </c>
      <c r="K90" t="s">
        <v>781</v>
      </c>
      <c r="L90" t="s">
        <v>782</v>
      </c>
      <c r="M90" t="s">
        <v>782</v>
      </c>
      <c r="N90" t="s">
        <v>783</v>
      </c>
    </row>
    <row r="91" spans="1:14">
      <c r="A91">
        <v>90</v>
      </c>
      <c r="B91" t="s">
        <v>14</v>
      </c>
      <c r="C91" t="s">
        <v>15</v>
      </c>
      <c r="D91">
        <v>2024</v>
      </c>
      <c r="E91">
        <f>"48901"</f>
        <v>0</v>
      </c>
      <c r="F91" t="s">
        <v>784</v>
      </c>
      <c r="G91" t="s">
        <v>785</v>
      </c>
      <c r="H91" t="s">
        <v>786</v>
      </c>
      <c r="I91" t="s">
        <v>787</v>
      </c>
      <c r="J91" t="s">
        <v>788</v>
      </c>
      <c r="K91" t="s">
        <v>789</v>
      </c>
      <c r="L91" t="s">
        <v>790</v>
      </c>
      <c r="M91" t="s">
        <v>791</v>
      </c>
      <c r="N91" t="s">
        <v>792</v>
      </c>
    </row>
    <row r="92" spans="1:14">
      <c r="A92">
        <v>91</v>
      </c>
      <c r="B92" t="s">
        <v>14</v>
      </c>
      <c r="C92" t="s">
        <v>15</v>
      </c>
      <c r="D92">
        <v>2024</v>
      </c>
      <c r="E92">
        <f>"48902"</f>
        <v>0</v>
      </c>
      <c r="F92" t="s">
        <v>793</v>
      </c>
      <c r="G92" t="s">
        <v>794</v>
      </c>
      <c r="H92" t="s">
        <v>795</v>
      </c>
      <c r="I92" t="s">
        <v>796</v>
      </c>
      <c r="J92" t="s">
        <v>797</v>
      </c>
      <c r="K92" t="s">
        <v>798</v>
      </c>
      <c r="L92" t="s">
        <v>799</v>
      </c>
      <c r="M92" t="s">
        <v>800</v>
      </c>
      <c r="N92" t="s">
        <v>801</v>
      </c>
    </row>
    <row r="93" spans="1:14">
      <c r="A93">
        <v>92</v>
      </c>
      <c r="B93" t="s">
        <v>14</v>
      </c>
      <c r="C93" t="s">
        <v>15</v>
      </c>
      <c r="D93">
        <v>2024</v>
      </c>
      <c r="E93">
        <f>"48903"</f>
        <v>0</v>
      </c>
      <c r="F93" t="s">
        <v>802</v>
      </c>
      <c r="G93" t="s">
        <v>803</v>
      </c>
      <c r="H93" t="s">
        <v>804</v>
      </c>
      <c r="I93" t="s">
        <v>805</v>
      </c>
      <c r="J93" t="s">
        <v>806</v>
      </c>
      <c r="K93" t="s">
        <v>807</v>
      </c>
      <c r="L93" t="s">
        <v>808</v>
      </c>
      <c r="M93" t="s">
        <v>808</v>
      </c>
      <c r="N93" t="s">
        <v>809</v>
      </c>
    </row>
    <row r="94" spans="1:14">
      <c r="A94">
        <v>93</v>
      </c>
      <c r="B94" t="s">
        <v>14</v>
      </c>
      <c r="C94" t="s">
        <v>15</v>
      </c>
      <c r="D94">
        <v>2024</v>
      </c>
      <c r="E94">
        <f>"48904"</f>
        <v>0</v>
      </c>
      <c r="F94" t="s">
        <v>810</v>
      </c>
      <c r="G94" t="s">
        <v>811</v>
      </c>
      <c r="H94" t="s">
        <v>812</v>
      </c>
      <c r="I94" t="s">
        <v>813</v>
      </c>
      <c r="J94" t="s">
        <v>814</v>
      </c>
      <c r="K94" t="s">
        <v>815</v>
      </c>
      <c r="L94" t="s">
        <v>816</v>
      </c>
      <c r="M94" t="s">
        <v>817</v>
      </c>
      <c r="N94" t="s">
        <v>818</v>
      </c>
    </row>
    <row r="95" spans="1:14">
      <c r="A95">
        <v>94</v>
      </c>
      <c r="B95" t="s">
        <v>14</v>
      </c>
      <c r="C95" t="s">
        <v>15</v>
      </c>
      <c r="D95">
        <v>2024</v>
      </c>
      <c r="E95">
        <f>"48905"</f>
        <v>0</v>
      </c>
      <c r="F95" t="s">
        <v>819</v>
      </c>
      <c r="G95" t="s">
        <v>820</v>
      </c>
      <c r="H95" t="s">
        <v>821</v>
      </c>
      <c r="I95" t="s">
        <v>822</v>
      </c>
      <c r="J95" t="s">
        <v>823</v>
      </c>
      <c r="K95" t="s">
        <v>824</v>
      </c>
      <c r="L95" t="s">
        <v>825</v>
      </c>
      <c r="M95" t="s">
        <v>826</v>
      </c>
      <c r="N95" t="s">
        <v>827</v>
      </c>
    </row>
    <row r="96" spans="1:14">
      <c r="A96">
        <v>95</v>
      </c>
      <c r="B96" t="s">
        <v>14</v>
      </c>
      <c r="C96" t="s">
        <v>15</v>
      </c>
      <c r="D96">
        <v>2024</v>
      </c>
      <c r="E96">
        <f>"48906"</f>
        <v>0</v>
      </c>
      <c r="F96" t="s">
        <v>828</v>
      </c>
      <c r="G96" t="s">
        <v>366</v>
      </c>
      <c r="H96" t="s">
        <v>829</v>
      </c>
      <c r="I96" t="s">
        <v>830</v>
      </c>
      <c r="J96" t="s">
        <v>831</v>
      </c>
      <c r="K96" t="s">
        <v>832</v>
      </c>
      <c r="L96" t="s">
        <v>833</v>
      </c>
      <c r="M96" t="s">
        <v>834</v>
      </c>
      <c r="N96" t="s">
        <v>835</v>
      </c>
    </row>
    <row r="97" spans="1:14">
      <c r="A97">
        <v>96</v>
      </c>
      <c r="B97" t="s">
        <v>14</v>
      </c>
      <c r="C97" t="s">
        <v>15</v>
      </c>
      <c r="D97">
        <v>2024</v>
      </c>
      <c r="E97">
        <f>"48907"</f>
        <v>0</v>
      </c>
      <c r="F97" t="s">
        <v>836</v>
      </c>
      <c r="G97" t="s">
        <v>837</v>
      </c>
      <c r="H97" t="s">
        <v>838</v>
      </c>
      <c r="I97" t="s">
        <v>839</v>
      </c>
      <c r="J97" t="s">
        <v>840</v>
      </c>
      <c r="K97" t="s">
        <v>841</v>
      </c>
      <c r="L97" t="s">
        <v>842</v>
      </c>
      <c r="M97" t="s">
        <v>843</v>
      </c>
      <c r="N97" t="s">
        <v>844</v>
      </c>
    </row>
    <row r="98" spans="1:14">
      <c r="A98">
        <v>97</v>
      </c>
      <c r="B98" t="s">
        <v>14</v>
      </c>
      <c r="C98" t="s">
        <v>15</v>
      </c>
      <c r="D98">
        <v>2024</v>
      </c>
      <c r="E98">
        <f>"48908"</f>
        <v>0</v>
      </c>
      <c r="F98" t="s">
        <v>845</v>
      </c>
      <c r="G98" t="s">
        <v>846</v>
      </c>
      <c r="H98" t="s">
        <v>847</v>
      </c>
      <c r="I98" t="s">
        <v>848</v>
      </c>
      <c r="J98" t="s">
        <v>849</v>
      </c>
      <c r="K98" t="s">
        <v>850</v>
      </c>
      <c r="L98" t="s">
        <v>851</v>
      </c>
      <c r="M98" t="s">
        <v>851</v>
      </c>
      <c r="N98" t="s">
        <v>852</v>
      </c>
    </row>
    <row r="99" spans="1:14">
      <c r="A99">
        <v>98</v>
      </c>
      <c r="B99" t="s">
        <v>14</v>
      </c>
      <c r="C99" t="s">
        <v>15</v>
      </c>
      <c r="D99">
        <v>2024</v>
      </c>
      <c r="E99">
        <f>"48909"</f>
        <v>0</v>
      </c>
      <c r="F99" t="s">
        <v>853</v>
      </c>
      <c r="G99" t="s">
        <v>854</v>
      </c>
      <c r="H99" t="s">
        <v>855</v>
      </c>
      <c r="I99" t="s">
        <v>856</v>
      </c>
      <c r="J99" t="s">
        <v>857</v>
      </c>
      <c r="K99" t="s">
        <v>858</v>
      </c>
      <c r="L99" t="s">
        <v>859</v>
      </c>
      <c r="M99" t="s">
        <v>859</v>
      </c>
      <c r="N99" t="s">
        <v>860</v>
      </c>
    </row>
    <row r="100" spans="1:14">
      <c r="A100">
        <v>99</v>
      </c>
      <c r="B100" t="s">
        <v>14</v>
      </c>
      <c r="C100" t="s">
        <v>15</v>
      </c>
      <c r="D100">
        <v>2024</v>
      </c>
      <c r="E100">
        <f>"48910"</f>
        <v>0</v>
      </c>
      <c r="F100" t="s">
        <v>861</v>
      </c>
      <c r="G100" t="s">
        <v>862</v>
      </c>
      <c r="H100" t="s">
        <v>863</v>
      </c>
      <c r="I100" t="s">
        <v>864</v>
      </c>
      <c r="J100" t="s">
        <v>865</v>
      </c>
      <c r="K100" t="s">
        <v>866</v>
      </c>
      <c r="L100" t="s">
        <v>867</v>
      </c>
      <c r="M100" t="s">
        <v>868</v>
      </c>
      <c r="N100" t="s">
        <v>869</v>
      </c>
    </row>
    <row r="101" spans="1:14">
      <c r="A101">
        <v>100</v>
      </c>
      <c r="B101" t="s">
        <v>14</v>
      </c>
      <c r="C101" t="s">
        <v>15</v>
      </c>
      <c r="D101">
        <v>2024</v>
      </c>
      <c r="E101">
        <f>"48911"</f>
        <v>0</v>
      </c>
      <c r="F101" t="s">
        <v>870</v>
      </c>
      <c r="G101" t="s">
        <v>871</v>
      </c>
      <c r="H101" t="s">
        <v>872</v>
      </c>
      <c r="I101" t="s">
        <v>873</v>
      </c>
      <c r="J101" t="s">
        <v>874</v>
      </c>
      <c r="K101" t="s">
        <v>875</v>
      </c>
      <c r="L101" t="s">
        <v>876</v>
      </c>
      <c r="M101" t="s">
        <v>876</v>
      </c>
      <c r="N101" t="s">
        <v>877</v>
      </c>
    </row>
    <row r="102" spans="1:14">
      <c r="A102">
        <v>101</v>
      </c>
      <c r="B102" t="s">
        <v>14</v>
      </c>
      <c r="C102" t="s">
        <v>15</v>
      </c>
      <c r="D102">
        <v>2024</v>
      </c>
      <c r="E102">
        <f>"48912"</f>
        <v>0</v>
      </c>
      <c r="F102" t="s">
        <v>878</v>
      </c>
      <c r="G102" t="s">
        <v>879</v>
      </c>
      <c r="H102" t="s">
        <v>880</v>
      </c>
      <c r="I102" t="s">
        <v>881</v>
      </c>
      <c r="J102" t="s">
        <v>882</v>
      </c>
      <c r="K102" t="s">
        <v>883</v>
      </c>
      <c r="L102" t="s">
        <v>884</v>
      </c>
      <c r="M102" t="s">
        <v>885</v>
      </c>
      <c r="N102" t="s">
        <v>886</v>
      </c>
    </row>
    <row r="103" spans="1:14">
      <c r="A103">
        <v>102</v>
      </c>
      <c r="B103" t="s">
        <v>14</v>
      </c>
      <c r="C103" t="s">
        <v>15</v>
      </c>
      <c r="D103">
        <v>2024</v>
      </c>
      <c r="E103">
        <f>"48914"</f>
        <v>0</v>
      </c>
      <c r="F103" t="s">
        <v>887</v>
      </c>
      <c r="G103" t="s">
        <v>888</v>
      </c>
      <c r="H103" t="s">
        <v>889</v>
      </c>
      <c r="I103" t="s">
        <v>890</v>
      </c>
      <c r="J103" t="s">
        <v>891</v>
      </c>
      <c r="K103" t="s">
        <v>892</v>
      </c>
      <c r="L103" t="s">
        <v>893</v>
      </c>
      <c r="M103" t="s">
        <v>894</v>
      </c>
      <c r="N103" t="s">
        <v>895</v>
      </c>
    </row>
    <row r="104" spans="1:14">
      <c r="A104">
        <v>103</v>
      </c>
      <c r="B104" t="s">
        <v>14</v>
      </c>
      <c r="C104" t="s">
        <v>15</v>
      </c>
      <c r="D104">
        <v>2024</v>
      </c>
      <c r="E104">
        <f>"48915"</f>
        <v>0</v>
      </c>
      <c r="F104" t="s">
        <v>896</v>
      </c>
      <c r="G104" t="s">
        <v>897</v>
      </c>
      <c r="H104" t="s">
        <v>898</v>
      </c>
      <c r="I104" t="s">
        <v>899</v>
      </c>
      <c r="J104" t="s">
        <v>900</v>
      </c>
      <c r="K104" t="s">
        <v>901</v>
      </c>
      <c r="L104" t="s">
        <v>902</v>
      </c>
      <c r="M104" t="s">
        <v>902</v>
      </c>
      <c r="N104" t="s">
        <v>903</v>
      </c>
    </row>
    <row r="105" spans="1:14">
      <c r="A105">
        <v>104</v>
      </c>
      <c r="B105" t="s">
        <v>14</v>
      </c>
      <c r="C105" t="s">
        <v>15</v>
      </c>
      <c r="D105">
        <v>2024</v>
      </c>
      <c r="E105">
        <f>"48916"</f>
        <v>0</v>
      </c>
      <c r="F105" t="s">
        <v>904</v>
      </c>
      <c r="G105" t="s">
        <v>905</v>
      </c>
      <c r="H105" t="s">
        <v>906</v>
      </c>
      <c r="I105" t="s">
        <v>907</v>
      </c>
      <c r="J105" t="s">
        <v>908</v>
      </c>
      <c r="K105" t="s">
        <v>909</v>
      </c>
      <c r="L105" t="s">
        <v>910</v>
      </c>
      <c r="M105" t="s">
        <v>911</v>
      </c>
      <c r="N105" t="s">
        <v>912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2026-06-22T14:53:05Z</dcterms:created>
  <dcterms:modified xsi:type="dcterms:W3CDTF">2026-06-22T14:53:05Z</dcterms:modified>
</cp:coreProperties>
</file>