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<sst xmlns="http://schemas.openxmlformats.org/spreadsheetml/2006/main" count="110221" uniqueCount="2410">
  <si>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</si>
  <si>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</si>
  <si>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</si>
  <si>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</si>
  <si>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</si>
  <si>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</si>
  <si>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</si>
  <si>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</si>
  <si>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</si>
  <si>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</si>
  <si>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</si>
  <si>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</si>
  <si>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</si>
  <si>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</si>
  <si>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</si>
  <si>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</si>
  <si>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</si>
  <si>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</si>
  <si>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</si>
  <si>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</si>
  <si>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</si>
  <si>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</si>
  <si>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</si>
  <si>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</si>
  <si>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</si>
  <si>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</si>
  <si>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</si>
  <si>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</si>
  <si>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</si>
  <si>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</si>
  <si>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</si>
  <si>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</si>
  <si>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</si>
  <si>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</si>
  <si>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</si>
  <si>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</si>
  <si>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</si>
  <si>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</si>
  <si>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</si>
  <si>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</si>
  <si>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</si>
  <si>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</si>
  <si>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</si>
  <si>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2018-01-16T06:05:25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</si>
  <si>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</si>
  <si>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</si>
  <si>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</si>
  <si>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</si>
  <si>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</si>
  <si>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</si>
  <si>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</si>
  <si>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</si>
  <si>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</si>
  <si>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</si>
  <si>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</si>
  <si>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</si>
  <si>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</si>
  <si>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</si>
  <si>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</si>
  <si>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</si>
  <si>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</si>
  <si>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</si>
  <si>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</si>
  <si>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</si>
  <si>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</si>
  <si>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</si>
  <si>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</si>
  <si>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</si>
  <si>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</si>
  <si>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</si>
  <si>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</si>
  <si>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</si>
  <si>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</si>
  <si>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</si>
  <si>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</si>
  <si>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</si>
  <si>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</si>
  <si>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</si>
  <si>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</si>
  <si>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</si>
  <si>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</si>
  <si>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</si>
  <si>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</si>
  <si>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</si>
  <si>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</si>
  <si>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</si>
  <si>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</si>
  <si>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</si>
  <si>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</si>
  <si>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</si>
  <si>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</si>
  <si>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</si>
  <si>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</si>
  <si>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</si>
  <si>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</si>
  <si>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</si>
  <si>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</si>
  <si>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</si>
  <si>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</si>
  <si>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</si>
  <si>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</si>
  <si>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</si>
  <si>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</si>
  <si>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</si>
  <si>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</si>
  <si>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</si>
  <si>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</si>
  <si>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</si>
  <si>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</si>
  <si>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</si>
  <si>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</si>
  <si>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</si>
  <si>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</si>
  <si>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</si>
  <si>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</si>
  <si>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</si>
  <si>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</si>
  <si>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</si>
  <si>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</si>
  <si>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</si>
  <si>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</si>
  <si>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</si>
  <si>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</si>
  <si>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</si>
  <si>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</si>
  <si>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</si>
  <si>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</si>
  <si>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</si>
  <si>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</si>
  <si>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</si>
  <si>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</si>
  <si>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</si>
  <si>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</si>
  <si>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</si>
  <si>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</si>
  <si>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</si>
  <si>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</si>
  <si>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</si>
  <si>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</si>
  <si>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</si>
  <si>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</si>
  <si>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</si>
  <si>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</si>
  <si>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</si>
  <si>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</si>
  <si>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</si>
  <si>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</si>
  <si>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</si>
  <si>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</si>
  <si>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</si>
  <si>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</si>
  <si>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</si>
  <si>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</si>
  <si>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</si>
  <si>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</si>
  <si>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</si>
  <si>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</si>
  <si>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</si>
  <si>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</si>
  <si>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</si>
  <si>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</si>
  <si>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</si>
  <si>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</si>
  <si>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</si>
  <si>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</si>
  <si>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</si>
  <si>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</si>
  <si>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</si>
  <si>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</si>
  <si>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</si>
  <si>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</si>
  <si>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</si>
  <si>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</si>
  <si>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</si>
  <si>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</si>
  <si>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</si>
  <si>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</si>
  <si>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</si>
  <si>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</si>
  <si>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</si>
  <si>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</si>
  <si>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</si>
  <si>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</si>
  <si>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</si>
  <si>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</si>
  <si>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</si>
  <si>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</si>
  <si>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</si>
  <si>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</si>
  <si>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</si>
  <si>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</si>
  <si>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</si>
  <si>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</si>
  <si>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</si>
  <si>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</si>
  <si>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</si>
  <si>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</si>
  <si>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</si>
  <si>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</si>
  <si>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</si>
  <si>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</si>
  <si>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</si>
  <si>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</si>
  <si>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</si>
  <si>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</si>
  <si>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</si>
  <si>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</si>
  <si>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</si>
  <si>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</si>
  <si>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</si>
  <si>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</si>
  <si>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</si>
  <si>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</si>
  <si>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</si>
  <si>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</si>
  <si>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</si>
  <si>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</si>
  <si>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</si>
  <si>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</si>
  <si>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</si>
  <si>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</si>
  <si>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</si>
  <si>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</si>
  <si>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</si>
  <si>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</si>
  <si>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</si>
  <si>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</si>
  <si>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</si>
  <si>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</si>
  <si>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</si>
  <si>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</si>
  <si>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</si>
  <si>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</si>
  <si>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</si>
  <si>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</si>
  <si>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</si>
  <si>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</si>
  <si>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</si>
  <si>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</si>
  <si>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</si>
  <si>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</si>
  <si>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EKONOMI ETA LURRALDE GARAPENA SUSTATZEKO SAILA              </t>
  </si>
  <si>
    <t xml:space="preserve">DEPARTAMENTO DE DESARROLLO ECONÓMICO Y TERRITORIAL          </t>
  </si>
  <si>
    <t xml:space="preserve">BERRIKUNTZA ETA LEHIAKORTASUNA BULTZATZEKO TEKNIKARIA       </t>
  </si>
  <si>
    <t xml:space="preserve">TÉCNICO/A DE INNOVACIÓN Y COMPETITIVIDAD                    </t>
  </si>
  <si>
    <t>1093</t>
  </si>
  <si>
    <t xml:space="preserve">BERRIKUNTZA ZERBITZUA                                       </t>
  </si>
  <si>
    <t xml:space="preserve">SERVICIO DE INNOVACIÓN                                      </t>
  </si>
  <si>
    <t xml:space="preserve">ERAIKINA ORUETA APEZPIKUA, 6                                </t>
  </si>
  <si>
    <t xml:space="preserve">EDIF. OBISPO ORUETA, 6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</si>
  <si>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</si>
  <si>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</si>
  <si>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</si>
  <si>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>2007-12-31/31-12-2007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</si>
  <si>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</si>
  <si>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</si>
  <si>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</si>
  <si>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</si>
  <si>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</si>
  <si>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</si>
  <si>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</si>
  <si>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</si>
  <si>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</si>
  <si>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</si>
  <si>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</si>
  <si>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</si>
  <si>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</si>
  <si>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</si>
  <si>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</si>
  <si>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</si>
  <si>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AUDITORIA ZERBITZUA                                         </t>
  </si>
  <si>
    <t xml:space="preserve">SERVICIO DE AUDITORÍA                                       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</si>
  <si>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</si>
  <si>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</si>
  <si>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</si>
  <si>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</si>
  <si>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>1992-12-31/31-12-1992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</si>
  <si>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</si>
  <si>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</si>
  <si>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</si>
  <si>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</si>
  <si>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</si>
  <si>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</si>
  <si>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</si>
  <si>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</si>
  <si>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</si>
  <si>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2 H.E./P.L.2        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</si>
  <si>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</si>
  <si>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</si>
  <si>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</si>
  <si>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</si>
  <si>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</si>
  <si>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</si>
  <si>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</si>
  <si>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</si>
  <si>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</si>
  <si>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</si>
  <si>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</si>
  <si>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</si>
  <si>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</si>
  <si>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</si>
  <si>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</si>
  <si>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</si>
  <si>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</si>
  <si>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</si>
  <si>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</si>
  <si>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</si>
  <si>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</si>
  <si>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</si>
  <si>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</si>
  <si>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</si>
  <si>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</si>
  <si>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</si>
  <si>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</si>
  <si>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</si>
  <si>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</si>
  <si>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</si>
  <si>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</si>
  <si>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</si>
  <si>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</si>
  <si>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</si>
  <si>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</si>
  <si>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</si>
  <si>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</si>
  <si>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</si>
  <si>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</si>
  <si>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</si>
  <si>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</si>
  <si>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</si>
  <si>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</si>
  <si>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</si>
  <si>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</si>
  <si>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</si>
  <si>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</si>
  <si>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</si>
  <si>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</si>
  <si>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</si>
  <si>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</si>
  <si>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</si>
  <si>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</si>
  <si>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</si>
  <si>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</si>
  <si>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</si>
  <si>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</si>
  <si>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</si>
  <si>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</si>
  <si>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</si>
  <si>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</si>
  <si>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</si>
  <si>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</si>
  <si>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</si>
  <si>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</si>
  <si>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</si>
  <si>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</si>
  <si>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</si>
  <si>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</si>
  <si>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</si>
  <si>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</si>
  <si>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</si>
  <si>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</si>
  <si>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</si>
  <si>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</si>
  <si>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</si>
  <si>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</si>
  <si>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</si>
  <si>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</si>
  <si>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</si>
  <si>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MANTENIMENDU ETA ZERBITZU TEKNIKOEN ATALEKO BURUA           </t>
  </si>
  <si>
    <t xml:space="preserve">JEFE/A SECCIÓN DE MANTENIMIENTO Y SERVICIOS TÉCNICOS        </t>
  </si>
  <si>
    <t>1046</t>
  </si>
  <si>
    <t xml:space="preserve">ARKITEKTURAREN ETA ZERBITZU TEKNIKOEN ZERBITZUA             </t>
  </si>
  <si>
    <t xml:space="preserve">SERVICIO DE ARQUITECTURA Y SERVICIOS TÉCNICOS       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</si>
  <si>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</si>
  <si>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</si>
  <si>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</si>
  <si>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SOTA-ALBIA ERAIKINA                                         </t>
  </si>
  <si>
    <t xml:space="preserve">EDIFICIO SOTA-ALBIA                                         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</si>
  <si>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</si>
  <si>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</si>
  <si>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</si>
  <si>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</si>
  <si>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 xml:space="preserve">  36429,42</t>
  </si>
  <si>
    <t>1107</t>
  </si>
  <si>
    <t xml:space="preserve">2     </t>
  </si>
  <si>
    <t xml:space="preserve">EUROPARI BURUZKO ORIENTAZIOA BIDERATZEKO ZERBITZUA          </t>
  </si>
  <si>
    <t xml:space="preserve">SERVICIO DE ORIENTACIÓN EUROPEA                             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</si>
  <si>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</si>
  <si>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</si>
  <si>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</si>
  <si>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</si>
  <si>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</si>
  <si>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</si>
  <si>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</si>
  <si>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</si>
  <si>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</si>
  <si>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</si>
  <si>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</si>
  <si>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</si>
  <si>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</si>
  <si>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</si>
  <si>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</si>
  <si>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</si>
  <si>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</si>
  <si>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</si>
  <si>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</si>
  <si>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</si>
  <si>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</si>
  <si>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</si>
  <si>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</si>
  <si>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</si>
  <si>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</si>
  <si>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</si>
  <si>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</si>
  <si>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</si>
  <si>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</si>
  <si>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SUHILTZAILE ETA SALBAMENDU ATALEKO BURUA                    </t>
  </si>
  <si>
    <t xml:space="preserve">JEFE/A SECCIÓN DE EXTINCIÓN DE INCENDIOS Y SALVAMENTO       </t>
  </si>
  <si>
    <t xml:space="preserve">EHIZA FAUNA ETA ARRANTZA KUDEATZEKO ZERBITZUKO BURUA        </t>
  </si>
  <si>
    <t xml:space="preserve">JEFE/A SERVICIO DE FAUNA CINEGÉTICA Y PESCA                 </t>
  </si>
  <si>
    <t>1157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</si>
  <si>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</si>
  <si>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</si>
  <si>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</si>
  <si>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</si>
  <si>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</si>
  <si>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</si>
  <si>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</si>
  <si>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</si>
  <si>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</si>
  <si>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</si>
  <si>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</si>
  <si>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</si>
  <si>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</si>
  <si>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>AHOLKULARITZA ETA ARAU GARAPENA BIDERATZEKO ZERBITZUKO BURUA</t>
  </si>
  <si>
    <t xml:space="preserve">JEFE/A SERVICIO DE ASESORÍA Y DESARROLLO NORMATIVO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</si>
  <si>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</si>
  <si>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</si>
  <si>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</si>
  <si>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</si>
  <si>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</si>
  <si>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</si>
  <si>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</si>
  <si>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</si>
  <si>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</si>
  <si>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</si>
  <si>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</si>
  <si>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</si>
  <si>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</si>
  <si>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</si>
  <si>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</si>
  <si>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</si>
  <si>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</si>
  <si>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</si>
  <si>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</si>
  <si>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</si>
  <si>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</si>
  <si>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</si>
  <si>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</si>
  <si>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</si>
  <si>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</si>
  <si>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</si>
  <si>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</si>
  <si>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</si>
  <si>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</si>
  <si>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</si>
  <si>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</si>
  <si>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</si>
  <si>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</si>
  <si>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</si>
  <si>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</si>
  <si>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KATASTRO ETA BALORAZIO ZERBITZUA                            </t>
  </si>
  <si>
    <t xml:space="preserve">SERVICIO DE CATASTRO Y VALORACIÓN                           </t>
  </si>
  <si>
    <t xml:space="preserve">PROIEKTUEN ETA OBREN ATALEKO BURUA                          </t>
  </si>
  <si>
    <t xml:space="preserve">JEFE/A SECCIÓN DE PROYECTOS Y OBRAS                         </t>
  </si>
  <si>
    <t>1097</t>
  </si>
  <si>
    <t xml:space="preserve">LAN.-ARD. IRIS. "B TAL." AINTZAT. PERTS. -L.P.KO FROGA BER. </t>
  </si>
  <si>
    <t xml:space="preserve">ACCESO SOBRESTANTES REC.PERS."GRUPO B"-PRUEBA ESP.CONT.P.T. </t>
  </si>
  <si>
    <t>BIDEEN SEGURTASUNERAKO-HOBEKUNTZA-MODERNIZAZIORAKO ZERBITZUA</t>
  </si>
  <si>
    <t xml:space="preserve">SERVICIO DE SEGURIDAD VIAL, MEJORA Y MODERNIZACIÓN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</si>
  <si>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</si>
  <si>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</si>
  <si>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</si>
  <si>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</si>
  <si>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</si>
  <si>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>KUDEAKETA ETA EKONOMIA AHOLKULARITZA BIDERATZEKO ATALEKO BUR</t>
  </si>
  <si>
    <t xml:space="preserve">JEFE/A SECCIÓN DE GESTIÓN Y ASESORAMIENTO ECONÓMICO         </t>
  </si>
  <si>
    <t xml:space="preserve">KALITATE ETA ANTOLAKETAKO ATALEKO BURUA                     </t>
  </si>
  <si>
    <t xml:space="preserve">JEFE/A SECCIÓN DE CALIDAD Y ORGANIZACIÓN                    </t>
  </si>
  <si>
    <t>1030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</si>
  <si>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</si>
  <si>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</si>
  <si>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</si>
  <si>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</si>
  <si>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</si>
  <si>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</si>
  <si>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</si>
  <si>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</si>
  <si>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</si>
  <si>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</si>
  <si>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</si>
  <si>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</si>
  <si>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>1004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</si>
  <si>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</si>
  <si>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</si>
  <si>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</si>
  <si>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</si>
  <si>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</si>
  <si>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</si>
  <si>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</si>
  <si>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</si>
  <si>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</si>
  <si>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</si>
  <si>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</si>
  <si>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</si>
  <si>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</si>
  <si>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</si>
  <si>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</si>
  <si>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>LANPOST.EDUK.BURUZ.PROBA ESP. - OHIKO HARREMANA ADINGABEEKIN</t>
  </si>
  <si>
    <t xml:space="preserve">PRUEBA ESPEC. CONTENIDO P.T.-CONTACTO HABITUAL MENORES      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</si>
  <si>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</si>
  <si>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</si>
  <si>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</si>
  <si>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</si>
  <si>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</si>
  <si>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</si>
  <si>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</si>
  <si>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</si>
  <si>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</si>
  <si>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</si>
  <si>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</si>
  <si>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</si>
  <si>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</si>
  <si>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</si>
  <si>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</si>
  <si>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</si>
  <si>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</si>
  <si>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>MANTENTZE LANAK ETA ZERB. TEKNIKOAK BIDERATZEKO ATALEKO BUR.</t>
  </si>
  <si>
    <t xml:space="preserve">JEFE/A SECCIÓN DE SERVICIOS TÉCNICOS Y MANTENIMIENTO        </t>
  </si>
  <si>
    <t xml:space="preserve">ANTOLAKETA ZERBITZUKO BURUA                                 </t>
  </si>
  <si>
    <t xml:space="preserve">JEFE/A SERVICIO DE ORGANIZACIÓN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</si>
  <si>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</si>
  <si>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</si>
  <si>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</si>
  <si>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</si>
  <si>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</si>
  <si>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</si>
  <si>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</si>
  <si>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</si>
  <si>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</si>
  <si>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</si>
  <si>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</si>
  <si>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</si>
  <si>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</si>
  <si>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</si>
  <si>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</si>
  <si>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</si>
  <si>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</si>
  <si>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</si>
  <si>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</si>
  <si>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</si>
  <si>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</si>
  <si>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</si>
  <si>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</si>
  <si>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</si>
  <si>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</si>
  <si>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</si>
  <si>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 xml:space="preserve">AURREKONTU ETA KONTABILITATE ZERBITZUKO BURUA               </t>
  </si>
  <si>
    <t xml:space="preserve">JEFE/A DE SERVICIO DE PRESUPUESTOS Y CONTABILIDAD           </t>
  </si>
  <si>
    <t xml:space="preserve">BARNE AUDITORETZA ATALEKO BURUA                             </t>
  </si>
  <si>
    <t xml:space="preserve">JEFE/A SECCIÓN DE AUDITORÍA INTERNA              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</si>
  <si>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</si>
  <si>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</si>
  <si>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</si>
  <si>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</si>
  <si>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</si>
  <si>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</si>
  <si>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</si>
  <si>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</si>
  <si>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</si>
  <si>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</si>
  <si>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</si>
  <si>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>EKONOMI ETA LURRALDE GARAPENA SUSTATZEKO SAILAREN ZZ.OO.ZERB</t>
  </si>
  <si>
    <t xml:space="preserve">SERVICIO DE SS.GG. DE DESARROLLO ECONÓMICO Y TERRITORIAL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</si>
  <si>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</si>
  <si>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</si>
  <si>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</si>
  <si>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</si>
  <si>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</si>
  <si>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</si>
  <si>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</si>
  <si>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</si>
  <si>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</si>
  <si>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>KUDEAKETA ADMINIST.ETA HITZARTURIKO INBERTSIOAK BIDERATZ. AT</t>
  </si>
  <si>
    <t>JEFE/A SECCIÓN GESTIÓN ADMINISTRAT. E INVERSIONES CONVENIDAS</t>
  </si>
  <si>
    <t>2007-02-06/06-02-2007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</si>
  <si>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</si>
  <si>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</si>
  <si>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</si>
  <si>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</si>
  <si>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</si>
  <si>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</si>
  <si>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</si>
  <si>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</si>
  <si>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</si>
  <si>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</si>
  <si>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</si>
  <si>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</si>
  <si>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</si>
  <si>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</si>
  <si>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</si>
  <si>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</si>
  <si>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</si>
  <si>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</si>
  <si>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</si>
  <si>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</si>
  <si>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</si>
  <si>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</si>
  <si>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</si>
  <si>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</si>
  <si>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</si>
  <si>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</si>
  <si>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</si>
  <si>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</si>
  <si>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>1055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</si>
  <si>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</si>
  <si>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</si>
  <si>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</si>
  <si>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</si>
  <si>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</si>
  <si>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</si>
  <si>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</si>
  <si>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F.A.E.K.A.KO LEGELARI-IDAZKARIA                             </t>
  </si>
  <si>
    <t xml:space="preserve">LETRADO/A SECRETARIO/A DEL T.E.A.F.                         </t>
  </si>
  <si>
    <t xml:space="preserve">KUDEAKETA KONTROLATZEKO ATALEKO BURUA                       </t>
  </si>
  <si>
    <t xml:space="preserve">JEFE/A SECCIÓN DE CONTROL DE GESTIÓN             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</si>
  <si>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</si>
  <si>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</si>
  <si>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</si>
  <si>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</si>
  <si>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KATASTRO AZTERK., PROZ. INF. SIST. LANKID. BIDER. AT.BURUA  </t>
  </si>
  <si>
    <t xml:space="preserve">JEFE/A SECCIÓN ESTUDIOS, PROCED. Y S.I. Y COOP. CATASTRO    </t>
  </si>
  <si>
    <t>1007</t>
  </si>
  <si>
    <t>2007-10-23/23-10-2007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</si>
  <si>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</si>
  <si>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</si>
  <si>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</si>
  <si>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</si>
  <si>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ARAU GARAPENAREN TEKNIKARIA                                 </t>
  </si>
  <si>
    <t xml:space="preserve">TÉCNICO/A DE DESARROLLO NORMATIVO                           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</si>
  <si>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</si>
  <si>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</si>
  <si>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</si>
  <si>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</si>
  <si>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</si>
  <si>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 xml:space="preserve">FINANTZA ZERBITZUKO BURUA                                   </t>
  </si>
  <si>
    <t xml:space="preserve">JEFE/A SERVICIO DE FINANZAS    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</si>
  <si>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</si>
  <si>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</si>
  <si>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</si>
  <si>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</si>
  <si>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ATALEKO BURUA                               </t>
  </si>
  <si>
    <t xml:space="preserve">JEFE/A SECCIÓN DE DEUDA PÚBLICA                             </t>
  </si>
  <si>
    <t xml:space="preserve">GIZARTE-HEZKUNTZA GARATZEKO ATALEKO BURUA                   </t>
  </si>
  <si>
    <t xml:space="preserve">JEFE/A SECCIÓN DE PROGRAMAS SOCIOEDUCATIVOS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</si>
  <si>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</si>
  <si>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</si>
  <si>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</si>
  <si>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</si>
  <si>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</si>
  <si>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</si>
  <si>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</si>
  <si>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</si>
  <si>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</si>
  <si>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ERAKUNDEEN ARTEKO KONPROMISOEN ATALEKO BURUA                </t>
  </si>
  <si>
    <t xml:space="preserve">JEFE/A SECCIÓN DE COMPROMISOS INSTITUCIONALES               </t>
  </si>
  <si>
    <t xml:space="preserve">LURRALDE ANTOLAMENDURAKO ATALEKO BURUA                      </t>
  </si>
  <si>
    <t xml:space="preserve">JEFE/A SECCIÓN DE ORDENACIÓN TERRITORIAL                    </t>
  </si>
  <si>
    <t>1014</t>
  </si>
  <si>
    <t xml:space="preserve">LURRALDEAREN KOHESIOA SUSTATZEKO ZUZENDARITZA NAGUSIA       </t>
  </si>
  <si>
    <t xml:space="preserve">DIRECCIÓN GENERAL DE COHESIÓN DEL TERRITORIO                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</si>
  <si>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</si>
  <si>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</si>
  <si>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</si>
  <si>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</si>
  <si>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</si>
  <si>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</si>
  <si>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OGASUNEKO ONDARE ARRISKUEN AURREUNEURRIETAKO TEKNIKARIA     </t>
  </si>
  <si>
    <t xml:space="preserve">TÉCNICO/A PREVENCIÓN DE RIESGOS DE PATRIMONIO DE HACIENDA   </t>
  </si>
  <si>
    <t>1088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</si>
  <si>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</si>
  <si>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</si>
  <si>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</si>
  <si>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</si>
  <si>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</si>
  <si>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</si>
  <si>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</si>
  <si>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</si>
  <si>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</si>
  <si>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</si>
  <si>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</si>
  <si>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</si>
  <si>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</si>
  <si>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</si>
  <si>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</si>
  <si>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</si>
  <si>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</si>
  <si>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</si>
  <si>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</si>
  <si>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</si>
  <si>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</si>
  <si>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</si>
  <si>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</si>
  <si>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</si>
  <si>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</si>
  <si>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</si>
  <si>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</si>
  <si>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</si>
  <si>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</si>
  <si>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KANPO SUSTAPENERAKO ETA TURISMORAKO ZUZENDARITZA NAGUSIA    </t>
  </si>
  <si>
    <t xml:space="preserve">DIRECCIÓN GENERAL DE PROMOCIÓN EXTERIOR Y TURISMO           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</si>
  <si>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</si>
  <si>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</si>
  <si>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</si>
  <si>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</si>
  <si>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</si>
  <si>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ZERGA INFORMAZIO ATALEKO BURUA                              </t>
  </si>
  <si>
    <t xml:space="preserve">JEFE/A SECCIÓN DE INFORMACIÓN TRIBUTARIA      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</si>
  <si>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</si>
  <si>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</si>
  <si>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</si>
  <si>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</si>
  <si>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</si>
  <si>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</si>
  <si>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</si>
  <si>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</si>
  <si>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</si>
  <si>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</si>
  <si>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</si>
  <si>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F.A.E.K.A.KO MAHAIKIDETZAKO BURUA                           </t>
  </si>
  <si>
    <t xml:space="preserve">JEFE/A DE VOCALÍA DEL T.E.A.F.     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</si>
  <si>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</si>
  <si>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</si>
  <si>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</si>
  <si>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</si>
  <si>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</si>
  <si>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</si>
  <si>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</si>
  <si>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</si>
  <si>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</si>
  <si>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</si>
  <si>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ZUZENEKO ZERGEN ZERBITZUKO BURUA                            </t>
  </si>
  <si>
    <t xml:space="preserve">JEFE/A SERVICIO DE TRIBUTOS DIRECTOS                        </t>
  </si>
  <si>
    <t xml:space="preserve">ZUZENEKO ZERGEN ZERBITZUA                                   </t>
  </si>
  <si>
    <t xml:space="preserve">SERVICIO DE TRIBUTOS DIRECTOS          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</si>
  <si>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</si>
  <si>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</si>
  <si>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</si>
  <si>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</si>
  <si>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</si>
  <si>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</si>
  <si>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</si>
  <si>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</si>
  <si>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</si>
  <si>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</si>
  <si>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</si>
  <si>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</si>
  <si>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</si>
  <si>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</si>
  <si>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</si>
  <si>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</si>
  <si>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</si>
  <si>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</si>
  <si>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</si>
  <si>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</si>
  <si>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</si>
  <si>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</si>
  <si>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</si>
  <si>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</si>
  <si>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</si>
  <si>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</si>
  <si>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</si>
  <si>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</si>
  <si>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</si>
  <si>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</si>
  <si>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</si>
  <si>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JARDUEREN ATALEKO BURUA            </t>
  </si>
  <si>
    <t xml:space="preserve">JEFE/A SECCIÓN DE PUBLICACIONES Y ACTIVIDADES CULTURALES    </t>
  </si>
  <si>
    <t>1168</t>
  </si>
  <si>
    <t xml:space="preserve">KULTURA ZUZENDARITZA NAGUSIA                                </t>
  </si>
  <si>
    <t xml:space="preserve">DIRECCIÓN GENERAL DE CULTURA                                </t>
  </si>
  <si>
    <t>2013-12-03/03-12-2013</t>
  </si>
  <si>
    <t xml:space="preserve">SOZIETATEEN G.ZERG.,EGOIL.EZ DIR.ERREN.G.ZERG.ETA K.O.AT.BU </t>
  </si>
  <si>
    <t xml:space="preserve">JEFE/A SECCIÓN DE IMP.SOBRE SOCIEDADES Y REN.NO RES. Y P.C. </t>
  </si>
  <si>
    <t xml:space="preserve">BULEGO DESZENTRALIZATUEN KOORDINAZIO ATALEKO BURUA          </t>
  </si>
  <si>
    <t xml:space="preserve">JEFE/A SECCIÓN DE COORDINACIÓN DE OFICINAS DESCENTRALIZADAS </t>
  </si>
  <si>
    <t>1102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</si>
  <si>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</si>
  <si>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</si>
  <si>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</si>
  <si>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</si>
  <si>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</si>
  <si>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</si>
  <si>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 xml:space="preserve">INGURUGIRO KALITAKEKO GOI MAILAKO TEKNIKARIA                </t>
  </si>
  <si>
    <t xml:space="preserve">TÉCNICO/A SUPERIOR DE CALIDAD AMBIENTAL                     </t>
  </si>
  <si>
    <t xml:space="preserve">USTIAPEN ZERBITZUA                                          </t>
  </si>
  <si>
    <t xml:space="preserve">SERVICIO DE EXPLOTACIÓN                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</si>
  <si>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</si>
  <si>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</si>
  <si>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</si>
  <si>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</si>
  <si>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</si>
  <si>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</si>
  <si>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</si>
  <si>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</si>
  <si>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</si>
  <si>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</si>
  <si>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</si>
  <si>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</si>
  <si>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</si>
  <si>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</si>
  <si>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>2013-10-08/08-10-2013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</si>
  <si>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</si>
  <si>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</si>
  <si>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</si>
  <si>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>IRAUNKORTAS. ETA INGUR.NATURALA ZAINTZ.AHOLKULARITZAKO TEKN.</t>
  </si>
  <si>
    <t xml:space="preserve">TÉCNICO/A ASESORÍA JURÍDICA DE SOSTENIBILIDAD Y MED.NATURAL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</si>
  <si>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</si>
  <si>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</si>
  <si>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</si>
  <si>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IKUSKARITZA KOORDINATZEKO ZERBITZUKO BURUA                  </t>
  </si>
  <si>
    <t xml:space="preserve">JEFE/A SERVICIO DE COORDINACIÓN DE LA INSPECCIÓN            </t>
  </si>
  <si>
    <t xml:space="preserve">ONDAREA KUDEATZEKO ATALEKO BURUA                            </t>
  </si>
  <si>
    <t xml:space="preserve">JEFE/A SECCIÓN DE GESTIÓN PATRIMONIAL                       </t>
  </si>
  <si>
    <t>1042</t>
  </si>
  <si>
    <t xml:space="preserve">IRAUNKORT.ETA INGURUNE NATURALA ZAINTZ.SAILAREN ZZ.OO.ZERB. </t>
  </si>
  <si>
    <t>SERVICIO SERVICIOS GENERALES DE SOSTENIBILIDAD Y MED.NATURAL</t>
  </si>
  <si>
    <t xml:space="preserve">ZERGA ZENTSUEN ATALEKO BURUA                                </t>
  </si>
  <si>
    <t xml:space="preserve">JEFE/A SECCIÓN DE CENSOS FISCALES                           </t>
  </si>
  <si>
    <t>1181</t>
  </si>
  <si>
    <t xml:space="preserve">INKLUSIOA SUSTATZEKO ZERBITZUKO BURUA                       </t>
  </si>
  <si>
    <t xml:space="preserve">JEFE/A SERVICIO PARA LA INCLUSIÓN                           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</si>
  <si>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</si>
  <si>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</si>
  <si>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</si>
  <si>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</si>
  <si>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EUROPARI BURUZKO ORIENTAZIOA BIDERATZEKO ZERBITZUKO BURUA   </t>
  </si>
  <si>
    <t xml:space="preserve">JEFE/A SERVICIO DE ORIENTACIÓN EUROPEA                      </t>
  </si>
  <si>
    <t>1076</t>
  </si>
  <si>
    <t xml:space="preserve">MEREZ.BEREZIAK DITUEN LEHIAK.- HIZK:INGELESA E.M.B.C1 MAILA </t>
  </si>
  <si>
    <t xml:space="preserve">CONCURSO MÉRITOS ESPECÍFICOS. IDIOMA:INGLÉS NIVEL C1 M.R.E. </t>
  </si>
  <si>
    <t xml:space="preserve">EBALUAZIOAREN,PRESTAZIOEN ETA KONTROLAREN ATALEKO BURUA     </t>
  </si>
  <si>
    <t xml:space="preserve">JEFE/A SECCIÓN DE VALORACIÓN, PRESTACIONES Y CONTROL        </t>
  </si>
  <si>
    <t>1043</t>
  </si>
  <si>
    <t xml:space="preserve">ZENTROEN ZERBITZUKO BURUA                                   </t>
  </si>
  <si>
    <t xml:space="preserve">JEFE/A SERVICIO DE CENTROS              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</si>
  <si>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</si>
  <si>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</si>
  <si>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</si>
  <si>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</si>
  <si>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</si>
  <si>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</si>
  <si>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AURREKONTUEN KONTROLEKO TEKNIKARIA                          </t>
  </si>
  <si>
    <t xml:space="preserve">TÉCNICO/A DE CONTROL PRESUPUESTARIO                         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</si>
  <si>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</si>
  <si>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</si>
  <si>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</si>
  <si>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</si>
  <si>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</si>
  <si>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</si>
  <si>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</si>
  <si>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</si>
  <si>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</si>
  <si>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</si>
  <si>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</si>
  <si>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AURREKONTUEN PLANGINTZA ETA AZTERKETA ATALEKO BURUA         </t>
  </si>
  <si>
    <t xml:space="preserve">JEFE/A SECCIÓN DE PLANIFICACIÓN Y ANÁLISIS PRESUPUESTARIO   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</si>
  <si>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</si>
  <si>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</si>
  <si>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</si>
  <si>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</si>
  <si>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>1044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</si>
  <si>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</si>
  <si>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</si>
  <si>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</si>
  <si>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</si>
  <si>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</si>
  <si>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</si>
  <si>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</si>
  <si>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</si>
  <si>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</si>
  <si>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INGURUGIRO SOSTENGARRITASUN ATALEKO BURUA                   </t>
  </si>
  <si>
    <t xml:space="preserve">JEFE/A SECCIÓN DE SOSTENIBILIDAD AMBIENTAL 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</si>
  <si>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</si>
  <si>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</si>
  <si>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GIZARTE INKLUSIORAKO ZENTRO ETA PROGRAMEN ATALEKO BURUA     </t>
  </si>
  <si>
    <t xml:space="preserve">JEFE/A SECCIÓN CENTROS Y PROGRAMAS PARA LA INCLUSIÓN SOCIAL </t>
  </si>
  <si>
    <t>1085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</si>
  <si>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</si>
  <si>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</si>
  <si>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</si>
  <si>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</si>
  <si>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</si>
  <si>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</si>
  <si>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</si>
  <si>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</si>
  <si>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</si>
  <si>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</si>
  <si>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</si>
  <si>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</si>
  <si>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LAN-ORDUTEGIAREN KONTROLAREN GAINBEGIRALE                   </t>
  </si>
  <si>
    <t xml:space="preserve">SUPERVISOR/A DE SISTEMAS DE CONTROL DE PRESENCIA            </t>
  </si>
  <si>
    <t xml:space="preserve">  22650,04</t>
  </si>
  <si>
    <t xml:space="preserve">C1                                                       </t>
  </si>
  <si>
    <t>OROKORRA/GENERAL</t>
  </si>
  <si>
    <t xml:space="preserve">ADMINISTRATIBOA/ADMINISTRATIVA          </t>
  </si>
  <si>
    <t>3011</t>
  </si>
  <si>
    <t xml:space="preserve">LAGUN. IRISG. "C  TAL." AINTZAT. PERT. DUTENAK              </t>
  </si>
  <si>
    <t xml:space="preserve">ACCESO AUXILIARES CON RECON. PERS."GRUPO C"                 </t>
  </si>
  <si>
    <t>2011-02-01/01-02-2011</t>
  </si>
  <si>
    <t xml:space="preserve">LAN OSASUNERAKO ATALEKO BURUA                               </t>
  </si>
  <si>
    <t xml:space="preserve">JEFE/A SECCIÓN DE SALUD LABORAL                             </t>
  </si>
  <si>
    <t>1198</t>
  </si>
  <si>
    <t>2016-05-10/10-05-2016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</si>
  <si>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</si>
  <si>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</si>
  <si>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</si>
  <si>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</si>
  <si>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</si>
  <si>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TURISMO ATALEKO BURUA                                       </t>
  </si>
  <si>
    <t xml:space="preserve">JEFE/A SECCIÓN DE TURISMO                                   </t>
  </si>
  <si>
    <t>2016-02-09/09-02-2016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</si>
  <si>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</si>
  <si>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</si>
  <si>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</si>
  <si>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>1040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</si>
  <si>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</si>
  <si>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</si>
  <si>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</si>
  <si>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>LEGE AHOLK.,INFORM.SEGURTAS. ETA DATU BABESA BIDER.ATAL.BUR.</t>
  </si>
  <si>
    <t>JEFE/A SECCIÓN DE ASESOR.JURÍD., SEGUR.INFORM.Y PROTEC.DATOS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</si>
  <si>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</si>
  <si>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</si>
  <si>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</si>
  <si>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</si>
  <si>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</si>
  <si>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</si>
  <si>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</si>
  <si>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</si>
  <si>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</si>
  <si>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</si>
  <si>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</si>
  <si>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</si>
  <si>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</si>
  <si>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</si>
  <si>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KANPO SUSTAPENERAKO ZERBITZUKO BURUA                        </t>
  </si>
  <si>
    <t xml:space="preserve">JEFE/A SERVICIO DE PROMOCIÓN EXTERIOR           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</si>
  <si>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</si>
  <si>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</si>
  <si>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</si>
  <si>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</si>
  <si>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KONTRATAZIOKO LEGE AHOLKULARITZARAKO ATALEKO BURUA          </t>
  </si>
  <si>
    <t xml:space="preserve">JEFE/A SECCIÓN DE ASESORÍA JURÍDICA DE CONTRATACIÓN       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</si>
  <si>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</si>
  <si>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</si>
  <si>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</si>
  <si>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    </t>
  </si>
  <si>
    <t xml:space="preserve">KATASTROAREN ETA ZERBITZUEN ZUZENDARITZA NAGUSIA            </t>
  </si>
  <si>
    <t xml:space="preserve">DIRECCIÓN GENERAL DE CATASTRO Y SERVICIOS                   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</si>
  <si>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</si>
  <si>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</si>
  <si>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</si>
  <si>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EHIZA ETA IBAIETAKO ARRANTZA ATALEKO BURUA                  </t>
  </si>
  <si>
    <t xml:space="preserve">JEFE/A SECCIÓN DE CAZA Y PESCA CONTINENTAL                  </t>
  </si>
  <si>
    <t>1041</t>
  </si>
  <si>
    <t xml:space="preserve">ANTOLAKETAKO TEKNIKARIA - INGELESEKO B2                     </t>
  </si>
  <si>
    <t xml:space="preserve">TÉCNICO/A DE ORGANIZACIÓN - INGLÉS B2                       </t>
  </si>
  <si>
    <t xml:space="preserve">HIZKUNTZA: INGELESA, B2 MAILA                               </t>
  </si>
  <si>
    <t xml:space="preserve">IDIOMA: INGLÉS NIVEL B2                                     </t>
  </si>
  <si>
    <t>GOBERNAMENDU ONERAKO ETA GARDENTASUNERAKO ZUZENDARITZA NAGUS</t>
  </si>
  <si>
    <t xml:space="preserve">DIRECCIÓN GENERAL DE BUEN GOBIERNO Y TRANSPARENCIA          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</si>
  <si>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</si>
  <si>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</si>
  <si>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</si>
  <si>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</si>
  <si>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ADMINISTRAZIOAREN MODERNIZAZIORAKO ZERBITZUKO BURUA         </t>
  </si>
  <si>
    <t xml:space="preserve">JEFE/A SERVICIO DE MODERNIZACIÓN DE LA ADMINISTRACIÓN       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</si>
  <si>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</si>
  <si>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</si>
  <si>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</si>
  <si>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LANDA GARAPENERAKO ZERBITZUA                                </t>
  </si>
  <si>
    <t xml:space="preserve">SERVICIO DE DESARROLLO RURAL         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</si>
  <si>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</si>
  <si>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</si>
  <si>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</si>
  <si>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</si>
  <si>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LANDA AZPIEGITUREN ATALEKO BURUA                            </t>
  </si>
  <si>
    <t xml:space="preserve">JEFE/A SECCIÓN DE INFRAESTRUCTURAS RURALES                  </t>
  </si>
  <si>
    <t xml:space="preserve">NEKAZARITZA EGITUREN ATALEKO BURUA                          </t>
  </si>
  <si>
    <t xml:space="preserve">JEFE/A SECCIÓN DE ESTRUCTURAS AGRARIAS                      </t>
  </si>
  <si>
    <t>1994-12-31/31-12-1994</t>
  </si>
  <si>
    <t>ENPLEGUA,GIZ.INKLUSIOA ETA BERDINTASUNA SUST.ZZ.OO.ZERB.BUR.</t>
  </si>
  <si>
    <t xml:space="preserve">JEFE/A SERVICIO SS.GG. DE EMPLEO,INCLUSIÓN SOC.E IGUALDAD   </t>
  </si>
  <si>
    <t>ADMINIST.BERRIKUNTZ. ETA TEKNOLOG.AZPIEGITURETARAKO AT.BURUA</t>
  </si>
  <si>
    <t>JEFE/A SECCIÓN DE INNOVACIÓN ADMINIST. E INFRAESTRUC.TECNOL.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</si>
  <si>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</si>
  <si>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</si>
  <si>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</si>
  <si>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</si>
  <si>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</si>
  <si>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</si>
  <si>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</si>
  <si>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</si>
  <si>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</si>
  <si>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</si>
  <si>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</si>
  <si>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</si>
  <si>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</si>
  <si>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 xml:space="preserve">LAGUNTZA JURIDIKORAKO ATALEKO BURUA                         </t>
  </si>
  <si>
    <t xml:space="preserve">JEFE/A SECCIÓN DE ASISTENCIA JURÍDICA                       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</si>
  <si>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</si>
  <si>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</si>
  <si>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</si>
  <si>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AURREKONTUEN KOORDINAZIORAKO ETA EKONOMIARAKO ATALEKO BURUA </t>
  </si>
  <si>
    <t xml:space="preserve">JEFE/A SECCIÓN DE COORDINACIÓN PRESUPUESTARIA Y ECONOMÍA    </t>
  </si>
  <si>
    <t>EKONOMI ETA LURRALDE GARAPENA SUSTATZ.SAILEKO ZZ.OO.ZERB.BUR</t>
  </si>
  <si>
    <t>JEFE/A SERVICIO SS.GG. DE DESARROLLO ECONÓMICO Y TERRITORIAL</t>
  </si>
  <si>
    <t xml:space="preserve">ERREGISTRO ETA HERRITARRENGANAKO LAGUNTZA BIDERATZEKO A.B.  </t>
  </si>
  <si>
    <t xml:space="preserve">JEFE/A SECCIÓN DE REGISTRO Y ATENCIÓN CIUDADANA             </t>
  </si>
  <si>
    <t>2004-04-27/27-04-2004</t>
  </si>
  <si>
    <t>GARRAIOAK, MUGIKORTAS.ETA LURRALD.KOHES.SUST.ZZ.OO.ZERB.BUR.</t>
  </si>
  <si>
    <t>JEFE/A SERVICIO SERV.GEN. TRANSPORT.,MOVILID. Y COHES.TERRIT</t>
  </si>
  <si>
    <t xml:space="preserve">EUSKARA ETA KULTURAKO ZERBITZU OROKORREN ZERBITZUKO BURUA   </t>
  </si>
  <si>
    <t xml:space="preserve">JEFE/A SERVICIO DE SERVICIOS GENERALES DE EUSKERA Y CULTURA </t>
  </si>
  <si>
    <t xml:space="preserve">KULTUR EKINTZAKO ZERBITZUKO BURUA                           </t>
  </si>
  <si>
    <t xml:space="preserve">JEFE/A SERVICIO DE ACCIÓN CULTURAL                          </t>
  </si>
  <si>
    <t>1059</t>
  </si>
  <si>
    <t xml:space="preserve">BARNE KUDEAKETAREN ATALEKO BURUA                            </t>
  </si>
  <si>
    <t xml:space="preserve">JEFE/A SECCIÓN DE GESTIÓN INTERNA                           </t>
  </si>
  <si>
    <t>1190</t>
  </si>
  <si>
    <t>EMAKUMEAK BABESTEKO ETA FAMILIEI LAGUNTZEKO ZERBITZUKO BURUA</t>
  </si>
  <si>
    <t xml:space="preserve">JEFE/A SERVICIO DE MUJER E INTERVENCIÓN FAMILIAR            </t>
  </si>
  <si>
    <t xml:space="preserve">AHOLKUARITZA ETA ARAU GARAPENA BIDERATZEKO ATALEKO BURUA    </t>
  </si>
  <si>
    <t xml:space="preserve">JEFE/A SECCIÓN DE ASESORÍA Y DESARROLLO NORMATIVO           </t>
  </si>
  <si>
    <t xml:space="preserve">LANGILERIARI BURUZKO LEGE ZERBITZUA                         </t>
  </si>
  <si>
    <t xml:space="preserve">SERVICIO JURÍDICO DE PERSONAL                               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</si>
  <si>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</si>
  <si>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</si>
  <si>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</si>
  <si>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ERAKUNDEEN JARDUKETEN ETA GIZARTE PROIEKT.ZERBITZUKO BURUA  </t>
  </si>
  <si>
    <t xml:space="preserve">JEFE/A SERVICIO DE ACTUAC.INSTITUCIONALES Y PROY.SOCIALES   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</si>
  <si>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</si>
  <si>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</si>
  <si>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</si>
  <si>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</si>
  <si>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</si>
  <si>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 xml:space="preserve">LAGUNTZEN  ETA DIRU-LAGUNTZEN ATALEKO BURUA                 </t>
  </si>
  <si>
    <t xml:space="preserve">JEFE/A SECCIÓN DE AYUDAS Y SUBVENCIONES                     </t>
  </si>
  <si>
    <t>1082</t>
  </si>
  <si>
    <t xml:space="preserve">GOI MAILAKO TEKNIKARIA - INGELESEKO B2                      </t>
  </si>
  <si>
    <t xml:space="preserve">TÉCNICO/A SUPERIOR - INGLÉS B2                              </t>
  </si>
  <si>
    <t xml:space="preserve">INGURUMEN AZPIEGITUREN ATALEKO BURUA                        </t>
  </si>
  <si>
    <t xml:space="preserve">JEFE/A SECCIÓN DE INFRAESTRUCTURAS AMBIENTALES              </t>
  </si>
  <si>
    <t>1185</t>
  </si>
  <si>
    <t xml:space="preserve">UDAL HARREMANETAKO PLANGINTZA ETA KOORDINAZIOKO EKONOMILARI </t>
  </si>
  <si>
    <t xml:space="preserve">ECONOMISTA DE PLANIFICACIÓN Y COORDINACIÓN REL.MUNICIPALES  </t>
  </si>
  <si>
    <t xml:space="preserve">BEHIN-BEHINEKO ATXIKIPENEKO 24.MAILAKO TEKNIKARIA           </t>
  </si>
  <si>
    <t xml:space="preserve">TÉCNICO/A DE ADSCRIPCIÓN PROVISIONAL NIVEL 24               </t>
  </si>
  <si>
    <t xml:space="preserve">BEHIN-BEHINEKO EGOERETARAKO LANPOSTUA                       </t>
  </si>
  <si>
    <t xml:space="preserve">PUESTO PARA SITUACIONES PROVISIONALES                       </t>
  </si>
  <si>
    <t xml:space="preserve">ADMINISTRAZIORAKO ETA GIZARTE SUSTAPENERAKO ZUZEND.NAGUSIA  </t>
  </si>
  <si>
    <t xml:space="preserve">DIRECCIÓN GENERAL DE ADMINISTRACIÓN Y PROMOCIÓN SOCIAL      </t>
  </si>
  <si>
    <t>BEHIN-BEHINEKO ATXIKIPENETAKO 25.MAILAKO TEKNIKARIA DED.GAB.</t>
  </si>
  <si>
    <t xml:space="preserve">TÉCNICO/A ADSCRIPCIÓN PROVISIONAL NIVEL 25 SIN DEDICACIÓN   </t>
  </si>
  <si>
    <t xml:space="preserve">NEKAZARITZA LAGUNTZAREN ATALEKO BURUA                       </t>
  </si>
  <si>
    <t xml:space="preserve">JEFE/A SECCIÓN DE ASISTENCIA AGRARIA                     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</si>
  <si>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</si>
  <si>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</si>
  <si>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</si>
  <si>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</si>
  <si>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</si>
  <si>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</si>
  <si>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</si>
  <si>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</si>
  <si>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</si>
  <si>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</si>
  <si>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</si>
  <si>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</si>
  <si>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</si>
  <si>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</si>
  <si>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</si>
  <si>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</si>
  <si>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UDAL PLANGINTZA ATALEKO BURUA                               </t>
  </si>
  <si>
    <t xml:space="preserve">JEFE/A SECCIÓN DE PLANEAMIENTO MUNICIPAL                    </t>
  </si>
  <si>
    <t xml:space="preserve">KIROL MEDIKUNTZAKO MEDIKUA                                  </t>
  </si>
  <si>
    <t xml:space="preserve">MEDICO/A DE MEDICINA DEL DEPORTE                            </t>
  </si>
  <si>
    <t>1138</t>
  </si>
  <si>
    <t>HERRI ADMINISTRAZIO. ETA ERAKUNDE HARREMANET.ZZ.OO.ZERB.BUR.</t>
  </si>
  <si>
    <t>JEFE/A SERVICIO DE SS.GG. DE ADM.PÚBLICA Y REL. INSTITUCION.</t>
  </si>
  <si>
    <t xml:space="preserve">24.MAILAKO TEKNIKARIA                                       </t>
  </si>
  <si>
    <t xml:space="preserve">TÉCNICO/A NIVEL 24                                          </t>
  </si>
  <si>
    <t xml:space="preserve">UDAL AZTERLANEN ATALEKO BURUA                               </t>
  </si>
  <si>
    <t xml:space="preserve">JEFE/A SECCIÓN DE ESTUDIOS MUNICIPALES                      </t>
  </si>
  <si>
    <t xml:space="preserve">KIROLETAKO GOI MAILAKO TEKNIKARIA                           </t>
  </si>
  <si>
    <t xml:space="preserve">TÉCNICO/A SUPERIOR DE DEPORTES                              </t>
  </si>
  <si>
    <t>1020</t>
  </si>
  <si>
    <t xml:space="preserve">BALORATU GABEKO LANPOSTUA                                   </t>
  </si>
  <si>
    <t xml:space="preserve">PUESTO NO VALORADO.                                         </t>
  </si>
  <si>
    <t>2017-11-21/21-11-2017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</si>
  <si>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</si>
  <si>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</si>
  <si>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</si>
  <si>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</si>
  <si>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</si>
  <si>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</si>
  <si>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</si>
  <si>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</si>
  <si>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</si>
  <si>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</si>
  <si>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</si>
  <si>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</si>
  <si>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 xml:space="preserve">ATAL JURIDIKO-ADMINISTRATIBOAREN BURUA                      </t>
  </si>
  <si>
    <t xml:space="preserve">JEFE/A SECCIÓN JURÍDICO-ADMINISTRATIVA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</si>
  <si>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</si>
  <si>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</si>
  <si>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</si>
  <si>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</si>
  <si>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</si>
  <si>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</si>
  <si>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</si>
  <si>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</si>
  <si>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</si>
  <si>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</si>
  <si>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</si>
  <si>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</si>
  <si>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</si>
  <si>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</si>
  <si>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</si>
  <si>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ARAUBIDE JURIDIKOAREN ATALEKO BURUA                         </t>
  </si>
  <si>
    <t xml:space="preserve">JEFE/A SECCIÓN DE RÉGIMEN JURÍDICO                          </t>
  </si>
  <si>
    <t xml:space="preserve">LANGILERIARI BURUZKO LEGE ZERBITZUKO TEKNIKARI AHOLKULARIA  </t>
  </si>
  <si>
    <t xml:space="preserve">TÉCNICO/A ASESOR/A SERVICIO JURÍDICO DE PERSONAL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</si>
  <si>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</si>
  <si>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</si>
  <si>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</si>
  <si>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LAN HARREMANEN ATALEKO BURUA                                </t>
  </si>
  <si>
    <t xml:space="preserve">JEFE/A SECCIÓN DE RELACIONES LABORALES                      </t>
  </si>
  <si>
    <t>1003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</si>
  <si>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</si>
  <si>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</si>
  <si>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</si>
  <si>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</si>
  <si>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</si>
  <si>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</si>
  <si>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</si>
  <si>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</si>
  <si>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BEHIN-BEHINEKO ATXIKIPENEKO 25.MAILAKO TEKNIKARIA           </t>
  </si>
  <si>
    <t xml:space="preserve">TÉCNICO/A ADSCRIPCIÓN PROVISIONAL NIVEL 25                  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</si>
  <si>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</si>
  <si>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</si>
  <si>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</si>
  <si>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</si>
  <si>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</si>
  <si>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</si>
  <si>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</si>
  <si>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</si>
  <si>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</si>
  <si>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</si>
  <si>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</si>
  <si>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</si>
  <si>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</si>
  <si>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</si>
  <si>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</si>
  <si>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</si>
  <si>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</si>
  <si>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</si>
  <si>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</si>
  <si>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</si>
  <si>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</si>
  <si>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</si>
  <si>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</si>
  <si>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</si>
  <si>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</si>
  <si>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</si>
  <si>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</si>
  <si>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</si>
  <si>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</si>
  <si>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>2016-10-04/04-10-2016</t>
  </si>
  <si>
    <t xml:space="preserve">FINANTZA PLANGINTZAKO ATALEKO BURUA                         </t>
  </si>
  <si>
    <t xml:space="preserve">JEFE/A SECCIÓN DE PLANIFICACIÓN FINANCIERA                  </t>
  </si>
  <si>
    <t>LANGIL.AUKERAKETAR. ETA LAN POLTSEN KUDEAKETARAKO ATAL BURUA</t>
  </si>
  <si>
    <t xml:space="preserve">JEFE/A SECCIÓN DE SELECCIÓN Y GESTIÓN DE BOLSAS DE TRABAJO  </t>
  </si>
  <si>
    <t>1147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</si>
  <si>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</si>
  <si>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</si>
  <si>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</si>
  <si>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</si>
  <si>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</si>
  <si>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</si>
  <si>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</si>
  <si>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NEGU-BIDEZAINTZAREN ARDURADUNA                              </t>
  </si>
  <si>
    <t xml:space="preserve">RESPONSABLE DE VIALIDAD INVERNAL                            </t>
  </si>
  <si>
    <t>IRAUNKORTASUNA ETA INGURUNE NATURALA ZAINTZ.ZZ.OO.ZERB.BURUA</t>
  </si>
  <si>
    <t xml:space="preserve">JEFE/A SERVICIO DE SS.GG. DE SOSTENIBILIDAD Y MEDIO NATURAL </t>
  </si>
  <si>
    <t xml:space="preserve">EKONOMIA LAGUNTZARAKO ATALEKO BURUA                         </t>
  </si>
  <si>
    <t xml:space="preserve">JEFE/A SECCIÓN DE ASISTENCIA ECONÓMICA                      </t>
  </si>
  <si>
    <t xml:space="preserve">BERRIKUNTZA ETA SISTEMEN ATALEKO BURUA                      </t>
  </si>
  <si>
    <t xml:space="preserve">JEFE/A SECCIÓN DE INNOVACÓN Y SISTEMAS                      </t>
  </si>
  <si>
    <t xml:space="preserve">LANGILERIARI BURUZKO LEGE ZERBITZUKO BURUA                  </t>
  </si>
  <si>
    <t xml:space="preserve">JEFE/A SERVICIO JURÍDICO DE PERSONAL                        </t>
  </si>
  <si>
    <t xml:space="preserve">ARKITEKTURAREN ETA ZERBITZU TEKNIKOEN ZERBITZUKO BURUA      </t>
  </si>
  <si>
    <t xml:space="preserve">JEFE/A SERVICIO DE ARQUITECTURA Y SERVICIOS TÉCNICOS        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</si>
  <si>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</si>
  <si>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</si>
  <si>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</si>
  <si>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</si>
  <si>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</si>
  <si>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</si>
  <si>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</si>
  <si>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PLANGINTZAREN ETA AZTERLANEN ATALEKO BURUA                  </t>
  </si>
  <si>
    <t xml:space="preserve">JEFE/A SECCIÓN DE PLANIFICACIÓN Y ESTUDIOS                  </t>
  </si>
  <si>
    <t xml:space="preserve">PRESENTZIA KONTROLATU ETA IKUSKATZEKO ATAL BURUA            </t>
  </si>
  <si>
    <t xml:space="preserve">JEFE/A SECCIÓN DE CONTROL E INSPECCIÓN DE PRESENCIA         </t>
  </si>
  <si>
    <t>GENERO POLITIKETARAKO ETA DIBERTSITATERAKO IDAZKARI TEKNIKOA</t>
  </si>
  <si>
    <t xml:space="preserve">SECRETARIO/A TÉCNICO/A DE POLÍTICAS DE GÉNERO Y DIVERSIDAD  </t>
  </si>
  <si>
    <t xml:space="preserve">ENPRESA BERRIKUNTZA BULTZATZEKO TEKNIKARIA                  </t>
  </si>
  <si>
    <t xml:space="preserve">TÉCNICO/A DE INNOVACIÓN EMPRESARIAL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</si>
  <si>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</si>
  <si>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</si>
  <si>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</si>
  <si>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</si>
  <si>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</si>
  <si>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</si>
  <si>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</si>
  <si>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</si>
  <si>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BEHIN-BEHINEKO ATXIKIPENETAKO 26.MAILAKO TEKNIKARIA         </t>
  </si>
  <si>
    <t xml:space="preserve">TÉCNICO/A ADSCRIPCIÓN PROVISIONAL NIVEL 26                  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</si>
  <si>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</si>
  <si>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</si>
  <si>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</si>
  <si>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2010-10-28/28-10-2010</t>
  </si>
  <si>
    <t>2013-01-01/01-01-2013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</si>
  <si>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</si>
  <si>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</si>
  <si>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</si>
  <si>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</si>
  <si>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</si>
  <si>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</si>
  <si>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</si>
  <si>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</si>
  <si>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</si>
  <si>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</si>
  <si>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</si>
  <si>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</si>
  <si>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</si>
  <si>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</si>
  <si>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</si>
  <si>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</si>
  <si>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</si>
  <si>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</si>
  <si>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</si>
  <si>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</si>
  <si>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 xml:space="preserve">AUTONOMIA PERTSONALA SUSTATZEKO ZUZENDARITZA NAGUSIA        </t>
  </si>
  <si>
    <t xml:space="preserve">DIRECCIÓN GENERAL DE PROMOCIÓN DE LA AUTONOMIÍA PERSONAL    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</si>
  <si>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</si>
  <si>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</si>
  <si>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</si>
  <si>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</si>
  <si>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KONTSERBAZIO ZERBITZUKO BURUA                               </t>
  </si>
  <si>
    <t xml:space="preserve">JEFE/A SERVICIO DE CONSERVACIÓN                 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</si>
  <si>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</si>
  <si>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</si>
  <si>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</si>
  <si>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</si>
  <si>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</si>
  <si>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</si>
  <si>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</si>
  <si>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</si>
  <si>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</si>
  <si>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</si>
  <si>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</si>
  <si>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</si>
  <si>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</si>
  <si>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</si>
  <si>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</si>
  <si>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GOI MAILAKO TEKNIKARIA                                      </t>
  </si>
  <si>
    <t xml:space="preserve">TÉCNICO/A SUPERIOR                                          </t>
  </si>
  <si>
    <t xml:space="preserve">KOMUNIKAZIO ETA ARGITALPENEN ATALEKO BURUA                  </t>
  </si>
  <si>
    <t xml:space="preserve">JEFE/A SECCIÓN DE COMUNICACIÓN Y PUBLICACIONES            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</si>
  <si>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</si>
  <si>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</si>
  <si>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</si>
  <si>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</si>
  <si>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</si>
  <si>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</si>
  <si>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</si>
  <si>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</si>
  <si>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</si>
  <si>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</si>
  <si>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 xml:space="preserve">ZERBITZU ZENTRALEN ZERBITZUA                                </t>
  </si>
  <si>
    <t xml:space="preserve">SERVICIO DE SERVICIOS CENTRALES                             </t>
  </si>
  <si>
    <t>2017-07-04/04-07-2017</t>
  </si>
  <si>
    <t>2017-10-17/17-10-2017</t>
  </si>
  <si>
    <t xml:space="preserve">KOMUNIKAZIO, KALITATE ETA ANTOLAKETAKO ZERBITZUKO BURUA     </t>
  </si>
  <si>
    <t xml:space="preserve">JEFE/A SERVICIO DE COMUNICACIÓN, CALIDAD Y ORGANIZACIÓN     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</si>
  <si>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</si>
  <si>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</si>
  <si>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</si>
  <si>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</si>
  <si>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</si>
  <si>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ERAKUNDEEN JARDUKETEN ATALEKO BURUA                         </t>
  </si>
  <si>
    <t xml:space="preserve">JEFE/A SECCIÓN DE ACTUACIONES INSTITUCIONALES               </t>
  </si>
  <si>
    <t xml:space="preserve">ZERGAK KUDEATZEKO ETA ZERGADUNARI LAGUNTZEKO ZUZENDARIORDEA </t>
  </si>
  <si>
    <t>SUBDIRECTOR/A DE GESTIÓN TRIBUTARIA Y ASIST.AL CONTRIBUYENTE</t>
  </si>
  <si>
    <t xml:space="preserve">ZERGAK KUDEATZEKO ETA ZERGADUNARI LAGUNTZEKO ZUZENDARIORD.  </t>
  </si>
  <si>
    <t>SUBDIRECCIÓN GESTIÓN TRIBUTARIA Y ASISTENC. AL CONTRIBUYENTE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</si>
  <si>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</si>
  <si>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</si>
  <si>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</si>
  <si>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</si>
  <si>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</si>
  <si>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</si>
  <si>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</si>
  <si>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</si>
  <si>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</si>
  <si>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</si>
  <si>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</si>
  <si>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KULTURA ZABALTZEKO ATALEKO BURUA                            </t>
  </si>
  <si>
    <t xml:space="preserve">JEFE/A SECCIÓN DE PROMOCIÓN Y DIFUSIÓN CULTURAL             </t>
  </si>
  <si>
    <t>1200</t>
  </si>
  <si>
    <t xml:space="preserve">OINORDETZA ETA DOHAINTZEN ATALEKO BURUA                     </t>
  </si>
  <si>
    <t xml:space="preserve">JEFE/A SECCIÓN DE IMPUESTO SOBRE SUCESIONES Y DONACIONES    </t>
  </si>
  <si>
    <t>BASO-JABETZA PUBLIK.BABES,ESPERIMENT.ETA DEFENTS.ATALEKO BUR</t>
  </si>
  <si>
    <t>JEFE/A SECCIÓN PROTEC.,EXPERIM.Y DEFENSA PROP.FORESTAL PÚBL.</t>
  </si>
  <si>
    <t xml:space="preserve">GERORAPENEN ATALEKO BURUA                                   </t>
  </si>
  <si>
    <t xml:space="preserve">JEFE/A SECCIÓN DE APLAZAMIENTOS                             </t>
  </si>
  <si>
    <t xml:space="preserve">EKONOMI BALIABIDEEN ETA EROSKETEN ATALEKO BURUA             </t>
  </si>
  <si>
    <t xml:space="preserve">JEFE/A SECCIÓN DE RECURSOS ECONÓMICOS Y COMPRAS             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</si>
  <si>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</si>
  <si>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</si>
  <si>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</si>
  <si>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HERRILANETAKO LAGUNTZA TEKNIKOAREN ATALEKO BURUA            </t>
  </si>
  <si>
    <t xml:space="preserve">JEFE/A SECCIÓN DE APOYO TÉCNICO O.P.                        </t>
  </si>
  <si>
    <t xml:space="preserve">ZERGEN ADMINISTRAZIOKO TEKNIKARIA                           </t>
  </si>
  <si>
    <t xml:space="preserve">TÉCNICO/A DE ADMINISTRACIÓN DE TRIBUTOS                     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</si>
  <si>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</si>
  <si>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</si>
  <si>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</si>
  <si>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EKONOMIA ETA AURREKONTUAK KUDEATZEKO ATALEKO BURUA          </t>
  </si>
  <si>
    <t xml:space="preserve">JEFE/A SECCIÓN DE GESTIÓN ECONÓMICA-PRESUPUESTARIA          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</si>
  <si>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</si>
  <si>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</si>
  <si>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</si>
  <si>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</si>
  <si>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</si>
  <si>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</si>
  <si>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</si>
  <si>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</si>
  <si>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</si>
  <si>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</si>
  <si>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</si>
  <si>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</si>
  <si>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</si>
  <si>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</si>
  <si>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</si>
  <si>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</si>
  <si>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</si>
  <si>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</si>
  <si>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</si>
  <si>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</si>
  <si>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</si>
  <si>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</si>
  <si>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</si>
  <si>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2008-11-11/11-11-2008</t>
  </si>
  <si>
    <t>2013-08-21/21-08-2013</t>
  </si>
  <si>
    <t xml:space="preserve">TOKI ERAKUNDEETARAKO LEGELARIA                              </t>
  </si>
  <si>
    <t xml:space="preserve">LETRADO/A DE ASISTENCIA LOCAL                               </t>
  </si>
  <si>
    <t xml:space="preserve">INGURUMEN-AZPIEGITURETAKO GOI MAILAKO INGENIARIA            </t>
  </si>
  <si>
    <t xml:space="preserve">INGENIERO/A SUPERIOR DE INFRAESTRUCTURAS AMBIENTALES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</si>
  <si>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</si>
  <si>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</si>
  <si>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</si>
  <si>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</si>
  <si>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ENPRESEN PROIEKTUAK EBALUATZEKO GOI MAILAKO TEKNIKARIA      </t>
  </si>
  <si>
    <t xml:space="preserve">TÉCNICO/A SUPERIOR DE EVALUACIÓN DE PROYECTOS EMPRESARIALES </t>
  </si>
  <si>
    <t xml:space="preserve">AHOLKULARITZA ETA ARAUAK BIDERATZEKO ATALEKO BURUA          </t>
  </si>
  <si>
    <t xml:space="preserve">JEFE/A SECCIÓN ASESORAMIENTO Y APOYO NORMATIVO              </t>
  </si>
  <si>
    <t xml:space="preserve">AURREKONTUEN ETA KONTABILITATEAREN KUDEAKETAKO TEKNIKARIA   </t>
  </si>
  <si>
    <t xml:space="preserve">TÉCNICO/A DE GESTIÓN PRESUPUESTARIA Y CONTABLE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</si>
  <si>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</si>
  <si>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</si>
  <si>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</si>
  <si>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</si>
  <si>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</si>
  <si>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</si>
  <si>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</si>
  <si>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</si>
  <si>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</si>
  <si>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</si>
  <si>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</si>
  <si>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</si>
  <si>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</si>
  <si>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</si>
  <si>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</si>
  <si>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</si>
  <si>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</si>
  <si>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</si>
  <si>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</si>
  <si>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</si>
  <si>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</si>
  <si>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</si>
  <si>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</si>
  <si>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</si>
  <si>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</si>
  <si>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</si>
  <si>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</si>
  <si>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</si>
  <si>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</si>
  <si>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</si>
  <si>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</si>
  <si>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</si>
  <si>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</si>
  <si>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</si>
  <si>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</si>
  <si>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</si>
  <si>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</si>
  <si>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</si>
  <si>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</si>
  <si>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ENPRESA EKIMEN BERRIETARAKO ATALEKO BURUA                   </t>
  </si>
  <si>
    <t xml:space="preserve">JEFE/A SECCIÓN DE NUEVAS INICIATIVAS EMPRESARIALES          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</si>
  <si>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</si>
  <si>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</si>
  <si>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</si>
  <si>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</si>
  <si>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</si>
  <si>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</si>
  <si>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</si>
  <si>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</si>
  <si>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</si>
  <si>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</si>
  <si>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</si>
  <si>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</si>
  <si>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</si>
  <si>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</si>
  <si>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</si>
  <si>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</si>
  <si>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GIZARTE ONGIZATEKO MEDIKUA                                  </t>
  </si>
  <si>
    <t xml:space="preserve">MÉDICO/A DE ACCIÓN SOCIAL                                  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</si>
  <si>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</si>
  <si>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</si>
  <si>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</si>
  <si>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 xml:space="preserve">A2                                                       </t>
  </si>
  <si>
    <t>2013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</si>
  <si>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</si>
  <si>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</si>
  <si>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</si>
  <si>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</si>
  <si>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 xml:space="preserve">BASAURIKO SUHILTZAILE ETXEA                                 </t>
  </si>
  <si>
    <t xml:space="preserve">PARQUE BOMB. BASAURI                                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</si>
  <si>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</si>
  <si>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</si>
  <si>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</si>
  <si>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</si>
  <si>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</si>
  <si>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</si>
  <si>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</si>
  <si>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</si>
  <si>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</si>
  <si>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</si>
  <si>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</si>
  <si>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</si>
  <si>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</si>
  <si>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</si>
  <si>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</si>
  <si>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</si>
  <si>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</si>
  <si>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</si>
  <si>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</si>
  <si>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</si>
  <si>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</si>
  <si>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</si>
  <si>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</si>
  <si>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</si>
  <si>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</si>
  <si>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KIROL ZERBITZUKO BURUA                                      </t>
  </si>
  <si>
    <t xml:space="preserve">JEFE/A SERVICIO DE DEPORTES                                 </t>
  </si>
  <si>
    <t xml:space="preserve">INGURUMEN-AZPIEGITURETAKO ARKITEKTO TEKNIKOA                </t>
  </si>
  <si>
    <t xml:space="preserve">ARQUITECTO/A TÉCNICO/A DE INFRAESTRUCTURAS AMBIENTALES      </t>
  </si>
  <si>
    <t xml:space="preserve">  28192,50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</si>
  <si>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</si>
  <si>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</si>
  <si>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</si>
  <si>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</si>
  <si>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IURRETAKO SUHILTZAILE ETXEA                                 </t>
  </si>
  <si>
    <t xml:space="preserve">PARQUE BOMB. IURRETA                                        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</si>
  <si>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</si>
  <si>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</si>
  <si>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</si>
  <si>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</si>
  <si>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</si>
  <si>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</si>
  <si>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</si>
  <si>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</si>
  <si>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</si>
  <si>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</si>
  <si>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 xml:space="preserve">  21897,35</t>
  </si>
  <si>
    <t>1993-12-31/31-12-1993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</si>
  <si>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</si>
  <si>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</si>
  <si>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</si>
  <si>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</si>
  <si>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</si>
  <si>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</si>
  <si>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</si>
  <si>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</si>
  <si>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</si>
  <si>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</si>
  <si>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</si>
  <si>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</si>
  <si>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</si>
  <si>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</si>
  <si>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</si>
  <si>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</si>
  <si>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</si>
  <si>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</si>
  <si>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</si>
  <si>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</si>
  <si>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</si>
  <si>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</si>
  <si>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</si>
  <si>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</si>
  <si>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</si>
  <si>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</si>
  <si>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</si>
  <si>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</si>
  <si>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</si>
  <si>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</si>
  <si>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</si>
  <si>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 xml:space="preserve">ZERGEN LIKIDATZAILEA                                        </t>
  </si>
  <si>
    <t xml:space="preserve">LIQUIDADOR/A DE TRIBUTOS                                    </t>
  </si>
  <si>
    <t xml:space="preserve">ZERGA-BILKETAKO KUDEAKETAKO TEKNIKARI ERTAINA               </t>
  </si>
  <si>
    <t xml:space="preserve">TÉCNICO/A MEDIO/A DE GESTIÓN RECAUDATORIA                   </t>
  </si>
  <si>
    <t>2055</t>
  </si>
  <si>
    <t>2014-04-29/29-04-2014</t>
  </si>
  <si>
    <t>2009-05-26/26-05-2009</t>
  </si>
  <si>
    <t>2009-05-25/25-05-2009</t>
  </si>
  <si>
    <t>2009-11-03/03-11-2009</t>
  </si>
  <si>
    <t>2010-05-18/18-05-2010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</si>
  <si>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</si>
  <si>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</si>
  <si>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</si>
  <si>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</si>
  <si>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</si>
  <si>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</si>
  <si>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</si>
  <si>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</si>
  <si>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</si>
  <si>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</si>
  <si>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</si>
  <si>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</si>
  <si>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</si>
  <si>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</si>
  <si>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</si>
  <si>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</si>
  <si>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</si>
  <si>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</si>
  <si>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</si>
  <si>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 xml:space="preserve">A2/C1                                                    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</si>
  <si>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</si>
  <si>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</si>
  <si>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</si>
  <si>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</si>
  <si>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</si>
  <si>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</si>
  <si>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</si>
  <si>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</si>
  <si>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</si>
  <si>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 xml:space="preserve">  26194,65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</si>
  <si>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</si>
  <si>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</si>
  <si>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</si>
  <si>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</si>
  <si>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</si>
  <si>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</si>
  <si>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</si>
  <si>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</si>
  <si>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</si>
  <si>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</si>
  <si>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</si>
  <si>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</si>
  <si>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</si>
  <si>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</si>
  <si>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</si>
  <si>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</si>
  <si>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</si>
  <si>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</si>
  <si>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</si>
  <si>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</si>
  <si>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</si>
  <si>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</si>
  <si>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</si>
  <si>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</si>
  <si>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</si>
  <si>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</si>
  <si>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</si>
  <si>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</si>
  <si>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</si>
  <si>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</si>
  <si>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</si>
  <si>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</si>
  <si>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</si>
  <si>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</si>
  <si>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</si>
  <si>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</si>
  <si>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</si>
  <si>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</si>
  <si>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</si>
  <si>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</si>
  <si>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</si>
  <si>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</si>
  <si>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</si>
  <si>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</si>
  <si>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</si>
  <si>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</si>
  <si>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</si>
  <si>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</si>
  <si>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</si>
  <si>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</si>
  <si>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</si>
  <si>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</si>
  <si>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</si>
  <si>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</si>
  <si>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</si>
  <si>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</si>
  <si>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</si>
  <si>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</si>
  <si>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OGASUN ETA FINANTZEN JAKINARAZPENEN ETA ERREGISTROAREN ARD. </t>
  </si>
  <si>
    <t xml:space="preserve">RESPONSABLE DE NOTIFICACIONES Y REGISTRO HACIENDA Y FINAN.  </t>
  </si>
  <si>
    <t xml:space="preserve">  21272,38</t>
  </si>
  <si>
    <t>2068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</si>
  <si>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</si>
  <si>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</si>
  <si>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</si>
  <si>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</si>
  <si>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</si>
  <si>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</si>
  <si>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</si>
  <si>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</si>
  <si>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</si>
  <si>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</si>
  <si>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</si>
  <si>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</si>
  <si>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</si>
  <si>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</si>
  <si>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</si>
  <si>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</si>
  <si>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</si>
  <si>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</si>
  <si>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</si>
  <si>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</si>
  <si>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</si>
  <si>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</si>
  <si>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</si>
  <si>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</si>
  <si>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</si>
  <si>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</si>
  <si>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</si>
  <si>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</si>
  <si>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</si>
  <si>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</si>
  <si>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</si>
  <si>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</si>
  <si>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</si>
  <si>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</si>
  <si>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</si>
  <si>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</si>
  <si>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</si>
  <si>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</si>
  <si>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</si>
  <si>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</si>
  <si>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</si>
  <si>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</si>
  <si>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</si>
  <si>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</si>
  <si>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</si>
  <si>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</si>
  <si>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</si>
  <si>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</si>
  <si>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</si>
  <si>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</si>
  <si>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</si>
  <si>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</si>
  <si>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>2016-03-08/08-03-2016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</si>
  <si>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</si>
  <si>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</si>
  <si>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</si>
  <si>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</si>
  <si>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</si>
  <si>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</si>
  <si>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</si>
  <si>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 xml:space="preserve">HERRILANETAKO AZTERLANETAKO TEKNIKARI ERTAINA               </t>
  </si>
  <si>
    <t xml:space="preserve">TÉCNICO/A MEDIO/A DE ESTUDIOS O.P.                          </t>
  </si>
  <si>
    <t>2044</t>
  </si>
  <si>
    <t xml:space="preserve">LAN.-ARD. IRISG, "B TAL." AINTZAT. PERTS. DUTENAK           </t>
  </si>
  <si>
    <t>ACCESO SOBRESTANTES CON RECONOCIMIENTO PERSONAL DE "GRUPO B"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</si>
  <si>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</si>
  <si>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</si>
  <si>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</si>
  <si>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 xml:space="preserve">C2/LT/AP(Lanbide Taldeak/Agrupaciones Profesionales)     </t>
  </si>
  <si>
    <t xml:space="preserve">MENPEKOAK/SUBALTERNA                    </t>
  </si>
  <si>
    <t>4046</t>
  </si>
  <si>
    <t xml:space="preserve">GIDABAIMENA: B (LEHEN B1) - ERRETENA                        </t>
  </si>
  <si>
    <t xml:space="preserve">CARNET DE CONDUCIR B (ANTIGUO B1) - RETÉN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</si>
  <si>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</si>
  <si>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</si>
  <si>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1 H.E./P.L.1        </t>
  </si>
  <si>
    <t>2009-03-31/31-03-2009</t>
  </si>
  <si>
    <t xml:space="preserve">BEHIN-NEHINEKO ATXIKIPENEKO 23.MAILAKO TEKNIKARIA           </t>
  </si>
  <si>
    <t xml:space="preserve">TÉCNICO/A ADSCRIPCIÓN PROVISIONAL NIVEL 23                  </t>
  </si>
  <si>
    <t xml:space="preserve">HERRILANETAKO ARTAPENEKO TEKNIKARI ERTAINA                  </t>
  </si>
  <si>
    <t xml:space="preserve">TÉCNICO/A MEDIO/A DE CONSERVACIÓN O.P.                      </t>
  </si>
  <si>
    <t>2062</t>
  </si>
  <si>
    <t xml:space="preserve">IDEM                                                        </t>
  </si>
  <si>
    <t xml:space="preserve">SUBINSPECTOR/A S.P.E.I.S.-PRÁCTICAS CURSO                   </t>
  </si>
  <si>
    <t xml:space="preserve">INGURUMEN-AZPIEGITURETAKO INGENIARI TEKNIKOA                </t>
  </si>
  <si>
    <t xml:space="preserve">INGENIERO/A TÉCNICO/A DE INFRAESTRUCTURAS AMBIENTALES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</si>
  <si>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</si>
  <si>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</si>
  <si>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</si>
  <si>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</si>
  <si>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</si>
  <si>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</si>
  <si>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</si>
  <si>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</si>
  <si>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 xml:space="preserve">LT/AP(Lanbide Taldeak/Agrupaciones Profesionales)        </t>
  </si>
  <si>
    <t xml:space="preserve">GIDABAIMENA: B (LEHEN B1)                                   </t>
  </si>
  <si>
    <t xml:space="preserve">CARNET DE CONDUCIR B (ANTIGUO B1)                           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</si>
  <si>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</si>
  <si>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</si>
  <si>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</si>
  <si>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</si>
  <si>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</si>
  <si>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</si>
  <si>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</si>
  <si>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</si>
  <si>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</si>
  <si>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>2002-09-01/01-09-2002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</si>
  <si>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</si>
  <si>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</si>
  <si>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</si>
  <si>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</si>
  <si>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</si>
  <si>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</si>
  <si>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</si>
  <si>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</si>
  <si>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</si>
  <si>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</si>
  <si>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</si>
  <si>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</si>
  <si>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</si>
  <si>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</si>
  <si>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</si>
  <si>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</si>
  <si>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</si>
  <si>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</si>
  <si>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</si>
  <si>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</si>
  <si>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</si>
  <si>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</si>
  <si>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</si>
  <si>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</si>
  <si>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</si>
  <si>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</si>
  <si>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</si>
  <si>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</si>
  <si>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</si>
  <si>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</si>
  <si>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</si>
  <si>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</si>
  <si>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</si>
  <si>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TEKNIKARI ERTAINA                                           </t>
  </si>
  <si>
    <t xml:space="preserve">TÉCNICO/A MEDIO/A              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</si>
  <si>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</si>
  <si>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</si>
  <si>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</si>
  <si>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</si>
  <si>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</si>
  <si>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</si>
  <si>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</si>
  <si>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</si>
  <si>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</si>
  <si>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</si>
  <si>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</si>
  <si>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</si>
  <si>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</si>
  <si>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</si>
  <si>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</si>
  <si>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</si>
  <si>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BALORAZIOETAKO TEKNIKARIA                     </t>
  </si>
  <si>
    <t xml:space="preserve">TÉCNICO/A DE VALORACIONES O.P.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</si>
  <si>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</si>
  <si>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</si>
  <si>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HERRI LANETAKO INBENTARIOKO TEKNIKARI ERTAINA               </t>
  </si>
  <si>
    <t xml:space="preserve">TÉCNICO/A MEDIO/A DE INVENTARIO O.P.                        </t>
  </si>
  <si>
    <t xml:space="preserve">MANTENIMENDU ETA ZERBITZU TEKNIKOEN ATALEKO INGENIARI TEK.  </t>
  </si>
  <si>
    <t xml:space="preserve">INGENIERO/A TÉCNICO/A SECC.MANTENIMIENTO Y SERV.TÉCNICOS    </t>
  </si>
  <si>
    <t>2004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</si>
  <si>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</si>
  <si>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</si>
  <si>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</si>
  <si>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</si>
  <si>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</si>
  <si>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</si>
  <si>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</si>
  <si>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</si>
  <si>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</si>
  <si>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</si>
  <si>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</si>
  <si>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</si>
  <si>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</si>
  <si>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</si>
  <si>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</si>
  <si>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</si>
  <si>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</si>
  <si>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</si>
  <si>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</si>
  <si>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</si>
  <si>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BALMASEDAKO SUHILTZAILE ETXEA                               </t>
  </si>
  <si>
    <t xml:space="preserve">PARQUE BOMB. BALMASEDA                                   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</si>
  <si>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</si>
  <si>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</si>
  <si>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</si>
  <si>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</si>
  <si>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</si>
  <si>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</si>
  <si>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</si>
  <si>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</si>
  <si>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</si>
  <si>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</si>
  <si>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</si>
  <si>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</si>
  <si>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</si>
  <si>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</si>
  <si>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</si>
  <si>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</si>
  <si>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</si>
  <si>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</si>
  <si>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</si>
  <si>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</si>
  <si>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</si>
  <si>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</si>
  <si>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</si>
  <si>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</si>
  <si>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</si>
  <si>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</si>
  <si>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</si>
  <si>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</si>
  <si>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</si>
  <si>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</si>
  <si>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</si>
  <si>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</si>
  <si>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</si>
  <si>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</si>
  <si>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 xml:space="preserve">C1/C2                                                    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</si>
  <si>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</si>
  <si>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</si>
  <si>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</si>
  <si>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</si>
  <si>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</si>
  <si>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</si>
  <si>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</si>
  <si>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</si>
  <si>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</si>
  <si>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DERIOKO SUHILTZAILE ETXEA                                   </t>
  </si>
  <si>
    <t xml:space="preserve">PARQUE BOMB. DERIO                                          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</si>
  <si>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</si>
  <si>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</si>
  <si>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</si>
  <si>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 xml:space="preserve">LAGUNTZAILEAK/AUXILIAR                  </t>
  </si>
  <si>
    <t>3035</t>
  </si>
  <si>
    <t xml:space="preserve">NEKAZARITZAKO TOPOGRAFIAKO TEKNIKARI LAGUNTZAILEA           </t>
  </si>
  <si>
    <t xml:space="preserve">TÉCNICO/A AUXILIAR TOPÓGRAFO/A AGRICULTURA                  </t>
  </si>
  <si>
    <t xml:space="preserve">  16915,64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</si>
  <si>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</si>
  <si>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</si>
  <si>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</si>
  <si>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</si>
  <si>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</si>
  <si>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</si>
  <si>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</si>
  <si>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</si>
  <si>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</si>
  <si>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</si>
  <si>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</si>
  <si>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</si>
  <si>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</si>
  <si>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</si>
  <si>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</si>
  <si>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</si>
  <si>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</si>
  <si>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</si>
  <si>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</si>
  <si>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</si>
  <si>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</si>
  <si>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</si>
  <si>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</si>
  <si>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</si>
  <si>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</si>
  <si>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</si>
  <si>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</si>
  <si>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</si>
  <si>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</si>
  <si>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</si>
  <si>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</si>
  <si>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</si>
  <si>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</si>
  <si>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</si>
  <si>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</si>
  <si>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</si>
  <si>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</si>
  <si>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</si>
  <si>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</si>
  <si>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</si>
  <si>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</si>
  <si>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</si>
  <si>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</si>
  <si>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</si>
  <si>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</si>
  <si>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</si>
  <si>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</si>
  <si>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</si>
  <si>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</si>
  <si>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</si>
  <si>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KONTABILITATE-JARRAIPENAREN ARDURADUNA                      </t>
  </si>
  <si>
    <t xml:space="preserve">ENCARGADO/A DE SEGUIMIENTO CONTABLE                         </t>
  </si>
  <si>
    <t xml:space="preserve">  17714,80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</si>
  <si>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</si>
  <si>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</si>
  <si>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</si>
  <si>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</si>
  <si>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</si>
  <si>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</si>
  <si>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</si>
  <si>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</si>
  <si>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</si>
  <si>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</si>
  <si>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</si>
  <si>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</si>
  <si>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</si>
  <si>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</si>
  <si>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HERRILANETAKO UNITATE EKONOMIKO-ADMINISTRATIBOKO ARDURADUNA </t>
  </si>
  <si>
    <t xml:space="preserve">RESPONSABLE UNIDAD ECONÓMICO-ADMINISTRATIVA O.P.            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</si>
  <si>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</si>
  <si>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</si>
  <si>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</si>
  <si>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</si>
  <si>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</si>
  <si>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</si>
  <si>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</si>
  <si>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</si>
  <si>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</si>
  <si>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</si>
  <si>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FORU OGASUNEKO ZERGEN INFORMATZAILEA                        </t>
  </si>
  <si>
    <t xml:space="preserve">INFORMADOR/A DE TRIBUTOS DE HACIENDA FORAL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</si>
  <si>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</si>
  <si>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</si>
  <si>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</si>
  <si>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KUDEAKETAKO ADMINISTRARIA                                   </t>
  </si>
  <si>
    <t xml:space="preserve">ADMINISTRATIVO/A DE GESTIÓN                                 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</si>
  <si>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</si>
  <si>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</si>
  <si>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</si>
  <si>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OGASUN ETA FINANTZAK NAGUSIA                                </t>
  </si>
  <si>
    <t xml:space="preserve">HACIENDA Y FINANZAS GENERAL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</si>
  <si>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</si>
  <si>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</si>
  <si>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</si>
  <si>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</si>
  <si>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</si>
  <si>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</si>
  <si>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</si>
  <si>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</si>
  <si>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</si>
  <si>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</si>
  <si>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</si>
  <si>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</si>
  <si>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</si>
  <si>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</si>
  <si>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</si>
  <si>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</si>
  <si>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</si>
  <si>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</si>
  <si>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</si>
  <si>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</si>
  <si>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</si>
  <si>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</si>
  <si>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</si>
  <si>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</si>
  <si>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</si>
  <si>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</si>
  <si>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</si>
  <si>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</si>
  <si>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</si>
  <si>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</si>
  <si>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</si>
  <si>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</si>
  <si>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</si>
  <si>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</si>
  <si>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</si>
  <si>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</si>
  <si>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</si>
  <si>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</si>
  <si>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</si>
  <si>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2011-03-15/15-03-2011</t>
  </si>
  <si>
    <t>2014-03-04/04-03-2014</t>
  </si>
  <si>
    <t>2014-12-16/16-12-2014</t>
  </si>
  <si>
    <t>2015-04-21/21-04-2015</t>
  </si>
  <si>
    <t>2017-09-26/26-09-2017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</si>
  <si>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</si>
  <si>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</si>
  <si>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</si>
  <si>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</si>
  <si>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</si>
  <si>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</si>
  <si>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</si>
  <si>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</si>
  <si>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</si>
  <si>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</si>
  <si>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</si>
  <si>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</si>
  <si>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</si>
  <si>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</si>
  <si>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</si>
  <si>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</si>
  <si>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ZAINTALDEKO BASOZAINA "C" TALDEKOA                          </t>
  </si>
  <si>
    <t xml:space="preserve">GUARDA FORESTAL "C" CON RETÉN                               </t>
  </si>
  <si>
    <t xml:space="preserve">  22433,49</t>
  </si>
  <si>
    <t xml:space="preserve">E.N.B UGAO-MIRABALLES                                       </t>
  </si>
  <si>
    <t xml:space="preserve">O.C.A UGAO-MIRABALLES                                       </t>
  </si>
  <si>
    <t xml:space="preserve">E.N.B. DURANGO                                              </t>
  </si>
  <si>
    <t xml:space="preserve">O.C.A. DURANGO                                              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</si>
  <si>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</si>
  <si>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</si>
  <si>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</si>
  <si>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</si>
  <si>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</si>
  <si>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</si>
  <si>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</si>
  <si>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</si>
  <si>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</si>
  <si>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</si>
  <si>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</si>
  <si>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</si>
  <si>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</si>
  <si>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</si>
  <si>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</si>
  <si>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</si>
  <si>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</si>
  <si>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</si>
  <si>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</si>
  <si>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</si>
  <si>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</si>
  <si>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</si>
  <si>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</si>
  <si>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</si>
  <si>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</si>
  <si>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</si>
  <si>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</si>
  <si>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</si>
  <si>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</si>
  <si>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</si>
  <si>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</si>
  <si>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</si>
  <si>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</si>
  <si>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</si>
  <si>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</si>
  <si>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</si>
  <si>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</si>
  <si>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</si>
  <si>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</si>
  <si>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</si>
  <si>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</si>
  <si>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</si>
  <si>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</si>
  <si>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</si>
  <si>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</si>
  <si>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</si>
  <si>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</si>
  <si>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KONTRATAZIOKO ADMINISTRAZIO ARDURADUNA                      </t>
  </si>
  <si>
    <t xml:space="preserve">RESPONSABLE ADMINISTRATIVO/A DE CONTRATACIÓN                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</si>
  <si>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</si>
  <si>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</si>
  <si>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</si>
  <si>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</si>
  <si>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</si>
  <si>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</si>
  <si>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</si>
  <si>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</si>
  <si>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</si>
  <si>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</si>
  <si>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</si>
  <si>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</si>
  <si>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</si>
  <si>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</si>
  <si>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</si>
  <si>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</si>
  <si>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</si>
  <si>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</si>
  <si>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</si>
  <si>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</si>
  <si>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</si>
  <si>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</si>
  <si>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</si>
  <si>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</si>
  <si>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</si>
  <si>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</si>
  <si>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</si>
  <si>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</si>
  <si>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</si>
  <si>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</si>
  <si>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</si>
  <si>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</si>
  <si>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</si>
  <si>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</si>
  <si>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</si>
  <si>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</si>
  <si>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</si>
  <si>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</si>
  <si>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</si>
  <si>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</si>
  <si>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</si>
  <si>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</si>
  <si>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</si>
  <si>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</si>
  <si>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</si>
  <si>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</si>
  <si>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</si>
  <si>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</si>
  <si>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</si>
  <si>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</si>
  <si>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</si>
  <si>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</si>
  <si>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</si>
  <si>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</si>
  <si>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</si>
  <si>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</si>
  <si>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</si>
  <si>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</si>
  <si>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</si>
  <si>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</si>
  <si>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</si>
  <si>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</si>
  <si>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</si>
  <si>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</si>
  <si>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</si>
  <si>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</si>
  <si>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</si>
  <si>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</si>
  <si>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</si>
  <si>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</si>
  <si>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</si>
  <si>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</si>
  <si>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</si>
  <si>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</si>
  <si>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</si>
  <si>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</si>
  <si>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</si>
  <si>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</si>
  <si>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</si>
  <si>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</si>
  <si>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</si>
  <si>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</si>
  <si>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</si>
  <si>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</si>
  <si>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</si>
  <si>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</si>
  <si>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</si>
  <si>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</si>
  <si>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</si>
  <si>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</si>
  <si>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</si>
  <si>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</si>
  <si>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</si>
  <si>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</si>
  <si>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</si>
  <si>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</si>
  <si>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</si>
  <si>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>JOKO.GAIN.ZERGA TASA.ETA ASEGURU PRIMEN GAIN.ZERG.AD.ARDURAD</t>
  </si>
  <si>
    <t>RESPONS.GEST.ADVA.DE TASA FISCAL JUEGO E IMPTO.PRIMAS SEGURO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</si>
  <si>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</si>
  <si>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</si>
  <si>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</si>
  <si>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</si>
  <si>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</si>
  <si>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</si>
  <si>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</si>
  <si>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</si>
  <si>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</si>
  <si>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</si>
  <si>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</si>
  <si>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</si>
  <si>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</si>
  <si>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</si>
  <si>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</si>
  <si>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</si>
  <si>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</si>
  <si>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</si>
  <si>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</si>
  <si>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</si>
  <si>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</si>
  <si>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</si>
  <si>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</si>
  <si>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</si>
  <si>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</si>
  <si>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</si>
  <si>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</si>
  <si>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</si>
  <si>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</si>
  <si>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</si>
  <si>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</si>
  <si>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</si>
  <si>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</si>
  <si>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HIRILURRAREN KATASTROKO BALORAZIOAREN KOORDINATZAILEA       </t>
  </si>
  <si>
    <t xml:space="preserve">COORDINADOR/A DE VALORACIÓN DE CATASTRO URBANA              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</si>
  <si>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</si>
  <si>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</si>
  <si>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</si>
  <si>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</si>
  <si>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</si>
  <si>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</si>
  <si>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</si>
  <si>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</si>
  <si>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</si>
  <si>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>4058</t>
  </si>
  <si>
    <t xml:space="preserve">GIDABAIMENA: C (LEHEN C2)                                   </t>
  </si>
  <si>
    <t xml:space="preserve">CARNET DE CONDUCIR C (ANTIGUO C2)     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</si>
  <si>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</si>
  <si>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</si>
  <si>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</si>
  <si>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</si>
  <si>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</si>
  <si>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</si>
  <si>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</si>
  <si>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</si>
  <si>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>2009-03-10/10-03-2009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</si>
  <si>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</si>
  <si>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</si>
  <si>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</si>
  <si>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</si>
  <si>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</si>
  <si>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EKIPO ETA MATERIALEN JARDULEA                               </t>
  </si>
  <si>
    <t xml:space="preserve">OPERADOR/A DE EQUIPOS Y MATERIALES                          </t>
  </si>
  <si>
    <t xml:space="preserve">  23395,04</t>
  </si>
  <si>
    <t>4006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</si>
  <si>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</si>
  <si>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</si>
  <si>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</si>
  <si>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</si>
  <si>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</si>
  <si>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</si>
  <si>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</si>
  <si>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</si>
  <si>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</si>
  <si>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</si>
  <si>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</si>
  <si>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</si>
  <si>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</si>
  <si>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</si>
  <si>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</si>
  <si>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</si>
  <si>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</si>
  <si>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</si>
  <si>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</si>
  <si>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IRAUNGI BEHARREKO GARRAIOEN IKUSKAPENEKO LAGUNTZAILEA       </t>
  </si>
  <si>
    <t xml:space="preserve">AUXILIAR DE INSPECCIÓN DE TRANSPORTES A EXTINGUIR           </t>
  </si>
  <si>
    <t xml:space="preserve">  16452,59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</si>
  <si>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</si>
  <si>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</si>
  <si>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</si>
  <si>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</si>
  <si>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</si>
  <si>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</si>
  <si>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</si>
  <si>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</si>
  <si>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</si>
  <si>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</si>
  <si>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</si>
  <si>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</si>
  <si>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</si>
  <si>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</si>
  <si>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</si>
  <si>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</si>
  <si>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</si>
  <si>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</si>
  <si>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</si>
  <si>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</si>
  <si>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</si>
  <si>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</si>
  <si>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</si>
  <si>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BASOZAIN ZAINALDIDUNA                                       </t>
  </si>
  <si>
    <t xml:space="preserve">GUARDA FORESTAL CON RETÉN                                   </t>
  </si>
  <si>
    <t xml:space="preserve">  21985,02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</si>
  <si>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</si>
  <si>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</si>
  <si>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</si>
  <si>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</si>
  <si>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</si>
  <si>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N.N. DIMA ALDEA                                             </t>
  </si>
  <si>
    <t xml:space="preserve">A.G. ZONA DIMA                                              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</si>
  <si>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</si>
  <si>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</si>
  <si>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</si>
  <si>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</si>
  <si>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KARRANTZA ALDEA                                        </t>
  </si>
  <si>
    <t xml:space="preserve">A.G. ZONA KARRANTZA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</si>
  <si>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</si>
  <si>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</si>
  <si>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</si>
  <si>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</si>
  <si>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</si>
  <si>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</si>
  <si>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</si>
  <si>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</si>
  <si>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</si>
  <si>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</si>
  <si>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</si>
  <si>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</si>
  <si>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</si>
  <si>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</si>
  <si>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</si>
  <si>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</si>
  <si>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</si>
  <si>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</si>
  <si>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</si>
  <si>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</si>
  <si>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</si>
  <si>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</si>
  <si>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</si>
  <si>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</si>
  <si>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</si>
  <si>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</si>
  <si>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</si>
  <si>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</si>
  <si>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</si>
  <si>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</si>
  <si>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</si>
  <si>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</si>
  <si>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>4051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</si>
  <si>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</si>
  <si>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</si>
  <si>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</si>
  <si>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</si>
  <si>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</si>
  <si>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</si>
  <si>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</si>
  <si>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</si>
  <si>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</si>
  <si>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</si>
  <si>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</si>
  <si>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</si>
  <si>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</si>
  <si>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</si>
  <si>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</si>
  <si>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</si>
  <si>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</si>
  <si>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</si>
  <si>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</si>
  <si>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</si>
  <si>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</si>
  <si>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</si>
  <si>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</si>
  <si>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</si>
  <si>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</si>
  <si>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</si>
  <si>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</si>
  <si>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</si>
  <si>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</si>
  <si>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</si>
  <si>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</si>
  <si>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</si>
  <si>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>5001</t>
  </si>
  <si>
    <t xml:space="preserve">N.N. TURTZIOZ ALDEA                                         </t>
  </si>
  <si>
    <t xml:space="preserve">A.G. ZONA TRUCIOS                                           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</si>
  <si>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</si>
  <si>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</si>
  <si>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</si>
  <si>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</si>
  <si>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</si>
  <si>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</si>
  <si>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</si>
  <si>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</si>
  <si>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</si>
  <si>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</si>
  <si>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</si>
  <si>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</si>
  <si>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</si>
  <si>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</si>
  <si>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</si>
  <si>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>5015</t>
  </si>
  <si>
    <t xml:space="preserve">H.L.N. ERLETXES-URGOITI                                     </t>
  </si>
  <si>
    <t xml:space="preserve">O.P.G. ERLETXES-EL GALLO                                    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</si>
  <si>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</si>
  <si>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</si>
  <si>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</si>
  <si>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 xml:space="preserve">ERRETENA - GAINDIKINA DEN LANPOSTUA                         </t>
  </si>
  <si>
    <t xml:space="preserve">RETÉN-PUESTO DE TRABAJO EXCEDENTARIO                        </t>
  </si>
  <si>
    <t xml:space="preserve">ARGITALPEN UNITATEKO BEHARGINA                              </t>
  </si>
  <si>
    <t xml:space="preserve">OPERARIO/A DE UNIDAD DE PUBLICACIONES                       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</si>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</sst>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9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84</v>
      </c>
      <c r="B81" t="s">
        <v>41</v>
      </c>
      <c r="C81" t="s">
        <v>42</v>
      </c>
      <c r="D81" t="s">
        <v>43</v>
      </c>
      <c r="E81">
        <f>"07"</f>
        <v>0</v>
      </c>
      <c r="F81" t="s">
        <v>44</v>
      </c>
      <c r="G81" t="s">
        <v>45</v>
      </c>
      <c r="H81">
        <v>1057</v>
      </c>
      <c r="I81" t="s">
        <v>234</v>
      </c>
      <c r="J81" t="s">
        <v>235</v>
      </c>
      <c r="K81" t="s">
        <v>77</v>
      </c>
      <c r="L81" t="s">
        <v>49</v>
      </c>
      <c r="M81">
        <v>26</v>
      </c>
      <c r="N81" t="s">
        <v>236</v>
      </c>
      <c r="O81" t="s">
        <v>51</v>
      </c>
      <c r="P81" t="s">
        <v>52</v>
      </c>
      <c r="Q81" t="s">
        <v>92</v>
      </c>
      <c r="R81" t="s">
        <v>237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61</v>
      </c>
      <c r="AE81" t="s">
        <v>60</v>
      </c>
      <c r="AF81" t="s">
        <v>117</v>
      </c>
      <c r="AG81" t="s">
        <v>118</v>
      </c>
      <c r="AH81">
        <v>1</v>
      </c>
      <c r="AI81">
        <f>"07211     "</f>
        <v>0</v>
      </c>
      <c r="AJ81" t="s">
        <v>239</v>
      </c>
      <c r="AK81" t="s">
        <v>240</v>
      </c>
      <c r="AL81" t="s">
        <v>140</v>
      </c>
      <c r="AM81" t="s">
        <v>141</v>
      </c>
      <c r="AN81" t="s">
        <v>68</v>
      </c>
      <c r="AO81" t="s">
        <v>71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241</v>
      </c>
      <c r="G82" t="s">
        <v>242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245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246</v>
      </c>
      <c r="AK82" t="s">
        <v>247</v>
      </c>
      <c r="AL82" t="s">
        <v>248</v>
      </c>
      <c r="AM82" t="s">
        <v>249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241</v>
      </c>
      <c r="G83" t="s">
        <v>242</v>
      </c>
      <c r="H83">
        <v>1055</v>
      </c>
      <c r="I83" t="s">
        <v>250</v>
      </c>
      <c r="J83" t="s">
        <v>251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252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246</v>
      </c>
      <c r="AK83" t="s">
        <v>247</v>
      </c>
      <c r="AL83" t="s">
        <v>248</v>
      </c>
      <c r="AM83" t="s">
        <v>249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241</v>
      </c>
      <c r="G84" t="s">
        <v>242</v>
      </c>
      <c r="H84">
        <v>1055</v>
      </c>
      <c r="I84" t="s">
        <v>250</v>
      </c>
      <c r="J84" t="s">
        <v>251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252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2</v>
      </c>
      <c r="AI84">
        <f>"08112     "</f>
        <v>0</v>
      </c>
      <c r="AJ84" t="s">
        <v>246</v>
      </c>
      <c r="AK84" t="s">
        <v>247</v>
      </c>
      <c r="AL84" t="s">
        <v>248</v>
      </c>
      <c r="AM84" t="s">
        <v>249</v>
      </c>
      <c r="AN84" t="s">
        <v>68</v>
      </c>
      <c r="AO84" t="s">
        <v>253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"08"</f>
        <v>0</v>
      </c>
      <c r="F85" t="s">
        <v>241</v>
      </c>
      <c r="G85" t="s">
        <v>242</v>
      </c>
      <c r="H85">
        <v>1055</v>
      </c>
      <c r="I85" t="s">
        <v>250</v>
      </c>
      <c r="J85" t="s">
        <v>251</v>
      </c>
      <c r="K85" t="s">
        <v>48</v>
      </c>
      <c r="L85" t="s">
        <v>49</v>
      </c>
      <c r="M85">
        <v>24</v>
      </c>
      <c r="N85" t="s">
        <v>151</v>
      </c>
      <c r="O85" t="s">
        <v>51</v>
      </c>
      <c r="P85" t="s">
        <v>52</v>
      </c>
      <c r="Q85" t="s">
        <v>92</v>
      </c>
      <c r="R85" t="s">
        <v>54</v>
      </c>
      <c r="S85" t="s">
        <v>55</v>
      </c>
      <c r="T85" t="s">
        <v>55</v>
      </c>
      <c r="U85" t="s">
        <v>252</v>
      </c>
      <c r="V85" t="s">
        <v>80</v>
      </c>
      <c r="W85" t="s">
        <v>80</v>
      </c>
      <c r="X85" t="s">
        <v>60</v>
      </c>
      <c r="Y85" t="s">
        <v>60</v>
      </c>
      <c r="Z85" t="s">
        <v>60</v>
      </c>
      <c r="AA85" t="s">
        <v>61</v>
      </c>
      <c r="AB85" t="s">
        <v>60</v>
      </c>
      <c r="AC85" t="s">
        <v>60</v>
      </c>
      <c r="AD85" t="s">
        <v>61</v>
      </c>
      <c r="AE85" t="s">
        <v>60</v>
      </c>
      <c r="AF85" t="s">
        <v>80</v>
      </c>
      <c r="AG85" t="s">
        <v>80</v>
      </c>
      <c r="AH85">
        <v>3</v>
      </c>
      <c r="AI85">
        <f>"08201     "</f>
        <v>0</v>
      </c>
      <c r="AJ85" t="s">
        <v>254</v>
      </c>
      <c r="AK85" t="s">
        <v>255</v>
      </c>
      <c r="AL85" t="s">
        <v>248</v>
      </c>
      <c r="AM85" t="s">
        <v>249</v>
      </c>
      <c r="AN85" t="s">
        <v>68</v>
      </c>
      <c r="AO85" t="s">
        <v>256</v>
      </c>
    </row>
    <row r="86" spans="1:41">
      <c r="A86">
        <v>85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257</v>
      </c>
      <c r="J86" t="s">
        <v>258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259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86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260</v>
      </c>
      <c r="J87" t="s">
        <v>261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262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263</v>
      </c>
      <c r="AK87" t="s">
        <v>264</v>
      </c>
      <c r="AL87" t="s">
        <v>207</v>
      </c>
      <c r="AM87" t="s">
        <v>208</v>
      </c>
      <c r="AN87" t="s">
        <v>68</v>
      </c>
      <c r="AO87" t="s">
        <v>265</v>
      </c>
    </row>
    <row r="88" spans="1:41">
      <c r="A88">
        <v>87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260</v>
      </c>
      <c r="J88" t="s">
        <v>261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262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263</v>
      </c>
      <c r="AK88" t="s">
        <v>264</v>
      </c>
      <c r="AL88" t="s">
        <v>207</v>
      </c>
      <c r="AM88" t="s">
        <v>208</v>
      </c>
      <c r="AN88" t="s">
        <v>68</v>
      </c>
      <c r="AO88" t="s">
        <v>265</v>
      </c>
    </row>
    <row r="89" spans="1:41">
      <c r="A89">
        <v>88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260</v>
      </c>
      <c r="J89" t="s">
        <v>261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262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263</v>
      </c>
      <c r="AK89" t="s">
        <v>264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705</v>
      </c>
      <c r="B90" t="s">
        <v>41</v>
      </c>
      <c r="C90" t="s">
        <v>42</v>
      </c>
      <c r="D90" t="s">
        <v>43</v>
      </c>
      <c r="E90">
        <f>"05"</f>
        <v>0</v>
      </c>
      <c r="F90" t="s">
        <v>99</v>
      </c>
      <c r="G90" t="s">
        <v>100</v>
      </c>
      <c r="H90">
        <v>1956</v>
      </c>
      <c r="I90" t="s">
        <v>266</v>
      </c>
      <c r="J90" t="s">
        <v>267</v>
      </c>
      <c r="K90" t="s">
        <v>77</v>
      </c>
      <c r="L90" t="s">
        <v>49</v>
      </c>
      <c r="M90">
        <v>28</v>
      </c>
      <c r="N90" t="s">
        <v>78</v>
      </c>
      <c r="O90" t="s">
        <v>51</v>
      </c>
      <c r="P90" t="s">
        <v>52</v>
      </c>
      <c r="Q90" t="s">
        <v>53</v>
      </c>
      <c r="R90" t="s">
        <v>54</v>
      </c>
      <c r="S90" t="s">
        <v>55</v>
      </c>
      <c r="T90" t="s">
        <v>55</v>
      </c>
      <c r="U90" t="s">
        <v>245</v>
      </c>
      <c r="V90" t="s">
        <v>268</v>
      </c>
      <c r="W90" t="s">
        <v>269</v>
      </c>
      <c r="X90" t="s">
        <v>59</v>
      </c>
      <c r="Y90" t="s">
        <v>60</v>
      </c>
      <c r="Z90" t="s">
        <v>61</v>
      </c>
      <c r="AA90" t="s">
        <v>61</v>
      </c>
      <c r="AB90" t="s">
        <v>61</v>
      </c>
      <c r="AC90" t="s">
        <v>60</v>
      </c>
      <c r="AD90" t="s">
        <v>60</v>
      </c>
      <c r="AE90" t="s">
        <v>60</v>
      </c>
      <c r="AF90" t="s">
        <v>62</v>
      </c>
      <c r="AG90" t="s">
        <v>63</v>
      </c>
      <c r="AH90">
        <v>1</v>
      </c>
      <c r="AI90">
        <f>"05313     "</f>
        <v>0</v>
      </c>
      <c r="AJ90" t="s">
        <v>270</v>
      </c>
      <c r="AK90" t="s">
        <v>271</v>
      </c>
      <c r="AL90" t="s">
        <v>107</v>
      </c>
      <c r="AM90" t="s">
        <v>108</v>
      </c>
      <c r="AN90" t="s">
        <v>68</v>
      </c>
      <c r="AO90" t="s">
        <v>69</v>
      </c>
    </row>
    <row r="91" spans="1:41">
      <c r="A91">
        <v>118</v>
      </c>
      <c r="B91" t="s">
        <v>41</v>
      </c>
      <c r="C91" t="s">
        <v>42</v>
      </c>
      <c r="D91" t="s">
        <v>43</v>
      </c>
      <c r="E91">
        <f>"04"</f>
        <v>0</v>
      </c>
      <c r="F91" t="s">
        <v>86</v>
      </c>
      <c r="G91" t="s">
        <v>87</v>
      </c>
      <c r="H91">
        <v>1088</v>
      </c>
      <c r="I91" t="s">
        <v>272</v>
      </c>
      <c r="J91" t="s">
        <v>273</v>
      </c>
      <c r="K91" t="s">
        <v>77</v>
      </c>
      <c r="L91" t="s">
        <v>49</v>
      </c>
      <c r="M91">
        <v>26</v>
      </c>
      <c r="N91" t="s">
        <v>114</v>
      </c>
      <c r="O91" t="s">
        <v>51</v>
      </c>
      <c r="P91" t="s">
        <v>52</v>
      </c>
      <c r="Q91" t="s">
        <v>53</v>
      </c>
      <c r="R91" t="s">
        <v>54</v>
      </c>
      <c r="S91" t="s">
        <v>55</v>
      </c>
      <c r="T91" t="s">
        <v>55</v>
      </c>
      <c r="U91" t="s">
        <v>56</v>
      </c>
      <c r="V91" t="s">
        <v>57</v>
      </c>
      <c r="W91" t="s">
        <v>58</v>
      </c>
      <c r="X91" t="s">
        <v>116</v>
      </c>
      <c r="Y91" t="s">
        <v>60</v>
      </c>
      <c r="Z91" t="s">
        <v>61</v>
      </c>
      <c r="AA91" t="s">
        <v>61</v>
      </c>
      <c r="AB91" t="s">
        <v>61</v>
      </c>
      <c r="AC91" t="s">
        <v>60</v>
      </c>
      <c r="AD91" t="s">
        <v>60</v>
      </c>
      <c r="AE91" t="s">
        <v>60</v>
      </c>
      <c r="AF91" t="s">
        <v>117</v>
      </c>
      <c r="AG91" t="s">
        <v>118</v>
      </c>
      <c r="AH91">
        <v>1</v>
      </c>
      <c r="AI91">
        <f>"04001     "</f>
        <v>0</v>
      </c>
      <c r="AJ91" t="s">
        <v>274</v>
      </c>
      <c r="AK91" t="s">
        <v>275</v>
      </c>
      <c r="AL91" t="s">
        <v>96</v>
      </c>
      <c r="AM91" t="s">
        <v>97</v>
      </c>
      <c r="AN91" t="s">
        <v>68</v>
      </c>
      <c r="AO91" t="s">
        <v>223</v>
      </c>
    </row>
    <row r="92" spans="1:41">
      <c r="A92">
        <v>89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260</v>
      </c>
      <c r="J92" t="s">
        <v>261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262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6</v>
      </c>
      <c r="AI92">
        <f>"02101     "</f>
        <v>0</v>
      </c>
      <c r="AJ92" t="s">
        <v>263</v>
      </c>
      <c r="AK92" t="s">
        <v>264</v>
      </c>
      <c r="AL92" t="s">
        <v>207</v>
      </c>
      <c r="AM92" t="s">
        <v>208</v>
      </c>
      <c r="AN92" t="s">
        <v>68</v>
      </c>
      <c r="AO92" t="s">
        <v>223</v>
      </c>
    </row>
    <row r="93" spans="1:41">
      <c r="A93">
        <v>90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260</v>
      </c>
      <c r="J93" t="s">
        <v>261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262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8</v>
      </c>
      <c r="AI93">
        <f>"02101     "</f>
        <v>0</v>
      </c>
      <c r="AJ93" t="s">
        <v>263</v>
      </c>
      <c r="AK93" t="s">
        <v>264</v>
      </c>
      <c r="AL93" t="s">
        <v>207</v>
      </c>
      <c r="AM93" t="s">
        <v>208</v>
      </c>
      <c r="AN93" t="s">
        <v>68</v>
      </c>
      <c r="AO93" t="s">
        <v>265</v>
      </c>
    </row>
    <row r="94" spans="1:41">
      <c r="A94">
        <v>91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260</v>
      </c>
      <c r="J94" t="s">
        <v>261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262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9</v>
      </c>
      <c r="AI94">
        <f>"02101     "</f>
        <v>0</v>
      </c>
      <c r="AJ94" t="s">
        <v>263</v>
      </c>
      <c r="AK94" t="s">
        <v>264</v>
      </c>
      <c r="AL94" t="s">
        <v>207</v>
      </c>
      <c r="AM94" t="s">
        <v>208</v>
      </c>
      <c r="AN94" t="s">
        <v>68</v>
      </c>
      <c r="AO94" t="s">
        <v>276</v>
      </c>
    </row>
    <row r="95" spans="1:41">
      <c r="A95">
        <v>2750</v>
      </c>
      <c r="B95" t="s">
        <v>41</v>
      </c>
      <c r="C95" t="s">
        <v>42</v>
      </c>
      <c r="D95" t="s">
        <v>43</v>
      </c>
      <c r="E95">
        <f>"07"</f>
        <v>0</v>
      </c>
      <c r="F95" t="s">
        <v>44</v>
      </c>
      <c r="G95" t="s">
        <v>45</v>
      </c>
      <c r="H95">
        <v>4007</v>
      </c>
      <c r="I95" t="s">
        <v>277</v>
      </c>
      <c r="J95" t="s">
        <v>278</v>
      </c>
      <c r="K95" t="s">
        <v>48</v>
      </c>
      <c r="L95" t="s">
        <v>49</v>
      </c>
      <c r="M95">
        <v>16</v>
      </c>
      <c r="N95" t="s">
        <v>279</v>
      </c>
      <c r="O95" t="s">
        <v>51</v>
      </c>
      <c r="P95" t="s">
        <v>280</v>
      </c>
      <c r="Q95" t="s">
        <v>92</v>
      </c>
      <c r="R95" t="s">
        <v>237</v>
      </c>
      <c r="S95" t="s">
        <v>55</v>
      </c>
      <c r="T95" t="s">
        <v>55</v>
      </c>
      <c r="U95" t="s">
        <v>281</v>
      </c>
      <c r="V95" t="s">
        <v>80</v>
      </c>
      <c r="W95" t="s">
        <v>80</v>
      </c>
      <c r="X95" t="s">
        <v>60</v>
      </c>
      <c r="Y95" t="s">
        <v>60</v>
      </c>
      <c r="Z95" t="s">
        <v>60</v>
      </c>
      <c r="AA95" t="s">
        <v>61</v>
      </c>
      <c r="AB95" t="s">
        <v>61</v>
      </c>
      <c r="AC95" t="s">
        <v>60</v>
      </c>
      <c r="AD95" t="s">
        <v>61</v>
      </c>
      <c r="AE95" t="s">
        <v>61</v>
      </c>
      <c r="AF95" t="s">
        <v>282</v>
      </c>
      <c r="AG95" t="s">
        <v>283</v>
      </c>
      <c r="AH95">
        <v>241</v>
      </c>
      <c r="AI95">
        <f>"07211     "</f>
        <v>0</v>
      </c>
      <c r="AJ95" t="s">
        <v>239</v>
      </c>
      <c r="AK95" t="s">
        <v>240</v>
      </c>
      <c r="AL95" t="s">
        <v>284</v>
      </c>
      <c r="AM95" t="s">
        <v>285</v>
      </c>
      <c r="AN95" t="s">
        <v>286</v>
      </c>
      <c r="AO95" t="s">
        <v>85</v>
      </c>
    </row>
    <row r="96" spans="1:41">
      <c r="A96">
        <v>92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1059</v>
      </c>
      <c r="I96" t="s">
        <v>260</v>
      </c>
      <c r="J96" t="s">
        <v>261</v>
      </c>
      <c r="K96" t="s">
        <v>48</v>
      </c>
      <c r="L96" t="s">
        <v>49</v>
      </c>
      <c r="M96">
        <v>25</v>
      </c>
      <c r="N96" t="s">
        <v>217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262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11</v>
      </c>
      <c r="AI96">
        <f>"02101     "</f>
        <v>0</v>
      </c>
      <c r="AJ96" t="s">
        <v>263</v>
      </c>
      <c r="AK96" t="s">
        <v>264</v>
      </c>
      <c r="AL96" t="s">
        <v>207</v>
      </c>
      <c r="AM96" t="s">
        <v>208</v>
      </c>
      <c r="AN96" t="s">
        <v>68</v>
      </c>
      <c r="AO96" t="s">
        <v>253</v>
      </c>
    </row>
    <row r="97" spans="1:41">
      <c r="A97">
        <v>93</v>
      </c>
      <c r="B97" t="s">
        <v>41</v>
      </c>
      <c r="C97" t="s">
        <v>42</v>
      </c>
      <c r="D97" t="s">
        <v>43</v>
      </c>
      <c r="E97">
        <f>"02"</f>
        <v>0</v>
      </c>
      <c r="F97" t="s">
        <v>124</v>
      </c>
      <c r="G97" t="s">
        <v>125</v>
      </c>
      <c r="H97">
        <v>1059</v>
      </c>
      <c r="I97" t="s">
        <v>260</v>
      </c>
      <c r="J97" t="s">
        <v>261</v>
      </c>
      <c r="K97" t="s">
        <v>48</v>
      </c>
      <c r="L97" t="s">
        <v>49</v>
      </c>
      <c r="M97">
        <v>25</v>
      </c>
      <c r="N97" t="s">
        <v>217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262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80</v>
      </c>
      <c r="AG97" t="s">
        <v>80</v>
      </c>
      <c r="AH97">
        <v>12</v>
      </c>
      <c r="AI97">
        <f>"02101     "</f>
        <v>0</v>
      </c>
      <c r="AJ97" t="s">
        <v>263</v>
      </c>
      <c r="AK97" t="s">
        <v>264</v>
      </c>
      <c r="AL97" t="s">
        <v>207</v>
      </c>
      <c r="AM97" t="s">
        <v>208</v>
      </c>
      <c r="AN97" t="s">
        <v>68</v>
      </c>
      <c r="AO97" t="s">
        <v>184</v>
      </c>
    </row>
    <row r="98" spans="1:41">
      <c r="A98">
        <v>94</v>
      </c>
      <c r="B98" t="s">
        <v>41</v>
      </c>
      <c r="C98" t="s">
        <v>42</v>
      </c>
      <c r="D98" t="s">
        <v>43</v>
      </c>
      <c r="E98">
        <f>"02"</f>
        <v>0</v>
      </c>
      <c r="F98" t="s">
        <v>124</v>
      </c>
      <c r="G98" t="s">
        <v>125</v>
      </c>
      <c r="H98">
        <v>1059</v>
      </c>
      <c r="I98" t="s">
        <v>260</v>
      </c>
      <c r="J98" t="s">
        <v>261</v>
      </c>
      <c r="K98" t="s">
        <v>48</v>
      </c>
      <c r="L98" t="s">
        <v>49</v>
      </c>
      <c r="M98">
        <v>25</v>
      </c>
      <c r="N98" t="s">
        <v>217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262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80</v>
      </c>
      <c r="AG98" t="s">
        <v>80</v>
      </c>
      <c r="AH98">
        <v>13</v>
      </c>
      <c r="AI98">
        <f>"02105     "</f>
        <v>0</v>
      </c>
      <c r="AJ98" t="s">
        <v>287</v>
      </c>
      <c r="AK98" t="s">
        <v>288</v>
      </c>
      <c r="AL98" t="s">
        <v>289</v>
      </c>
      <c r="AM98" t="s">
        <v>290</v>
      </c>
      <c r="AN98" t="s">
        <v>68</v>
      </c>
      <c r="AO98" t="s">
        <v>291</v>
      </c>
    </row>
    <row r="99" spans="1:41">
      <c r="A99">
        <v>95</v>
      </c>
      <c r="B99" t="s">
        <v>41</v>
      </c>
      <c r="C99" t="s">
        <v>42</v>
      </c>
      <c r="D99" t="s">
        <v>43</v>
      </c>
      <c r="E99">
        <f>"02"</f>
        <v>0</v>
      </c>
      <c r="F99" t="s">
        <v>124</v>
      </c>
      <c r="G99" t="s">
        <v>125</v>
      </c>
      <c r="H99">
        <v>1061</v>
      </c>
      <c r="I99" t="s">
        <v>292</v>
      </c>
      <c r="J99" t="s">
        <v>293</v>
      </c>
      <c r="K99" t="s">
        <v>48</v>
      </c>
      <c r="L99" t="s">
        <v>49</v>
      </c>
      <c r="M99">
        <v>24</v>
      </c>
      <c r="N99" t="s">
        <v>103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294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80</v>
      </c>
      <c r="AG99" t="s">
        <v>80</v>
      </c>
      <c r="AH99">
        <v>1</v>
      </c>
      <c r="AI99">
        <f>"02101     "</f>
        <v>0</v>
      </c>
      <c r="AJ99" t="s">
        <v>263</v>
      </c>
      <c r="AK99" t="s">
        <v>264</v>
      </c>
      <c r="AL99" t="s">
        <v>295</v>
      </c>
      <c r="AM99" t="s">
        <v>296</v>
      </c>
      <c r="AN99" t="s">
        <v>68</v>
      </c>
      <c r="AO99" t="s">
        <v>70</v>
      </c>
    </row>
    <row r="100" spans="1:41">
      <c r="A100">
        <v>96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297</v>
      </c>
      <c r="G100" t="s">
        <v>298</v>
      </c>
      <c r="H100">
        <v>1063</v>
      </c>
      <c r="I100" t="s">
        <v>299</v>
      </c>
      <c r="J100" t="s">
        <v>300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301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302</v>
      </c>
      <c r="AG100" t="s">
        <v>303</v>
      </c>
      <c r="AH100">
        <v>2</v>
      </c>
      <c r="AI100">
        <f>"09202     "</f>
        <v>0</v>
      </c>
      <c r="AJ100" t="s">
        <v>304</v>
      </c>
      <c r="AK100" t="s">
        <v>305</v>
      </c>
      <c r="AL100" t="s">
        <v>83</v>
      </c>
      <c r="AM100" t="s">
        <v>84</v>
      </c>
      <c r="AN100" t="s">
        <v>68</v>
      </c>
      <c r="AO100" t="s">
        <v>209</v>
      </c>
    </row>
    <row r="101" spans="1:41">
      <c r="A101">
        <v>97</v>
      </c>
      <c r="B101" t="s">
        <v>41</v>
      </c>
      <c r="C101" t="s">
        <v>42</v>
      </c>
      <c r="D101" t="s">
        <v>43</v>
      </c>
      <c r="E101">
        <f>"03"</f>
        <v>0</v>
      </c>
      <c r="F101" t="s">
        <v>73</v>
      </c>
      <c r="G101" t="s">
        <v>74</v>
      </c>
      <c r="H101">
        <v>1063</v>
      </c>
      <c r="I101" t="s">
        <v>299</v>
      </c>
      <c r="J101" t="s">
        <v>300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301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302</v>
      </c>
      <c r="AG101" t="s">
        <v>303</v>
      </c>
      <c r="AH101">
        <v>5</v>
      </c>
      <c r="AI101">
        <f>"03313     "</f>
        <v>0</v>
      </c>
      <c r="AJ101" t="s">
        <v>306</v>
      </c>
      <c r="AK101" t="s">
        <v>307</v>
      </c>
      <c r="AL101" t="s">
        <v>308</v>
      </c>
      <c r="AM101" t="s">
        <v>309</v>
      </c>
      <c r="AN101" t="s">
        <v>68</v>
      </c>
      <c r="AO101" t="s">
        <v>233</v>
      </c>
    </row>
    <row r="102" spans="1:41">
      <c r="A102">
        <v>98</v>
      </c>
      <c r="B102" t="s">
        <v>41</v>
      </c>
      <c r="C102" t="s">
        <v>42</v>
      </c>
      <c r="D102" t="s">
        <v>43</v>
      </c>
      <c r="E102">
        <f>"03"</f>
        <v>0</v>
      </c>
      <c r="F102" t="s">
        <v>73</v>
      </c>
      <c r="G102" t="s">
        <v>74</v>
      </c>
      <c r="H102">
        <v>1063</v>
      </c>
      <c r="I102" t="s">
        <v>299</v>
      </c>
      <c r="J102" t="s">
        <v>300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301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302</v>
      </c>
      <c r="AG102" t="s">
        <v>303</v>
      </c>
      <c r="AH102">
        <v>6</v>
      </c>
      <c r="AI102">
        <f>"03313     "</f>
        <v>0</v>
      </c>
      <c r="AJ102" t="s">
        <v>306</v>
      </c>
      <c r="AK102" t="s">
        <v>307</v>
      </c>
      <c r="AL102" t="s">
        <v>308</v>
      </c>
      <c r="AM102" t="s">
        <v>309</v>
      </c>
      <c r="AN102" t="s">
        <v>68</v>
      </c>
      <c r="AO102" t="s">
        <v>85</v>
      </c>
    </row>
    <row r="103" spans="1:41">
      <c r="A103">
        <v>99</v>
      </c>
      <c r="B103" t="s">
        <v>41</v>
      </c>
      <c r="C103" t="s">
        <v>42</v>
      </c>
      <c r="D103" t="s">
        <v>43</v>
      </c>
      <c r="E103">
        <f>"09"</f>
        <v>0</v>
      </c>
      <c r="F103" t="s">
        <v>297</v>
      </c>
      <c r="G103" t="s">
        <v>298</v>
      </c>
      <c r="H103">
        <v>1063</v>
      </c>
      <c r="I103" t="s">
        <v>299</v>
      </c>
      <c r="J103" t="s">
        <v>300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301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302</v>
      </c>
      <c r="AG103" t="s">
        <v>303</v>
      </c>
      <c r="AH103">
        <v>9</v>
      </c>
      <c r="AI103">
        <f>"09202     "</f>
        <v>0</v>
      </c>
      <c r="AJ103" t="s">
        <v>304</v>
      </c>
      <c r="AK103" t="s">
        <v>305</v>
      </c>
      <c r="AL103" t="s">
        <v>83</v>
      </c>
      <c r="AM103" t="s">
        <v>84</v>
      </c>
      <c r="AN103" t="s">
        <v>68</v>
      </c>
      <c r="AO103" t="s">
        <v>184</v>
      </c>
    </row>
    <row r="104" spans="1:41">
      <c r="A104">
        <v>100</v>
      </c>
      <c r="B104" t="s">
        <v>41</v>
      </c>
      <c r="C104" t="s">
        <v>42</v>
      </c>
      <c r="D104" t="s">
        <v>43</v>
      </c>
      <c r="E104">
        <f>"09"</f>
        <v>0</v>
      </c>
      <c r="F104" t="s">
        <v>297</v>
      </c>
      <c r="G104" t="s">
        <v>298</v>
      </c>
      <c r="H104">
        <v>1063</v>
      </c>
      <c r="I104" t="s">
        <v>299</v>
      </c>
      <c r="J104" t="s">
        <v>300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301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302</v>
      </c>
      <c r="AG104" t="s">
        <v>303</v>
      </c>
      <c r="AH104">
        <v>18</v>
      </c>
      <c r="AI104">
        <f>"09202     "</f>
        <v>0</v>
      </c>
      <c r="AJ104" t="s">
        <v>304</v>
      </c>
      <c r="AK104" t="s">
        <v>305</v>
      </c>
      <c r="AL104" t="s">
        <v>83</v>
      </c>
      <c r="AM104" t="s">
        <v>84</v>
      </c>
      <c r="AN104" t="s">
        <v>68</v>
      </c>
      <c r="AO104" t="s">
        <v>310</v>
      </c>
    </row>
    <row r="105" spans="1:41">
      <c r="A105">
        <v>101</v>
      </c>
      <c r="B105" t="s">
        <v>41</v>
      </c>
      <c r="C105" t="s">
        <v>42</v>
      </c>
      <c r="D105" t="s">
        <v>43</v>
      </c>
      <c r="E105">
        <f>"09"</f>
        <v>0</v>
      </c>
      <c r="F105" t="s">
        <v>297</v>
      </c>
      <c r="G105" t="s">
        <v>298</v>
      </c>
      <c r="H105">
        <v>1063</v>
      </c>
      <c r="I105" t="s">
        <v>299</v>
      </c>
      <c r="J105" t="s">
        <v>300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301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302</v>
      </c>
      <c r="AG105" t="s">
        <v>303</v>
      </c>
      <c r="AH105">
        <v>22</v>
      </c>
      <c r="AI105">
        <f>"09202     "</f>
        <v>0</v>
      </c>
      <c r="AJ105" t="s">
        <v>304</v>
      </c>
      <c r="AK105" t="s">
        <v>305</v>
      </c>
      <c r="AL105" t="s">
        <v>83</v>
      </c>
      <c r="AM105" t="s">
        <v>84</v>
      </c>
      <c r="AN105" t="s">
        <v>68</v>
      </c>
      <c r="AO105" t="s">
        <v>311</v>
      </c>
    </row>
    <row r="106" spans="1:41">
      <c r="A106">
        <v>102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299</v>
      </c>
      <c r="J106" t="s">
        <v>300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301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302</v>
      </c>
      <c r="AG106" t="s">
        <v>303</v>
      </c>
      <c r="AH106">
        <v>25</v>
      </c>
      <c r="AI106">
        <f>"03313     "</f>
        <v>0</v>
      </c>
      <c r="AJ106" t="s">
        <v>306</v>
      </c>
      <c r="AK106" t="s">
        <v>307</v>
      </c>
      <c r="AL106" t="s">
        <v>308</v>
      </c>
      <c r="AM106" t="s">
        <v>309</v>
      </c>
      <c r="AN106" t="s">
        <v>68</v>
      </c>
      <c r="AO106" t="s">
        <v>312</v>
      </c>
    </row>
    <row r="107" spans="1:41">
      <c r="A107">
        <v>103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299</v>
      </c>
      <c r="J107" t="s">
        <v>300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301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302</v>
      </c>
      <c r="AG107" t="s">
        <v>303</v>
      </c>
      <c r="AH107">
        <v>27</v>
      </c>
      <c r="AI107">
        <f>"03313     "</f>
        <v>0</v>
      </c>
      <c r="AJ107" t="s">
        <v>306</v>
      </c>
      <c r="AK107" t="s">
        <v>307</v>
      </c>
      <c r="AL107" t="s">
        <v>308</v>
      </c>
      <c r="AM107" t="s">
        <v>309</v>
      </c>
      <c r="AN107" t="s">
        <v>68</v>
      </c>
      <c r="AO107" t="s">
        <v>313</v>
      </c>
    </row>
    <row r="108" spans="1:41">
      <c r="A108">
        <v>104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299</v>
      </c>
      <c r="J108" t="s">
        <v>300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301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302</v>
      </c>
      <c r="AG108" t="s">
        <v>303</v>
      </c>
      <c r="AH108">
        <v>28</v>
      </c>
      <c r="AI108">
        <f>"03313     "</f>
        <v>0</v>
      </c>
      <c r="AJ108" t="s">
        <v>306</v>
      </c>
      <c r="AK108" t="s">
        <v>307</v>
      </c>
      <c r="AL108" t="s">
        <v>308</v>
      </c>
      <c r="AM108" t="s">
        <v>309</v>
      </c>
      <c r="AN108" t="s">
        <v>68</v>
      </c>
      <c r="AO108" t="s">
        <v>314</v>
      </c>
    </row>
    <row r="109" spans="1:41">
      <c r="A109">
        <v>105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1063</v>
      </c>
      <c r="I109" t="s">
        <v>299</v>
      </c>
      <c r="J109" t="s">
        <v>300</v>
      </c>
      <c r="K109" t="s">
        <v>48</v>
      </c>
      <c r="L109" t="s">
        <v>49</v>
      </c>
      <c r="M109">
        <v>24</v>
      </c>
      <c r="N109" t="s">
        <v>151</v>
      </c>
      <c r="O109" t="s">
        <v>51</v>
      </c>
      <c r="P109" t="s">
        <v>52</v>
      </c>
      <c r="Q109" t="s">
        <v>92</v>
      </c>
      <c r="R109" t="s">
        <v>54</v>
      </c>
      <c r="S109" t="s">
        <v>55</v>
      </c>
      <c r="T109" t="s">
        <v>55</v>
      </c>
      <c r="U109" t="s">
        <v>301</v>
      </c>
      <c r="V109" t="s">
        <v>80</v>
      </c>
      <c r="W109" t="s">
        <v>80</v>
      </c>
      <c r="X109" t="s">
        <v>60</v>
      </c>
      <c r="Y109" t="s">
        <v>60</v>
      </c>
      <c r="Z109" t="s">
        <v>60</v>
      </c>
      <c r="AA109" t="s">
        <v>61</v>
      </c>
      <c r="AB109" t="s">
        <v>60</v>
      </c>
      <c r="AC109" t="s">
        <v>60</v>
      </c>
      <c r="AD109" t="s">
        <v>61</v>
      </c>
      <c r="AE109" t="s">
        <v>60</v>
      </c>
      <c r="AF109" t="s">
        <v>302</v>
      </c>
      <c r="AG109" t="s">
        <v>303</v>
      </c>
      <c r="AH109">
        <v>29</v>
      </c>
      <c r="AI109">
        <f>"03313     "</f>
        <v>0</v>
      </c>
      <c r="AJ109" t="s">
        <v>306</v>
      </c>
      <c r="AK109" t="s">
        <v>307</v>
      </c>
      <c r="AL109" t="s">
        <v>315</v>
      </c>
      <c r="AM109" t="s">
        <v>316</v>
      </c>
      <c r="AN109" t="s">
        <v>68</v>
      </c>
      <c r="AO109" t="s">
        <v>317</v>
      </c>
    </row>
    <row r="110" spans="1:41">
      <c r="A110">
        <v>106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1063</v>
      </c>
      <c r="I110" t="s">
        <v>299</v>
      </c>
      <c r="J110" t="s">
        <v>300</v>
      </c>
      <c r="K110" t="s">
        <v>48</v>
      </c>
      <c r="L110" t="s">
        <v>49</v>
      </c>
      <c r="M110">
        <v>24</v>
      </c>
      <c r="N110" t="s">
        <v>151</v>
      </c>
      <c r="O110" t="s">
        <v>51</v>
      </c>
      <c r="P110" t="s">
        <v>52</v>
      </c>
      <c r="Q110" t="s">
        <v>92</v>
      </c>
      <c r="R110" t="s">
        <v>54</v>
      </c>
      <c r="S110" t="s">
        <v>55</v>
      </c>
      <c r="T110" t="s">
        <v>55</v>
      </c>
      <c r="U110" t="s">
        <v>301</v>
      </c>
      <c r="V110" t="s">
        <v>80</v>
      </c>
      <c r="W110" t="s">
        <v>80</v>
      </c>
      <c r="X110" t="s">
        <v>60</v>
      </c>
      <c r="Y110" t="s">
        <v>60</v>
      </c>
      <c r="Z110" t="s">
        <v>60</v>
      </c>
      <c r="AA110" t="s">
        <v>61</v>
      </c>
      <c r="AB110" t="s">
        <v>60</v>
      </c>
      <c r="AC110" t="s">
        <v>60</v>
      </c>
      <c r="AD110" t="s">
        <v>61</v>
      </c>
      <c r="AE110" t="s">
        <v>60</v>
      </c>
      <c r="AF110" t="s">
        <v>302</v>
      </c>
      <c r="AG110" t="s">
        <v>303</v>
      </c>
      <c r="AH110">
        <v>30</v>
      </c>
      <c r="AI110">
        <f>"03311     "</f>
        <v>0</v>
      </c>
      <c r="AJ110" t="s">
        <v>318</v>
      </c>
      <c r="AK110" t="s">
        <v>319</v>
      </c>
      <c r="AL110" t="s">
        <v>315</v>
      </c>
      <c r="AM110" t="s">
        <v>316</v>
      </c>
      <c r="AN110" t="s">
        <v>68</v>
      </c>
      <c r="AO110" t="s">
        <v>184</v>
      </c>
    </row>
    <row r="111" spans="1:41">
      <c r="A111">
        <v>107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1066</v>
      </c>
      <c r="I111" t="s">
        <v>320</v>
      </c>
      <c r="J111" t="s">
        <v>321</v>
      </c>
      <c r="K111" t="s">
        <v>77</v>
      </c>
      <c r="L111" t="s">
        <v>322</v>
      </c>
      <c r="M111">
        <v>30</v>
      </c>
      <c r="N111" t="s">
        <v>166</v>
      </c>
      <c r="O111" t="s">
        <v>227</v>
      </c>
      <c r="P111" t="s">
        <v>52</v>
      </c>
      <c r="Q111" t="s">
        <v>53</v>
      </c>
      <c r="R111" t="s">
        <v>54</v>
      </c>
      <c r="S111" t="s">
        <v>55</v>
      </c>
      <c r="T111" t="s">
        <v>55</v>
      </c>
      <c r="U111" t="s">
        <v>323</v>
      </c>
      <c r="V111" t="s">
        <v>80</v>
      </c>
      <c r="W111" t="s">
        <v>80</v>
      </c>
      <c r="X111" t="s">
        <v>168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80</v>
      </c>
      <c r="AG111" t="s">
        <v>80</v>
      </c>
      <c r="AH111">
        <v>1</v>
      </c>
      <c r="AI111">
        <f>"0331      "</f>
        <v>0</v>
      </c>
      <c r="AJ111" t="s">
        <v>324</v>
      </c>
      <c r="AK111" t="s">
        <v>325</v>
      </c>
      <c r="AL111" t="s">
        <v>315</v>
      </c>
      <c r="AM111" t="s">
        <v>316</v>
      </c>
      <c r="AN111" t="s">
        <v>68</v>
      </c>
      <c r="AO111" t="s">
        <v>70</v>
      </c>
    </row>
    <row r="112" spans="1:41">
      <c r="A112">
        <v>108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1068</v>
      </c>
      <c r="I112" t="s">
        <v>326</v>
      </c>
      <c r="J112" t="s">
        <v>327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52</v>
      </c>
      <c r="Q112" t="s">
        <v>53</v>
      </c>
      <c r="R112" t="s">
        <v>54</v>
      </c>
      <c r="S112" t="s">
        <v>55</v>
      </c>
      <c r="T112" t="s">
        <v>55</v>
      </c>
      <c r="U112" t="s">
        <v>146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"03312     "</f>
        <v>0</v>
      </c>
      <c r="AJ112" t="s">
        <v>328</v>
      </c>
      <c r="AK112" t="s">
        <v>329</v>
      </c>
      <c r="AL112" t="s">
        <v>330</v>
      </c>
      <c r="AM112" t="s">
        <v>331</v>
      </c>
      <c r="AN112" t="s">
        <v>68</v>
      </c>
      <c r="AO112" t="s">
        <v>332</v>
      </c>
    </row>
    <row r="113" spans="1:41">
      <c r="A113">
        <v>109</v>
      </c>
      <c r="B113" t="s">
        <v>41</v>
      </c>
      <c r="C113" t="s">
        <v>42</v>
      </c>
      <c r="D113" t="s">
        <v>43</v>
      </c>
      <c r="E113">
        <f>"03"</f>
        <v>0</v>
      </c>
      <c r="F113" t="s">
        <v>73</v>
      </c>
      <c r="G113" t="s">
        <v>74</v>
      </c>
      <c r="H113">
        <v>1069</v>
      </c>
      <c r="I113" t="s">
        <v>333</v>
      </c>
      <c r="J113" t="s">
        <v>334</v>
      </c>
      <c r="K113" t="s">
        <v>77</v>
      </c>
      <c r="L113" t="s">
        <v>49</v>
      </c>
      <c r="M113">
        <v>28</v>
      </c>
      <c r="N113" t="s">
        <v>78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335</v>
      </c>
      <c r="V113" t="s">
        <v>80</v>
      </c>
      <c r="W113" t="s">
        <v>80</v>
      </c>
      <c r="X113" t="s">
        <v>59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"03313     "</f>
        <v>0</v>
      </c>
      <c r="AJ113" t="s">
        <v>306</v>
      </c>
      <c r="AK113" t="s">
        <v>307</v>
      </c>
      <c r="AL113" t="s">
        <v>315</v>
      </c>
      <c r="AM113" t="s">
        <v>316</v>
      </c>
      <c r="AN113" t="s">
        <v>68</v>
      </c>
      <c r="AO113" t="s">
        <v>332</v>
      </c>
    </row>
    <row r="114" spans="1:41">
      <c r="A114">
        <v>110</v>
      </c>
      <c r="B114" t="s">
        <v>41</v>
      </c>
      <c r="C114" t="s">
        <v>42</v>
      </c>
      <c r="D114" t="s">
        <v>43</v>
      </c>
      <c r="E114">
        <f>"03"</f>
        <v>0</v>
      </c>
      <c r="F114" t="s">
        <v>73</v>
      </c>
      <c r="G114" t="s">
        <v>74</v>
      </c>
      <c r="H114">
        <v>1070</v>
      </c>
      <c r="I114" t="s">
        <v>336</v>
      </c>
      <c r="J114" t="s">
        <v>337</v>
      </c>
      <c r="K114" t="s">
        <v>77</v>
      </c>
      <c r="L114" t="s">
        <v>49</v>
      </c>
      <c r="M114">
        <v>26</v>
      </c>
      <c r="N114" t="s">
        <v>114</v>
      </c>
      <c r="O114" t="s">
        <v>51</v>
      </c>
      <c r="P114" t="s">
        <v>91</v>
      </c>
      <c r="Q114" t="s">
        <v>53</v>
      </c>
      <c r="R114" t="s">
        <v>54</v>
      </c>
      <c r="S114" t="s">
        <v>55</v>
      </c>
      <c r="T114" t="s">
        <v>55</v>
      </c>
      <c r="U114" t="s">
        <v>338</v>
      </c>
      <c r="V114" t="s">
        <v>80</v>
      </c>
      <c r="W114" t="s">
        <v>80</v>
      </c>
      <c r="X114" t="s">
        <v>116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60</v>
      </c>
      <c r="AE114" t="s">
        <v>60</v>
      </c>
      <c r="AF114" t="s">
        <v>117</v>
      </c>
      <c r="AG114" t="s">
        <v>118</v>
      </c>
      <c r="AH114">
        <v>1</v>
      </c>
      <c r="AI114">
        <f>"03313     "</f>
        <v>0</v>
      </c>
      <c r="AJ114" t="s">
        <v>306</v>
      </c>
      <c r="AK114" t="s">
        <v>307</v>
      </c>
      <c r="AL114" t="s">
        <v>315</v>
      </c>
      <c r="AM114" t="s">
        <v>316</v>
      </c>
      <c r="AN114" t="s">
        <v>68</v>
      </c>
      <c r="AO114" t="s">
        <v>332</v>
      </c>
    </row>
    <row r="115" spans="1:41">
      <c r="A115">
        <v>111</v>
      </c>
      <c r="B115" t="s">
        <v>41</v>
      </c>
      <c r="C115" t="s">
        <v>42</v>
      </c>
      <c r="D115" t="s">
        <v>43</v>
      </c>
      <c r="E115">
        <f>"05"</f>
        <v>0</v>
      </c>
      <c r="F115" t="s">
        <v>99</v>
      </c>
      <c r="G115" t="s">
        <v>100</v>
      </c>
      <c r="H115">
        <v>1072</v>
      </c>
      <c r="I115" t="s">
        <v>339</v>
      </c>
      <c r="J115" t="s">
        <v>340</v>
      </c>
      <c r="K115" t="s">
        <v>77</v>
      </c>
      <c r="L115" t="s">
        <v>49</v>
      </c>
      <c r="M115">
        <v>30</v>
      </c>
      <c r="N115" t="s">
        <v>166</v>
      </c>
      <c r="O115" t="s">
        <v>51</v>
      </c>
      <c r="P115" t="s">
        <v>52</v>
      </c>
      <c r="Q115" t="s">
        <v>92</v>
      </c>
      <c r="R115" t="s">
        <v>54</v>
      </c>
      <c r="S115" t="s">
        <v>55</v>
      </c>
      <c r="T115" t="s">
        <v>55</v>
      </c>
      <c r="U115" t="s">
        <v>167</v>
      </c>
      <c r="V115" t="s">
        <v>80</v>
      </c>
      <c r="W115" t="s">
        <v>80</v>
      </c>
      <c r="X115" t="s">
        <v>168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60</v>
      </c>
      <c r="AE115" t="s">
        <v>60</v>
      </c>
      <c r="AF115" t="s">
        <v>62</v>
      </c>
      <c r="AG115" t="s">
        <v>63</v>
      </c>
      <c r="AH115">
        <v>1</v>
      </c>
      <c r="AI115">
        <f>"05124     "</f>
        <v>0</v>
      </c>
      <c r="AJ115" t="s">
        <v>173</v>
      </c>
      <c r="AK115" t="s">
        <v>174</v>
      </c>
      <c r="AL115" t="s">
        <v>107</v>
      </c>
      <c r="AM115" t="s">
        <v>108</v>
      </c>
      <c r="AN115" t="s">
        <v>68</v>
      </c>
      <c r="AO115" t="s">
        <v>70</v>
      </c>
    </row>
    <row r="116" spans="1:41">
      <c r="A116">
        <v>112</v>
      </c>
      <c r="B116" t="s">
        <v>41</v>
      </c>
      <c r="C116" t="s">
        <v>42</v>
      </c>
      <c r="D116" t="s">
        <v>43</v>
      </c>
      <c r="E116">
        <f>"07"</f>
        <v>0</v>
      </c>
      <c r="F116" t="s">
        <v>44</v>
      </c>
      <c r="G116" t="s">
        <v>45</v>
      </c>
      <c r="H116">
        <v>1073</v>
      </c>
      <c r="I116" t="s">
        <v>341</v>
      </c>
      <c r="J116" t="s">
        <v>342</v>
      </c>
      <c r="K116" t="s">
        <v>48</v>
      </c>
      <c r="L116" t="s">
        <v>49</v>
      </c>
      <c r="M116">
        <v>25</v>
      </c>
      <c r="N116" t="s">
        <v>90</v>
      </c>
      <c r="O116" t="s">
        <v>51</v>
      </c>
      <c r="P116" t="s">
        <v>52</v>
      </c>
      <c r="Q116" t="s">
        <v>53</v>
      </c>
      <c r="R116" t="s">
        <v>54</v>
      </c>
      <c r="S116" t="s">
        <v>55</v>
      </c>
      <c r="T116" t="s">
        <v>55</v>
      </c>
      <c r="U116" t="s">
        <v>56</v>
      </c>
      <c r="V116" t="s">
        <v>57</v>
      </c>
      <c r="W116" t="s">
        <v>58</v>
      </c>
      <c r="X116" t="s">
        <v>60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80</v>
      </c>
      <c r="AG116" t="s">
        <v>80</v>
      </c>
      <c r="AH116">
        <v>2</v>
      </c>
      <c r="AI116">
        <f>"07111     "</f>
        <v>0</v>
      </c>
      <c r="AJ116" t="s">
        <v>343</v>
      </c>
      <c r="AK116" t="s">
        <v>344</v>
      </c>
      <c r="AL116" t="s">
        <v>66</v>
      </c>
      <c r="AM116" t="s">
        <v>67</v>
      </c>
      <c r="AN116" t="s">
        <v>68</v>
      </c>
      <c r="AO116" t="s">
        <v>181</v>
      </c>
    </row>
    <row r="117" spans="1:41">
      <c r="A117">
        <v>113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1073</v>
      </c>
      <c r="I117" t="s">
        <v>341</v>
      </c>
      <c r="J117" t="s">
        <v>342</v>
      </c>
      <c r="K117" t="s">
        <v>48</v>
      </c>
      <c r="L117" t="s">
        <v>49</v>
      </c>
      <c r="M117">
        <v>25</v>
      </c>
      <c r="N117" t="s">
        <v>90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60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61</v>
      </c>
      <c r="AE117" t="s">
        <v>60</v>
      </c>
      <c r="AF117" t="s">
        <v>80</v>
      </c>
      <c r="AG117" t="s">
        <v>80</v>
      </c>
      <c r="AH117">
        <v>3</v>
      </c>
      <c r="AI117">
        <f>"07111     "</f>
        <v>0</v>
      </c>
      <c r="AJ117" t="s">
        <v>343</v>
      </c>
      <c r="AK117" t="s">
        <v>344</v>
      </c>
      <c r="AL117" t="s">
        <v>66</v>
      </c>
      <c r="AM117" t="s">
        <v>67</v>
      </c>
      <c r="AN117" t="s">
        <v>68</v>
      </c>
      <c r="AO117" t="s">
        <v>345</v>
      </c>
    </row>
    <row r="118" spans="1:41">
      <c r="A118">
        <v>114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1077</v>
      </c>
      <c r="I118" t="s">
        <v>346</v>
      </c>
      <c r="J118" t="s">
        <v>347</v>
      </c>
      <c r="K118" t="s">
        <v>77</v>
      </c>
      <c r="L118" t="s">
        <v>49</v>
      </c>
      <c r="M118">
        <v>26</v>
      </c>
      <c r="N118" t="s">
        <v>114</v>
      </c>
      <c r="O118" t="s">
        <v>51</v>
      </c>
      <c r="P118" t="s">
        <v>91</v>
      </c>
      <c r="Q118" t="s">
        <v>53</v>
      </c>
      <c r="R118" t="s">
        <v>54</v>
      </c>
      <c r="S118" t="s">
        <v>55</v>
      </c>
      <c r="T118" t="s">
        <v>55</v>
      </c>
      <c r="U118" t="s">
        <v>348</v>
      </c>
      <c r="V118" t="s">
        <v>349</v>
      </c>
      <c r="W118" t="s">
        <v>350</v>
      </c>
      <c r="X118" t="s">
        <v>116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61</v>
      </c>
      <c r="AE118" t="s">
        <v>60</v>
      </c>
      <c r="AF118" t="s">
        <v>117</v>
      </c>
      <c r="AG118" t="s">
        <v>118</v>
      </c>
      <c r="AH118">
        <v>1</v>
      </c>
      <c r="AI118">
        <f>"05313     "</f>
        <v>0</v>
      </c>
      <c r="AJ118" t="s">
        <v>270</v>
      </c>
      <c r="AK118" t="s">
        <v>271</v>
      </c>
      <c r="AL118" t="s">
        <v>107</v>
      </c>
      <c r="AM118" t="s">
        <v>108</v>
      </c>
      <c r="AN118" t="s">
        <v>68</v>
      </c>
      <c r="AO118" t="s">
        <v>69</v>
      </c>
    </row>
    <row r="119" spans="1:41">
      <c r="A119">
        <v>115</v>
      </c>
      <c r="B119" t="s">
        <v>41</v>
      </c>
      <c r="C119" t="s">
        <v>42</v>
      </c>
      <c r="D119" t="s">
        <v>43</v>
      </c>
      <c r="E119">
        <f>"07"</f>
        <v>0</v>
      </c>
      <c r="F119" t="s">
        <v>44</v>
      </c>
      <c r="G119" t="s">
        <v>45</v>
      </c>
      <c r="H119">
        <v>1080</v>
      </c>
      <c r="I119" t="s">
        <v>351</v>
      </c>
      <c r="J119" t="s">
        <v>352</v>
      </c>
      <c r="K119" t="s">
        <v>77</v>
      </c>
      <c r="L119" t="s">
        <v>49</v>
      </c>
      <c r="M119">
        <v>26</v>
      </c>
      <c r="N119" t="s">
        <v>114</v>
      </c>
      <c r="O119" t="s">
        <v>51</v>
      </c>
      <c r="P119" t="s">
        <v>52</v>
      </c>
      <c r="Q119" t="s">
        <v>53</v>
      </c>
      <c r="R119" t="s">
        <v>54</v>
      </c>
      <c r="S119" t="s">
        <v>55</v>
      </c>
      <c r="T119" t="s">
        <v>55</v>
      </c>
      <c r="U119" t="s">
        <v>56</v>
      </c>
      <c r="V119" t="s">
        <v>57</v>
      </c>
      <c r="W119" t="s">
        <v>58</v>
      </c>
      <c r="X119" t="s">
        <v>116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117</v>
      </c>
      <c r="AG119" t="s">
        <v>118</v>
      </c>
      <c r="AH119">
        <v>1</v>
      </c>
      <c r="AI119">
        <f>"07221     "</f>
        <v>0</v>
      </c>
      <c r="AJ119" t="s">
        <v>353</v>
      </c>
      <c r="AK119" t="s">
        <v>354</v>
      </c>
      <c r="AL119" t="s">
        <v>355</v>
      </c>
      <c r="AM119" t="s">
        <v>356</v>
      </c>
      <c r="AN119" t="s">
        <v>68</v>
      </c>
      <c r="AO119" t="s">
        <v>184</v>
      </c>
    </row>
    <row r="120" spans="1:41">
      <c r="A120">
        <v>116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1082</v>
      </c>
      <c r="I120" t="s">
        <v>357</v>
      </c>
      <c r="J120" t="s">
        <v>358</v>
      </c>
      <c r="K120" t="s">
        <v>77</v>
      </c>
      <c r="L120" t="s">
        <v>322</v>
      </c>
      <c r="M120">
        <v>30</v>
      </c>
      <c r="N120" t="s">
        <v>166</v>
      </c>
      <c r="O120" t="s">
        <v>227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359</v>
      </c>
      <c r="V120" t="s">
        <v>360</v>
      </c>
      <c r="W120" t="s">
        <v>361</v>
      </c>
      <c r="X120" t="s">
        <v>168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80</v>
      </c>
      <c r="AG120" t="s">
        <v>80</v>
      </c>
      <c r="AH120">
        <v>1</v>
      </c>
      <c r="AI120">
        <f>"0514      "</f>
        <v>0</v>
      </c>
      <c r="AJ120" t="s">
        <v>362</v>
      </c>
      <c r="AK120" t="s">
        <v>363</v>
      </c>
      <c r="AL120" t="s">
        <v>107</v>
      </c>
      <c r="AM120" t="s">
        <v>108</v>
      </c>
      <c r="AN120" t="s">
        <v>68</v>
      </c>
      <c r="AO120" t="s">
        <v>70</v>
      </c>
    </row>
    <row r="121" spans="1:41">
      <c r="A121">
        <v>117</v>
      </c>
      <c r="B121" t="s">
        <v>41</v>
      </c>
      <c r="C121" t="s">
        <v>42</v>
      </c>
      <c r="D121" t="s">
        <v>43</v>
      </c>
      <c r="E121">
        <f>"05"</f>
        <v>0</v>
      </c>
      <c r="F121" t="s">
        <v>99</v>
      </c>
      <c r="G121" t="s">
        <v>100</v>
      </c>
      <c r="H121">
        <v>1085</v>
      </c>
      <c r="I121" t="s">
        <v>364</v>
      </c>
      <c r="J121" t="s">
        <v>365</v>
      </c>
      <c r="K121" t="s">
        <v>77</v>
      </c>
      <c r="L121" t="s">
        <v>49</v>
      </c>
      <c r="M121">
        <v>30</v>
      </c>
      <c r="N121" t="s">
        <v>166</v>
      </c>
      <c r="O121" t="s">
        <v>51</v>
      </c>
      <c r="P121" t="s">
        <v>52</v>
      </c>
      <c r="Q121" t="s">
        <v>92</v>
      </c>
      <c r="R121" t="s">
        <v>54</v>
      </c>
      <c r="S121" t="s">
        <v>55</v>
      </c>
      <c r="T121" t="s">
        <v>55</v>
      </c>
      <c r="U121" t="s">
        <v>167</v>
      </c>
      <c r="V121" t="s">
        <v>80</v>
      </c>
      <c r="W121" t="s">
        <v>80</v>
      </c>
      <c r="X121" t="s">
        <v>168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62</v>
      </c>
      <c r="AG121" t="s">
        <v>63</v>
      </c>
      <c r="AH121">
        <v>1</v>
      </c>
      <c r="AI121">
        <f>"05133     "</f>
        <v>0</v>
      </c>
      <c r="AJ121" t="s">
        <v>182</v>
      </c>
      <c r="AK121" t="s">
        <v>183</v>
      </c>
      <c r="AL121" t="s">
        <v>107</v>
      </c>
      <c r="AM121" t="s">
        <v>108</v>
      </c>
      <c r="AN121" t="s">
        <v>68</v>
      </c>
      <c r="AO121" t="s">
        <v>366</v>
      </c>
    </row>
    <row r="122" spans="1:41">
      <c r="A122">
        <v>140</v>
      </c>
      <c r="B122" t="s">
        <v>41</v>
      </c>
      <c r="C122" t="s">
        <v>42</v>
      </c>
      <c r="D122" t="s">
        <v>43</v>
      </c>
      <c r="E122">
        <f>"07"</f>
        <v>0</v>
      </c>
      <c r="F122" t="s">
        <v>44</v>
      </c>
      <c r="G122" t="s">
        <v>45</v>
      </c>
      <c r="H122">
        <v>1116</v>
      </c>
      <c r="I122" t="s">
        <v>367</v>
      </c>
      <c r="J122" t="s">
        <v>368</v>
      </c>
      <c r="K122" t="s">
        <v>77</v>
      </c>
      <c r="L122" t="s">
        <v>49</v>
      </c>
      <c r="M122">
        <v>26</v>
      </c>
      <c r="N122" t="s">
        <v>114</v>
      </c>
      <c r="O122" t="s">
        <v>51</v>
      </c>
      <c r="P122" t="s">
        <v>91</v>
      </c>
      <c r="Q122" t="s">
        <v>92</v>
      </c>
      <c r="R122" t="s">
        <v>54</v>
      </c>
      <c r="S122" t="s">
        <v>55</v>
      </c>
      <c r="T122" t="s">
        <v>55</v>
      </c>
      <c r="U122" t="s">
        <v>369</v>
      </c>
      <c r="V122" t="s">
        <v>80</v>
      </c>
      <c r="W122" t="s">
        <v>80</v>
      </c>
      <c r="X122" t="s">
        <v>116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61</v>
      </c>
      <c r="AE122" t="s">
        <v>60</v>
      </c>
      <c r="AF122" t="s">
        <v>117</v>
      </c>
      <c r="AG122" t="s">
        <v>118</v>
      </c>
      <c r="AH122">
        <v>1</v>
      </c>
      <c r="AI122">
        <f>"07223     "</f>
        <v>0</v>
      </c>
      <c r="AJ122" t="s">
        <v>370</v>
      </c>
      <c r="AK122" t="s">
        <v>371</v>
      </c>
      <c r="AL122" t="s">
        <v>355</v>
      </c>
      <c r="AM122" t="s">
        <v>356</v>
      </c>
      <c r="AN122" t="s">
        <v>68</v>
      </c>
      <c r="AO122" t="s">
        <v>69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241</v>
      </c>
      <c r="G123" t="s">
        <v>242</v>
      </c>
      <c r="H123">
        <v>1090</v>
      </c>
      <c r="I123" t="s">
        <v>372</v>
      </c>
      <c r="J123" t="s">
        <v>373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374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375</v>
      </c>
      <c r="AM123" t="s">
        <v>376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377</v>
      </c>
      <c r="G124" t="s">
        <v>378</v>
      </c>
      <c r="H124">
        <v>1093</v>
      </c>
      <c r="I124" t="s">
        <v>379</v>
      </c>
      <c r="J124" t="s">
        <v>380</v>
      </c>
      <c r="K124" t="s">
        <v>77</v>
      </c>
      <c r="L124" t="s">
        <v>49</v>
      </c>
      <c r="M124">
        <v>25</v>
      </c>
      <c r="N124" t="s">
        <v>381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382</v>
      </c>
      <c r="V124" t="s">
        <v>80</v>
      </c>
      <c r="W124" t="s">
        <v>80</v>
      </c>
      <c r="X124" t="s">
        <v>383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384</v>
      </c>
      <c r="AK124" t="s">
        <v>385</v>
      </c>
      <c r="AL124" t="s">
        <v>107</v>
      </c>
      <c r="AM124" t="s">
        <v>108</v>
      </c>
      <c r="AN124" t="s">
        <v>68</v>
      </c>
      <c r="AO124" t="s">
        <v>253</v>
      </c>
    </row>
    <row r="125" spans="1:41">
      <c r="A125">
        <v>147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1125</v>
      </c>
      <c r="I125" t="s">
        <v>386</v>
      </c>
      <c r="J125" t="s">
        <v>387</v>
      </c>
      <c r="K125" t="s">
        <v>48</v>
      </c>
      <c r="L125" t="s">
        <v>49</v>
      </c>
      <c r="M125">
        <v>27</v>
      </c>
      <c r="N125" t="s">
        <v>388</v>
      </c>
      <c r="O125" t="s">
        <v>51</v>
      </c>
      <c r="P125" t="s">
        <v>52</v>
      </c>
      <c r="Q125" t="s">
        <v>53</v>
      </c>
      <c r="R125" t="s">
        <v>54</v>
      </c>
      <c r="S125" t="s">
        <v>55</v>
      </c>
      <c r="T125" t="s">
        <v>55</v>
      </c>
      <c r="U125" t="s">
        <v>56</v>
      </c>
      <c r="V125" t="s">
        <v>57</v>
      </c>
      <c r="W125" t="s">
        <v>58</v>
      </c>
      <c r="X125" t="s">
        <v>60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5</v>
      </c>
      <c r="AI125">
        <f>"05012     "</f>
        <v>0</v>
      </c>
      <c r="AJ125" t="s">
        <v>389</v>
      </c>
      <c r="AK125" t="s">
        <v>65</v>
      </c>
      <c r="AL125" t="s">
        <v>107</v>
      </c>
      <c r="AM125" t="s">
        <v>108</v>
      </c>
      <c r="AN125" t="s">
        <v>68</v>
      </c>
      <c r="AO125" t="s">
        <v>69</v>
      </c>
    </row>
    <row r="126" spans="1:41">
      <c r="A126">
        <v>121</v>
      </c>
      <c r="B126" t="s">
        <v>41</v>
      </c>
      <c r="C126" t="s">
        <v>42</v>
      </c>
      <c r="D126" t="s">
        <v>43</v>
      </c>
      <c r="E126">
        <f>"05"</f>
        <v>0</v>
      </c>
      <c r="F126" t="s">
        <v>99</v>
      </c>
      <c r="G126" t="s">
        <v>100</v>
      </c>
      <c r="H126">
        <v>1094</v>
      </c>
      <c r="I126" t="s">
        <v>390</v>
      </c>
      <c r="J126" t="s">
        <v>391</v>
      </c>
      <c r="K126" t="s">
        <v>77</v>
      </c>
      <c r="L126" t="s">
        <v>49</v>
      </c>
      <c r="M126">
        <v>25</v>
      </c>
      <c r="N126" t="s">
        <v>381</v>
      </c>
      <c r="O126" t="s">
        <v>51</v>
      </c>
      <c r="P126" t="s">
        <v>91</v>
      </c>
      <c r="Q126" t="s">
        <v>53</v>
      </c>
      <c r="R126" t="s">
        <v>54</v>
      </c>
      <c r="S126" t="s">
        <v>55</v>
      </c>
      <c r="T126" t="s">
        <v>55</v>
      </c>
      <c r="U126" t="s">
        <v>189</v>
      </c>
      <c r="V126" t="s">
        <v>80</v>
      </c>
      <c r="W126" t="s">
        <v>80</v>
      </c>
      <c r="X126" t="s">
        <v>383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60</v>
      </c>
      <c r="AE126" t="s">
        <v>60</v>
      </c>
      <c r="AF126" t="s">
        <v>117</v>
      </c>
      <c r="AG126" t="s">
        <v>118</v>
      </c>
      <c r="AH126">
        <v>1</v>
      </c>
      <c r="AI126">
        <f>"05013     "</f>
        <v>0</v>
      </c>
      <c r="AJ126" t="s">
        <v>392</v>
      </c>
      <c r="AK126" t="s">
        <v>393</v>
      </c>
      <c r="AL126" t="s">
        <v>107</v>
      </c>
      <c r="AM126" t="s">
        <v>108</v>
      </c>
      <c r="AN126" t="s">
        <v>68</v>
      </c>
      <c r="AO126" t="s">
        <v>71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394</v>
      </c>
      <c r="J127" t="s">
        <v>395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396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287</v>
      </c>
      <c r="AK127" t="s">
        <v>288</v>
      </c>
      <c r="AL127" t="s">
        <v>207</v>
      </c>
      <c r="AM127" t="s">
        <v>208</v>
      </c>
      <c r="AN127" t="s">
        <v>68</v>
      </c>
      <c r="AO127" t="s">
        <v>397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394</v>
      </c>
      <c r="J128" t="s">
        <v>395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396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398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399</v>
      </c>
      <c r="J129" t="s">
        <v>400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401</v>
      </c>
      <c r="AK129" t="s">
        <v>402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125</v>
      </c>
      <c r="B130" t="s">
        <v>41</v>
      </c>
      <c r="C130" t="s">
        <v>42</v>
      </c>
      <c r="D130" t="s">
        <v>43</v>
      </c>
      <c r="E130">
        <f>"05"</f>
        <v>0</v>
      </c>
      <c r="F130" t="s">
        <v>99</v>
      </c>
      <c r="G130" t="s">
        <v>100</v>
      </c>
      <c r="H130">
        <v>1102</v>
      </c>
      <c r="I130" t="s">
        <v>399</v>
      </c>
      <c r="J130" t="s">
        <v>400</v>
      </c>
      <c r="K130" t="s">
        <v>48</v>
      </c>
      <c r="L130" t="s">
        <v>49</v>
      </c>
      <c r="M130">
        <v>25</v>
      </c>
      <c r="N130" t="s">
        <v>90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60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80</v>
      </c>
      <c r="AG130" t="s">
        <v>80</v>
      </c>
      <c r="AH130">
        <v>2</v>
      </c>
      <c r="AI130">
        <f>"05411     "</f>
        <v>0</v>
      </c>
      <c r="AJ130" t="s">
        <v>401</v>
      </c>
      <c r="AK130" t="s">
        <v>402</v>
      </c>
      <c r="AL130" t="s">
        <v>107</v>
      </c>
      <c r="AM130" t="s">
        <v>108</v>
      </c>
      <c r="AN130" t="s">
        <v>68</v>
      </c>
      <c r="AO130" t="s">
        <v>69</v>
      </c>
    </row>
    <row r="131" spans="1:41">
      <c r="A131">
        <v>126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399</v>
      </c>
      <c r="J131" t="s">
        <v>400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3</v>
      </c>
      <c r="AI131">
        <f>"05411     "</f>
        <v>0</v>
      </c>
      <c r="AJ131" t="s">
        <v>401</v>
      </c>
      <c r="AK131" t="s">
        <v>402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127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399</v>
      </c>
      <c r="J132" t="s">
        <v>400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4</v>
      </c>
      <c r="AI132">
        <f>"05411     "</f>
        <v>0</v>
      </c>
      <c r="AJ132" t="s">
        <v>401</v>
      </c>
      <c r="AK132" t="s">
        <v>402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128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399</v>
      </c>
      <c r="J133" t="s">
        <v>400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5</v>
      </c>
      <c r="AI133">
        <f>"05411     "</f>
        <v>0</v>
      </c>
      <c r="AJ133" t="s">
        <v>401</v>
      </c>
      <c r="AK133" t="s">
        <v>402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129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399</v>
      </c>
      <c r="J134" t="s">
        <v>400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8</v>
      </c>
      <c r="AI134">
        <f>"05411     "</f>
        <v>0</v>
      </c>
      <c r="AJ134" t="s">
        <v>401</v>
      </c>
      <c r="AK134" t="s">
        <v>402</v>
      </c>
      <c r="AL134" t="s">
        <v>107</v>
      </c>
      <c r="AM134" t="s">
        <v>108</v>
      </c>
      <c r="AN134" t="s">
        <v>68</v>
      </c>
      <c r="AO134" t="s">
        <v>403</v>
      </c>
    </row>
    <row r="135" spans="1:41">
      <c r="A135">
        <v>130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1104</v>
      </c>
      <c r="I135" t="s">
        <v>404</v>
      </c>
      <c r="J135" t="s">
        <v>405</v>
      </c>
      <c r="K135" t="s">
        <v>77</v>
      </c>
      <c r="L135" t="s">
        <v>49</v>
      </c>
      <c r="M135">
        <v>28</v>
      </c>
      <c r="N135" t="s">
        <v>78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79</v>
      </c>
      <c r="V135" t="s">
        <v>80</v>
      </c>
      <c r="W135" t="s">
        <v>80</v>
      </c>
      <c r="X135" t="s">
        <v>59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62</v>
      </c>
      <c r="AG135" t="s">
        <v>63</v>
      </c>
      <c r="AH135">
        <v>1</v>
      </c>
      <c r="AI135">
        <f>"05201     "</f>
        <v>0</v>
      </c>
      <c r="AJ135" t="s">
        <v>406</v>
      </c>
      <c r="AK135" t="s">
        <v>407</v>
      </c>
      <c r="AL135" t="s">
        <v>107</v>
      </c>
      <c r="AM135" t="s">
        <v>108</v>
      </c>
      <c r="AN135" t="s">
        <v>68</v>
      </c>
      <c r="AO135" t="s">
        <v>223</v>
      </c>
    </row>
    <row r="136" spans="1:41">
      <c r="A136">
        <v>131</v>
      </c>
      <c r="B136" t="s">
        <v>41</v>
      </c>
      <c r="C136" t="s">
        <v>42</v>
      </c>
      <c r="D136" t="s">
        <v>43</v>
      </c>
      <c r="E136">
        <f>"04"</f>
        <v>0</v>
      </c>
      <c r="F136" t="s">
        <v>86</v>
      </c>
      <c r="G136" t="s">
        <v>87</v>
      </c>
      <c r="H136">
        <v>1111</v>
      </c>
      <c r="I136" t="s">
        <v>408</v>
      </c>
      <c r="J136" t="s">
        <v>409</v>
      </c>
      <c r="K136" t="s">
        <v>48</v>
      </c>
      <c r="L136" t="s">
        <v>49</v>
      </c>
      <c r="M136">
        <v>24</v>
      </c>
      <c r="N136" t="s">
        <v>151</v>
      </c>
      <c r="O136" t="s">
        <v>51</v>
      </c>
      <c r="P136" t="s">
        <v>52</v>
      </c>
      <c r="Q136" t="s">
        <v>92</v>
      </c>
      <c r="R136" t="s">
        <v>237</v>
      </c>
      <c r="S136" t="s">
        <v>55</v>
      </c>
      <c r="T136" t="s">
        <v>55</v>
      </c>
      <c r="U136" t="s">
        <v>410</v>
      </c>
      <c r="V136" t="s">
        <v>80</v>
      </c>
      <c r="W136" t="s">
        <v>80</v>
      </c>
      <c r="X136" t="s">
        <v>60</v>
      </c>
      <c r="Y136" t="s">
        <v>60</v>
      </c>
      <c r="Z136" t="s">
        <v>60</v>
      </c>
      <c r="AA136" t="s">
        <v>61</v>
      </c>
      <c r="AB136" t="s">
        <v>60</v>
      </c>
      <c r="AC136" t="s">
        <v>60</v>
      </c>
      <c r="AD136" t="s">
        <v>61</v>
      </c>
      <c r="AE136" t="s">
        <v>60</v>
      </c>
      <c r="AF136" t="s">
        <v>80</v>
      </c>
      <c r="AG136" t="s">
        <v>80</v>
      </c>
      <c r="AH136">
        <v>1</v>
      </c>
      <c r="AI136">
        <f>"04101     "</f>
        <v>0</v>
      </c>
      <c r="AJ136" t="s">
        <v>153</v>
      </c>
      <c r="AK136" t="s">
        <v>154</v>
      </c>
      <c r="AL136" t="s">
        <v>96</v>
      </c>
      <c r="AM136" t="s">
        <v>97</v>
      </c>
      <c r="AN136" t="s">
        <v>155</v>
      </c>
      <c r="AO136" t="s">
        <v>69</v>
      </c>
    </row>
    <row r="137" spans="1:41">
      <c r="A137">
        <v>132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408</v>
      </c>
      <c r="J137" t="s">
        <v>409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237</v>
      </c>
      <c r="S137" t="s">
        <v>55</v>
      </c>
      <c r="T137" t="s">
        <v>55</v>
      </c>
      <c r="U137" t="s">
        <v>410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2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133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408</v>
      </c>
      <c r="J138" t="s">
        <v>409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237</v>
      </c>
      <c r="S138" t="s">
        <v>55</v>
      </c>
      <c r="T138" t="s">
        <v>55</v>
      </c>
      <c r="U138" t="s">
        <v>410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3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134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408</v>
      </c>
      <c r="J139" t="s">
        <v>409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237</v>
      </c>
      <c r="S139" t="s">
        <v>55</v>
      </c>
      <c r="T139" t="s">
        <v>55</v>
      </c>
      <c r="U139" t="s">
        <v>410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4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135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408</v>
      </c>
      <c r="J140" t="s">
        <v>409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237</v>
      </c>
      <c r="S140" t="s">
        <v>55</v>
      </c>
      <c r="T140" t="s">
        <v>55</v>
      </c>
      <c r="U140" t="s">
        <v>410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7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136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408</v>
      </c>
      <c r="J141" t="s">
        <v>409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237</v>
      </c>
      <c r="S141" t="s">
        <v>55</v>
      </c>
      <c r="T141" t="s">
        <v>55</v>
      </c>
      <c r="U141" t="s">
        <v>410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8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411</v>
      </c>
    </row>
    <row r="142" spans="1:41">
      <c r="A142">
        <v>137</v>
      </c>
      <c r="B142" t="s">
        <v>41</v>
      </c>
      <c r="C142" t="s">
        <v>42</v>
      </c>
      <c r="D142" t="s">
        <v>43</v>
      </c>
      <c r="E142">
        <f>"02"</f>
        <v>0</v>
      </c>
      <c r="F142" t="s">
        <v>124</v>
      </c>
      <c r="G142" t="s">
        <v>125</v>
      </c>
      <c r="H142">
        <v>1112</v>
      </c>
      <c r="I142" t="s">
        <v>412</v>
      </c>
      <c r="J142" t="s">
        <v>413</v>
      </c>
      <c r="K142" t="s">
        <v>77</v>
      </c>
      <c r="L142" t="s">
        <v>49</v>
      </c>
      <c r="M142">
        <v>28</v>
      </c>
      <c r="N142" t="s">
        <v>78</v>
      </c>
      <c r="O142" t="s">
        <v>51</v>
      </c>
      <c r="P142" t="s">
        <v>52</v>
      </c>
      <c r="Q142" t="s">
        <v>92</v>
      </c>
      <c r="R142" t="s">
        <v>54</v>
      </c>
      <c r="S142" t="s">
        <v>55</v>
      </c>
      <c r="T142" t="s">
        <v>55</v>
      </c>
      <c r="U142" t="s">
        <v>160</v>
      </c>
      <c r="V142" t="s">
        <v>80</v>
      </c>
      <c r="W142" t="s">
        <v>80</v>
      </c>
      <c r="X142" t="s">
        <v>116</v>
      </c>
      <c r="Y142" t="s">
        <v>60</v>
      </c>
      <c r="Z142" t="s">
        <v>61</v>
      </c>
      <c r="AA142" t="s">
        <v>61</v>
      </c>
      <c r="AB142" t="s">
        <v>61</v>
      </c>
      <c r="AC142" t="s">
        <v>60</v>
      </c>
      <c r="AD142" t="s">
        <v>60</v>
      </c>
      <c r="AE142" t="s">
        <v>60</v>
      </c>
      <c r="AF142" t="s">
        <v>62</v>
      </c>
      <c r="AG142" t="s">
        <v>63</v>
      </c>
      <c r="AH142">
        <v>1</v>
      </c>
      <c r="AI142">
        <f>"02202     "</f>
        <v>0</v>
      </c>
      <c r="AJ142" t="s">
        <v>161</v>
      </c>
      <c r="AK142" t="s">
        <v>162</v>
      </c>
      <c r="AL142" t="s">
        <v>96</v>
      </c>
      <c r="AM142" t="s">
        <v>97</v>
      </c>
      <c r="AN142" t="s">
        <v>68</v>
      </c>
      <c r="AO142" t="s">
        <v>414</v>
      </c>
    </row>
    <row r="143" spans="1:41">
      <c r="A143">
        <v>138</v>
      </c>
      <c r="B143" t="s">
        <v>41</v>
      </c>
      <c r="C143" t="s">
        <v>42</v>
      </c>
      <c r="D143" t="s">
        <v>43</v>
      </c>
      <c r="E143">
        <f>"07"</f>
        <v>0</v>
      </c>
      <c r="F143" t="s">
        <v>44</v>
      </c>
      <c r="G143" t="s">
        <v>45</v>
      </c>
      <c r="H143">
        <v>1113</v>
      </c>
      <c r="I143" t="s">
        <v>415</v>
      </c>
      <c r="J143" t="s">
        <v>416</v>
      </c>
      <c r="K143" t="s">
        <v>77</v>
      </c>
      <c r="L143" t="s">
        <v>49</v>
      </c>
      <c r="M143">
        <v>26</v>
      </c>
      <c r="N143" t="s">
        <v>236</v>
      </c>
      <c r="O143" t="s">
        <v>51</v>
      </c>
      <c r="P143" t="s">
        <v>52</v>
      </c>
      <c r="Q143" t="s">
        <v>92</v>
      </c>
      <c r="R143" t="s">
        <v>237</v>
      </c>
      <c r="S143" t="s">
        <v>55</v>
      </c>
      <c r="T143" t="s">
        <v>55</v>
      </c>
      <c r="U143" t="s">
        <v>238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61</v>
      </c>
      <c r="AE143" t="s">
        <v>60</v>
      </c>
      <c r="AF143" t="s">
        <v>117</v>
      </c>
      <c r="AG143" t="s">
        <v>118</v>
      </c>
      <c r="AH143">
        <v>1</v>
      </c>
      <c r="AI143">
        <f>"07211     "</f>
        <v>0</v>
      </c>
      <c r="AJ143" t="s">
        <v>239</v>
      </c>
      <c r="AK143" t="s">
        <v>240</v>
      </c>
      <c r="AL143" t="s">
        <v>140</v>
      </c>
      <c r="AM143" t="s">
        <v>141</v>
      </c>
      <c r="AN143" t="s">
        <v>68</v>
      </c>
      <c r="AO143" t="s">
        <v>69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417</v>
      </c>
      <c r="J144" t="s">
        <v>418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419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287</v>
      </c>
      <c r="AK144" t="s">
        <v>288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141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1118</v>
      </c>
      <c r="I145" t="s">
        <v>420</v>
      </c>
      <c r="J145" t="s">
        <v>421</v>
      </c>
      <c r="K145" t="s">
        <v>77</v>
      </c>
      <c r="L145" t="s">
        <v>322</v>
      </c>
      <c r="M145">
        <v>30</v>
      </c>
      <c r="N145" t="s">
        <v>166</v>
      </c>
      <c r="O145" t="s">
        <v>51</v>
      </c>
      <c r="P145" t="s">
        <v>52</v>
      </c>
      <c r="Q145" t="s">
        <v>92</v>
      </c>
      <c r="R145" t="s">
        <v>237</v>
      </c>
      <c r="S145" t="s">
        <v>55</v>
      </c>
      <c r="T145" t="s">
        <v>55</v>
      </c>
      <c r="U145" t="s">
        <v>238</v>
      </c>
      <c r="V145" t="s">
        <v>80</v>
      </c>
      <c r="W145" t="s">
        <v>80</v>
      </c>
      <c r="X145" t="s">
        <v>168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60</v>
      </c>
      <c r="AE145" t="s">
        <v>60</v>
      </c>
      <c r="AF145" t="s">
        <v>80</v>
      </c>
      <c r="AG145" t="s">
        <v>80</v>
      </c>
      <c r="AH145">
        <v>1</v>
      </c>
      <c r="AI145">
        <f>"0721      "</f>
        <v>0</v>
      </c>
      <c r="AJ145" t="s">
        <v>422</v>
      </c>
      <c r="AK145" t="s">
        <v>423</v>
      </c>
      <c r="AL145" t="s">
        <v>140</v>
      </c>
      <c r="AM145" t="s">
        <v>141</v>
      </c>
      <c r="AN145" t="s">
        <v>68</v>
      </c>
      <c r="AO145" t="s">
        <v>70</v>
      </c>
    </row>
    <row r="146" spans="1:41">
      <c r="A146">
        <v>142</v>
      </c>
      <c r="B146" t="s">
        <v>41</v>
      </c>
      <c r="C146" t="s">
        <v>42</v>
      </c>
      <c r="D146" t="s">
        <v>43</v>
      </c>
      <c r="E146">
        <f>"08"</f>
        <v>0</v>
      </c>
      <c r="F146" t="s">
        <v>241</v>
      </c>
      <c r="G146" t="s">
        <v>242</v>
      </c>
      <c r="H146">
        <v>1119</v>
      </c>
      <c r="I146" t="s">
        <v>424</v>
      </c>
      <c r="J146" t="s">
        <v>425</v>
      </c>
      <c r="K146" t="s">
        <v>77</v>
      </c>
      <c r="L146" t="s">
        <v>49</v>
      </c>
      <c r="M146">
        <v>26</v>
      </c>
      <c r="N146" t="s">
        <v>114</v>
      </c>
      <c r="O146" t="s">
        <v>51</v>
      </c>
      <c r="P146" t="s">
        <v>52</v>
      </c>
      <c r="Q146" t="s">
        <v>53</v>
      </c>
      <c r="R146" t="s">
        <v>54</v>
      </c>
      <c r="S146" t="s">
        <v>55</v>
      </c>
      <c r="T146" t="s">
        <v>55</v>
      </c>
      <c r="U146" t="s">
        <v>56</v>
      </c>
      <c r="V146" t="s">
        <v>57</v>
      </c>
      <c r="W146" t="s">
        <v>58</v>
      </c>
      <c r="X146" t="s">
        <v>116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117</v>
      </c>
      <c r="AG146" t="s">
        <v>118</v>
      </c>
      <c r="AH146">
        <v>1</v>
      </c>
      <c r="AI146">
        <f>"08301     "</f>
        <v>0</v>
      </c>
      <c r="AJ146" t="s">
        <v>426</v>
      </c>
      <c r="AK146" t="s">
        <v>427</v>
      </c>
      <c r="AL146" t="s">
        <v>428</v>
      </c>
      <c r="AM146" t="s">
        <v>429</v>
      </c>
      <c r="AN146" t="s">
        <v>68</v>
      </c>
      <c r="AO146" t="s">
        <v>223</v>
      </c>
    </row>
    <row r="147" spans="1:41">
      <c r="A147">
        <v>143</v>
      </c>
      <c r="B147" t="s">
        <v>41</v>
      </c>
      <c r="C147" t="s">
        <v>42</v>
      </c>
      <c r="D147" t="s">
        <v>43</v>
      </c>
      <c r="E147">
        <f>"02"</f>
        <v>0</v>
      </c>
      <c r="F147" t="s">
        <v>124</v>
      </c>
      <c r="G147" t="s">
        <v>125</v>
      </c>
      <c r="H147">
        <v>1124</v>
      </c>
      <c r="I147" t="s">
        <v>430</v>
      </c>
      <c r="J147" t="s">
        <v>431</v>
      </c>
      <c r="K147" t="s">
        <v>48</v>
      </c>
      <c r="L147" t="s">
        <v>49</v>
      </c>
      <c r="M147">
        <v>25</v>
      </c>
      <c r="N147" t="s">
        <v>90</v>
      </c>
      <c r="O147" t="s">
        <v>51</v>
      </c>
      <c r="P147" t="s">
        <v>52</v>
      </c>
      <c r="Q147" t="s">
        <v>92</v>
      </c>
      <c r="R147" t="s">
        <v>54</v>
      </c>
      <c r="S147" t="s">
        <v>55</v>
      </c>
      <c r="T147" t="s">
        <v>55</v>
      </c>
      <c r="U147" t="s">
        <v>202</v>
      </c>
      <c r="V147" t="s">
        <v>80</v>
      </c>
      <c r="W147" t="s">
        <v>80</v>
      </c>
      <c r="X147" t="s">
        <v>60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80</v>
      </c>
      <c r="AG147" t="s">
        <v>80</v>
      </c>
      <c r="AH147">
        <v>1</v>
      </c>
      <c r="AI147">
        <f>"02202     "</f>
        <v>0</v>
      </c>
      <c r="AJ147" t="s">
        <v>161</v>
      </c>
      <c r="AK147" t="s">
        <v>162</v>
      </c>
      <c r="AL147" t="s">
        <v>96</v>
      </c>
      <c r="AM147" t="s">
        <v>97</v>
      </c>
      <c r="AN147" t="s">
        <v>68</v>
      </c>
      <c r="AO147" t="s">
        <v>184</v>
      </c>
    </row>
    <row r="148" spans="1:41">
      <c r="A148">
        <v>144</v>
      </c>
      <c r="B148" t="s">
        <v>41</v>
      </c>
      <c r="C148" t="s">
        <v>42</v>
      </c>
      <c r="D148" t="s">
        <v>43</v>
      </c>
      <c r="E148">
        <f>"02"</f>
        <v>0</v>
      </c>
      <c r="F148" t="s">
        <v>124</v>
      </c>
      <c r="G148" t="s">
        <v>125</v>
      </c>
      <c r="H148">
        <v>1124</v>
      </c>
      <c r="I148" t="s">
        <v>430</v>
      </c>
      <c r="J148" t="s">
        <v>431</v>
      </c>
      <c r="K148" t="s">
        <v>48</v>
      </c>
      <c r="L148" t="s">
        <v>49</v>
      </c>
      <c r="M148">
        <v>25</v>
      </c>
      <c r="N148" t="s">
        <v>90</v>
      </c>
      <c r="O148" t="s">
        <v>51</v>
      </c>
      <c r="P148" t="s">
        <v>52</v>
      </c>
      <c r="Q148" t="s">
        <v>92</v>
      </c>
      <c r="R148" t="s">
        <v>54</v>
      </c>
      <c r="S148" t="s">
        <v>55</v>
      </c>
      <c r="T148" t="s">
        <v>55</v>
      </c>
      <c r="U148" t="s">
        <v>202</v>
      </c>
      <c r="V148" t="s">
        <v>80</v>
      </c>
      <c r="W148" t="s">
        <v>80</v>
      </c>
      <c r="X148" t="s">
        <v>60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80</v>
      </c>
      <c r="AG148" t="s">
        <v>80</v>
      </c>
      <c r="AH148">
        <v>2</v>
      </c>
      <c r="AI148">
        <f>"02202     "</f>
        <v>0</v>
      </c>
      <c r="AJ148" t="s">
        <v>161</v>
      </c>
      <c r="AK148" t="s">
        <v>162</v>
      </c>
      <c r="AL148" t="s">
        <v>96</v>
      </c>
      <c r="AM148" t="s">
        <v>97</v>
      </c>
      <c r="AN148" t="s">
        <v>68</v>
      </c>
      <c r="AO148" t="s">
        <v>432</v>
      </c>
    </row>
    <row r="149" spans="1:41">
      <c r="A149">
        <v>156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1145</v>
      </c>
      <c r="I149" t="s">
        <v>433</v>
      </c>
      <c r="J149" t="s">
        <v>434</v>
      </c>
      <c r="K149" t="s">
        <v>77</v>
      </c>
      <c r="L149" t="s">
        <v>49</v>
      </c>
      <c r="M149">
        <v>28</v>
      </c>
      <c r="N149" t="s">
        <v>78</v>
      </c>
      <c r="O149" t="s">
        <v>51</v>
      </c>
      <c r="P149" t="s">
        <v>52</v>
      </c>
      <c r="Q149" t="s">
        <v>53</v>
      </c>
      <c r="R149" t="s">
        <v>54</v>
      </c>
      <c r="S149" t="s">
        <v>55</v>
      </c>
      <c r="T149" t="s">
        <v>55</v>
      </c>
      <c r="U149" t="s">
        <v>56</v>
      </c>
      <c r="V149" t="s">
        <v>57</v>
      </c>
      <c r="W149" t="s">
        <v>58</v>
      </c>
      <c r="X149" t="s">
        <v>59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62</v>
      </c>
      <c r="AG149" t="s">
        <v>63</v>
      </c>
      <c r="AH149">
        <v>1</v>
      </c>
      <c r="AI149">
        <f>"02002     "</f>
        <v>0</v>
      </c>
      <c r="AJ149" t="s">
        <v>128</v>
      </c>
      <c r="AK149" t="s">
        <v>129</v>
      </c>
      <c r="AL149" t="s">
        <v>96</v>
      </c>
      <c r="AM149" t="s">
        <v>97</v>
      </c>
      <c r="AN149" t="s">
        <v>68</v>
      </c>
      <c r="AO149" t="s">
        <v>69</v>
      </c>
    </row>
    <row r="150" spans="1:41">
      <c r="A150">
        <v>145</v>
      </c>
      <c r="B150" t="s">
        <v>41</v>
      </c>
      <c r="C150" t="s">
        <v>42</v>
      </c>
      <c r="D150" t="s">
        <v>43</v>
      </c>
      <c r="E150">
        <f>"05"</f>
        <v>0</v>
      </c>
      <c r="F150" t="s">
        <v>99</v>
      </c>
      <c r="G150" t="s">
        <v>100</v>
      </c>
      <c r="H150">
        <v>1125</v>
      </c>
      <c r="I150" t="s">
        <v>386</v>
      </c>
      <c r="J150" t="s">
        <v>387</v>
      </c>
      <c r="K150" t="s">
        <v>48</v>
      </c>
      <c r="L150" t="s">
        <v>49</v>
      </c>
      <c r="M150">
        <v>27</v>
      </c>
      <c r="N150" t="s">
        <v>388</v>
      </c>
      <c r="O150" t="s">
        <v>51</v>
      </c>
      <c r="P150" t="s">
        <v>52</v>
      </c>
      <c r="Q150" t="s">
        <v>53</v>
      </c>
      <c r="R150" t="s">
        <v>54</v>
      </c>
      <c r="S150" t="s">
        <v>55</v>
      </c>
      <c r="T150" t="s">
        <v>55</v>
      </c>
      <c r="U150" t="s">
        <v>56</v>
      </c>
      <c r="V150" t="s">
        <v>57</v>
      </c>
      <c r="W150" t="s">
        <v>58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117</v>
      </c>
      <c r="AG150" t="s">
        <v>118</v>
      </c>
      <c r="AH150">
        <v>1</v>
      </c>
      <c r="AI150">
        <f>"05012     "</f>
        <v>0</v>
      </c>
      <c r="AJ150" t="s">
        <v>389</v>
      </c>
      <c r="AK150" t="s">
        <v>65</v>
      </c>
      <c r="AL150" t="s">
        <v>107</v>
      </c>
      <c r="AM150" t="s">
        <v>108</v>
      </c>
      <c r="AN150" t="s">
        <v>68</v>
      </c>
      <c r="AO150" t="s">
        <v>70</v>
      </c>
    </row>
    <row r="151" spans="1:41">
      <c r="A151">
        <v>146</v>
      </c>
      <c r="B151" t="s">
        <v>41</v>
      </c>
      <c r="C151" t="s">
        <v>42</v>
      </c>
      <c r="D151" t="s">
        <v>43</v>
      </c>
      <c r="E151">
        <f>"05"</f>
        <v>0</v>
      </c>
      <c r="F151" t="s">
        <v>99</v>
      </c>
      <c r="G151" t="s">
        <v>100</v>
      </c>
      <c r="H151">
        <v>1125</v>
      </c>
      <c r="I151" t="s">
        <v>386</v>
      </c>
      <c r="J151" t="s">
        <v>387</v>
      </c>
      <c r="K151" t="s">
        <v>48</v>
      </c>
      <c r="L151" t="s">
        <v>49</v>
      </c>
      <c r="M151">
        <v>27</v>
      </c>
      <c r="N151" t="s">
        <v>388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60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117</v>
      </c>
      <c r="AG151" t="s">
        <v>118</v>
      </c>
      <c r="AH151">
        <v>3</v>
      </c>
      <c r="AI151">
        <f>"05012     "</f>
        <v>0</v>
      </c>
      <c r="AJ151" t="s">
        <v>389</v>
      </c>
      <c r="AK151" t="s">
        <v>65</v>
      </c>
      <c r="AL151" t="s">
        <v>107</v>
      </c>
      <c r="AM151" t="s">
        <v>108</v>
      </c>
      <c r="AN151" t="s">
        <v>68</v>
      </c>
      <c r="AO151" t="s">
        <v>69</v>
      </c>
    </row>
    <row r="152" spans="1:41">
      <c r="A152">
        <v>148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386</v>
      </c>
      <c r="J152" t="s">
        <v>387</v>
      </c>
      <c r="K152" t="s">
        <v>48</v>
      </c>
      <c r="L152" t="s">
        <v>49</v>
      </c>
      <c r="M152">
        <v>27</v>
      </c>
      <c r="N152" t="s">
        <v>388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6</v>
      </c>
      <c r="AI152">
        <f>"05012     "</f>
        <v>0</v>
      </c>
      <c r="AJ152" t="s">
        <v>389</v>
      </c>
      <c r="AK152" t="s">
        <v>65</v>
      </c>
      <c r="AL152" t="s">
        <v>107</v>
      </c>
      <c r="AM152" t="s">
        <v>108</v>
      </c>
      <c r="AN152" t="s">
        <v>68</v>
      </c>
      <c r="AO152" t="s">
        <v>70</v>
      </c>
    </row>
    <row r="153" spans="1:41">
      <c r="A153">
        <v>149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386</v>
      </c>
      <c r="J153" t="s">
        <v>387</v>
      </c>
      <c r="K153" t="s">
        <v>48</v>
      </c>
      <c r="L153" t="s">
        <v>49</v>
      </c>
      <c r="M153">
        <v>27</v>
      </c>
      <c r="N153" t="s">
        <v>388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7</v>
      </c>
      <c r="AI153">
        <f>"05012     "</f>
        <v>0</v>
      </c>
      <c r="AJ153" t="s">
        <v>389</v>
      </c>
      <c r="AK153" t="s">
        <v>65</v>
      </c>
      <c r="AL153" t="s">
        <v>107</v>
      </c>
      <c r="AM153" t="s">
        <v>108</v>
      </c>
      <c r="AN153" t="s">
        <v>68</v>
      </c>
      <c r="AO153" t="s">
        <v>69</v>
      </c>
    </row>
    <row r="154" spans="1:41">
      <c r="A154">
        <v>150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386</v>
      </c>
      <c r="J154" t="s">
        <v>387</v>
      </c>
      <c r="K154" t="s">
        <v>48</v>
      </c>
      <c r="L154" t="s">
        <v>49</v>
      </c>
      <c r="M154">
        <v>27</v>
      </c>
      <c r="N154" t="s">
        <v>388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9</v>
      </c>
      <c r="AI154">
        <f>"05012     "</f>
        <v>0</v>
      </c>
      <c r="AJ154" t="s">
        <v>389</v>
      </c>
      <c r="AK154" t="s">
        <v>65</v>
      </c>
      <c r="AL154" t="s">
        <v>107</v>
      </c>
      <c r="AM154" t="s">
        <v>108</v>
      </c>
      <c r="AN154" t="s">
        <v>68</v>
      </c>
      <c r="AO154" t="s">
        <v>69</v>
      </c>
    </row>
    <row r="155" spans="1:41">
      <c r="A155">
        <v>151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1126</v>
      </c>
      <c r="I155" t="s">
        <v>435</v>
      </c>
      <c r="J155" t="s">
        <v>436</v>
      </c>
      <c r="K155" t="s">
        <v>77</v>
      </c>
      <c r="L155" t="s">
        <v>49</v>
      </c>
      <c r="M155">
        <v>26</v>
      </c>
      <c r="N155" t="s">
        <v>114</v>
      </c>
      <c r="O155" t="s">
        <v>51</v>
      </c>
      <c r="P155" t="s">
        <v>91</v>
      </c>
      <c r="Q155" t="s">
        <v>53</v>
      </c>
      <c r="R155" t="s">
        <v>54</v>
      </c>
      <c r="S155" t="s">
        <v>55</v>
      </c>
      <c r="T155" t="s">
        <v>55</v>
      </c>
      <c r="U155" t="s">
        <v>437</v>
      </c>
      <c r="V155" t="s">
        <v>80</v>
      </c>
      <c r="W155" t="s">
        <v>80</v>
      </c>
      <c r="X155" t="s">
        <v>116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1</v>
      </c>
      <c r="AI155">
        <f>"05131     "</f>
        <v>0</v>
      </c>
      <c r="AJ155" t="s">
        <v>105</v>
      </c>
      <c r="AK155" t="s">
        <v>106</v>
      </c>
      <c r="AL155" t="s">
        <v>107</v>
      </c>
      <c r="AM155" t="s">
        <v>108</v>
      </c>
      <c r="AN155" t="s">
        <v>68</v>
      </c>
      <c r="AO155" t="s">
        <v>403</v>
      </c>
    </row>
    <row r="156" spans="1:41">
      <c r="A156">
        <v>152</v>
      </c>
      <c r="B156" t="s">
        <v>41</v>
      </c>
      <c r="C156" t="s">
        <v>42</v>
      </c>
      <c r="D156" t="s">
        <v>43</v>
      </c>
      <c r="E156">
        <f>"02"</f>
        <v>0</v>
      </c>
      <c r="F156" t="s">
        <v>124</v>
      </c>
      <c r="G156" t="s">
        <v>125</v>
      </c>
      <c r="H156">
        <v>1135</v>
      </c>
      <c r="I156" t="s">
        <v>438</v>
      </c>
      <c r="J156" t="s">
        <v>439</v>
      </c>
      <c r="K156" t="s">
        <v>77</v>
      </c>
      <c r="L156" t="s">
        <v>49</v>
      </c>
      <c r="M156">
        <v>27</v>
      </c>
      <c r="N156" t="s">
        <v>201</v>
      </c>
      <c r="O156" t="s">
        <v>51</v>
      </c>
      <c r="P156" t="s">
        <v>52</v>
      </c>
      <c r="Q156" t="s">
        <v>92</v>
      </c>
      <c r="R156" t="s">
        <v>54</v>
      </c>
      <c r="S156" t="s">
        <v>55</v>
      </c>
      <c r="T156" t="s">
        <v>55</v>
      </c>
      <c r="U156" t="s">
        <v>202</v>
      </c>
      <c r="V156" t="s">
        <v>80</v>
      </c>
      <c r="W156" t="s">
        <v>80</v>
      </c>
      <c r="X156" t="s">
        <v>116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61</v>
      </c>
      <c r="AE156" t="s">
        <v>60</v>
      </c>
      <c r="AF156" t="s">
        <v>203</v>
      </c>
      <c r="AG156" t="s">
        <v>204</v>
      </c>
      <c r="AH156">
        <v>1</v>
      </c>
      <c r="AI156">
        <f>"02104     "</f>
        <v>0</v>
      </c>
      <c r="AJ156" t="s">
        <v>205</v>
      </c>
      <c r="AK156" t="s">
        <v>206</v>
      </c>
      <c r="AL156" t="s">
        <v>207</v>
      </c>
      <c r="AM156" t="s">
        <v>208</v>
      </c>
      <c r="AN156" t="s">
        <v>68</v>
      </c>
      <c r="AO156" t="s">
        <v>440</v>
      </c>
    </row>
    <row r="157" spans="1:41">
      <c r="A157">
        <v>179</v>
      </c>
      <c r="B157" t="s">
        <v>41</v>
      </c>
      <c r="C157" t="s">
        <v>42</v>
      </c>
      <c r="D157" t="s">
        <v>43</v>
      </c>
      <c r="E157">
        <f>"07"</f>
        <v>0</v>
      </c>
      <c r="F157" t="s">
        <v>44</v>
      </c>
      <c r="G157" t="s">
        <v>45</v>
      </c>
      <c r="H157">
        <v>1188</v>
      </c>
      <c r="I157" t="s">
        <v>441</v>
      </c>
      <c r="J157" t="s">
        <v>442</v>
      </c>
      <c r="K157" t="s">
        <v>77</v>
      </c>
      <c r="L157" t="s">
        <v>49</v>
      </c>
      <c r="M157">
        <v>25</v>
      </c>
      <c r="N157" t="s">
        <v>381</v>
      </c>
      <c r="O157" t="s">
        <v>51</v>
      </c>
      <c r="P157" t="s">
        <v>91</v>
      </c>
      <c r="Q157" t="s">
        <v>92</v>
      </c>
      <c r="R157" t="s">
        <v>54</v>
      </c>
      <c r="S157" t="s">
        <v>55</v>
      </c>
      <c r="T157" t="s">
        <v>55</v>
      </c>
      <c r="U157" t="s">
        <v>443</v>
      </c>
      <c r="V157" t="s">
        <v>80</v>
      </c>
      <c r="W157" t="s">
        <v>80</v>
      </c>
      <c r="X157" t="s">
        <v>383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60</v>
      </c>
      <c r="AE157" t="s">
        <v>60</v>
      </c>
      <c r="AF157" t="s">
        <v>117</v>
      </c>
      <c r="AG157" t="s">
        <v>118</v>
      </c>
      <c r="AH157">
        <v>1</v>
      </c>
      <c r="AI157">
        <f>"07221     "</f>
        <v>0</v>
      </c>
      <c r="AJ157" t="s">
        <v>353</v>
      </c>
      <c r="AK157" t="s">
        <v>354</v>
      </c>
      <c r="AL157" t="s">
        <v>444</v>
      </c>
      <c r="AM157" t="s">
        <v>445</v>
      </c>
      <c r="AN157" t="s">
        <v>68</v>
      </c>
      <c r="AO157" t="s">
        <v>69</v>
      </c>
    </row>
    <row r="158" spans="1:41">
      <c r="A158">
        <v>153</v>
      </c>
      <c r="B158" t="s">
        <v>41</v>
      </c>
      <c r="C158" t="s">
        <v>42</v>
      </c>
      <c r="D158" t="s">
        <v>43</v>
      </c>
      <c r="E158">
        <f>"05"</f>
        <v>0</v>
      </c>
      <c r="F158" t="s">
        <v>99</v>
      </c>
      <c r="G158" t="s">
        <v>100</v>
      </c>
      <c r="H158">
        <v>1141</v>
      </c>
      <c r="I158" t="s">
        <v>446</v>
      </c>
      <c r="J158" t="s">
        <v>447</v>
      </c>
      <c r="K158" t="s">
        <v>77</v>
      </c>
      <c r="L158" t="s">
        <v>322</v>
      </c>
      <c r="M158">
        <v>30</v>
      </c>
      <c r="N158" t="s">
        <v>166</v>
      </c>
      <c r="O158" t="s">
        <v>227</v>
      </c>
      <c r="P158" t="s">
        <v>52</v>
      </c>
      <c r="Q158" t="s">
        <v>53</v>
      </c>
      <c r="R158" t="s">
        <v>54</v>
      </c>
      <c r="S158" t="s">
        <v>55</v>
      </c>
      <c r="T158" t="s">
        <v>55</v>
      </c>
      <c r="U158" t="s">
        <v>359</v>
      </c>
      <c r="V158" t="s">
        <v>80</v>
      </c>
      <c r="W158" t="s">
        <v>80</v>
      </c>
      <c r="X158" t="s">
        <v>168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60</v>
      </c>
      <c r="AE158" t="s">
        <v>60</v>
      </c>
      <c r="AF158" t="s">
        <v>80</v>
      </c>
      <c r="AG158" t="s">
        <v>80</v>
      </c>
      <c r="AH158">
        <v>1</v>
      </c>
      <c r="AI158">
        <f>"0513      "</f>
        <v>0</v>
      </c>
      <c r="AJ158" t="s">
        <v>110</v>
      </c>
      <c r="AK158" t="s">
        <v>111</v>
      </c>
      <c r="AL158" t="s">
        <v>107</v>
      </c>
      <c r="AM158" t="s">
        <v>108</v>
      </c>
      <c r="AN158" t="s">
        <v>68</v>
      </c>
      <c r="AO158" t="s">
        <v>70</v>
      </c>
    </row>
    <row r="159" spans="1:41">
      <c r="A159">
        <v>154</v>
      </c>
      <c r="B159" t="s">
        <v>41</v>
      </c>
      <c r="C159" t="s">
        <v>42</v>
      </c>
      <c r="D159" t="s">
        <v>43</v>
      </c>
      <c r="E159">
        <f>"06"</f>
        <v>0</v>
      </c>
      <c r="F159" t="s">
        <v>448</v>
      </c>
      <c r="G159" t="s">
        <v>449</v>
      </c>
      <c r="H159">
        <v>1142</v>
      </c>
      <c r="I159" t="s">
        <v>450</v>
      </c>
      <c r="J159" t="s">
        <v>451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56</v>
      </c>
      <c r="V159" t="s">
        <v>57</v>
      </c>
      <c r="W159" t="s">
        <v>58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"06201     "</f>
        <v>0</v>
      </c>
      <c r="AJ159" t="s">
        <v>452</v>
      </c>
      <c r="AK159" t="s">
        <v>453</v>
      </c>
      <c r="AL159" t="s">
        <v>454</v>
      </c>
      <c r="AM159" t="s">
        <v>455</v>
      </c>
      <c r="AN159" t="s">
        <v>68</v>
      </c>
      <c r="AO159" t="s">
        <v>70</v>
      </c>
    </row>
    <row r="160" spans="1:41">
      <c r="A160">
        <v>155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1143</v>
      </c>
      <c r="I160" t="s">
        <v>456</v>
      </c>
      <c r="J160" t="s">
        <v>457</v>
      </c>
      <c r="K160" t="s">
        <v>77</v>
      </c>
      <c r="L160" t="s">
        <v>322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245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"0531      "</f>
        <v>0</v>
      </c>
      <c r="AJ160" t="s">
        <v>194</v>
      </c>
      <c r="AK160" t="s">
        <v>195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157</v>
      </c>
      <c r="B161" t="s">
        <v>41</v>
      </c>
      <c r="C161" t="s">
        <v>42</v>
      </c>
      <c r="D161" t="s">
        <v>43</v>
      </c>
      <c r="E161">
        <f>"05"</f>
        <v>0</v>
      </c>
      <c r="F161" t="s">
        <v>99</v>
      </c>
      <c r="G161" t="s">
        <v>100</v>
      </c>
      <c r="H161">
        <v>1149</v>
      </c>
      <c r="I161" t="s">
        <v>458</v>
      </c>
      <c r="J161" t="s">
        <v>459</v>
      </c>
      <c r="K161" t="s">
        <v>77</v>
      </c>
      <c r="L161" t="s">
        <v>322</v>
      </c>
      <c r="M161">
        <v>30</v>
      </c>
      <c r="N161" t="s">
        <v>166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359</v>
      </c>
      <c r="V161" t="s">
        <v>80</v>
      </c>
      <c r="W161" t="s">
        <v>80</v>
      </c>
      <c r="X161" t="s">
        <v>168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80</v>
      </c>
      <c r="AG161" t="s">
        <v>80</v>
      </c>
      <c r="AH161">
        <v>1</v>
      </c>
      <c r="AI161">
        <f>"0501      "</f>
        <v>0</v>
      </c>
      <c r="AJ161" t="s">
        <v>460</v>
      </c>
      <c r="AK161" t="s">
        <v>461</v>
      </c>
      <c r="AL161" t="s">
        <v>107</v>
      </c>
      <c r="AM161" t="s">
        <v>108</v>
      </c>
      <c r="AN161" t="s">
        <v>68</v>
      </c>
      <c r="AO161" t="s">
        <v>70</v>
      </c>
    </row>
    <row r="162" spans="1:41">
      <c r="A162">
        <v>158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1150</v>
      </c>
      <c r="I162" t="s">
        <v>462</v>
      </c>
      <c r="J162" t="s">
        <v>463</v>
      </c>
      <c r="K162" t="s">
        <v>77</v>
      </c>
      <c r="L162" t="s">
        <v>49</v>
      </c>
      <c r="M162">
        <v>28</v>
      </c>
      <c r="N162" t="s">
        <v>78</v>
      </c>
      <c r="O162" t="s">
        <v>51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464</v>
      </c>
      <c r="V162" t="s">
        <v>360</v>
      </c>
      <c r="W162" t="s">
        <v>361</v>
      </c>
      <c r="X162" t="s">
        <v>59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62</v>
      </c>
      <c r="AG162" t="s">
        <v>63</v>
      </c>
      <c r="AH162">
        <v>1</v>
      </c>
      <c r="AI162">
        <f>"05013     "</f>
        <v>0</v>
      </c>
      <c r="AJ162" t="s">
        <v>392</v>
      </c>
      <c r="AK162" t="s">
        <v>393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159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1153</v>
      </c>
      <c r="I163" t="s">
        <v>465</v>
      </c>
      <c r="J163" t="s">
        <v>466</v>
      </c>
      <c r="K163" t="s">
        <v>77</v>
      </c>
      <c r="L163" t="s">
        <v>49</v>
      </c>
      <c r="M163">
        <v>29</v>
      </c>
      <c r="N163" t="s">
        <v>50</v>
      </c>
      <c r="O163" t="s">
        <v>51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146</v>
      </c>
      <c r="V163" t="s">
        <v>80</v>
      </c>
      <c r="W163" t="s">
        <v>80</v>
      </c>
      <c r="X163" t="s">
        <v>59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62</v>
      </c>
      <c r="AG163" t="s">
        <v>63</v>
      </c>
      <c r="AH163">
        <v>1</v>
      </c>
      <c r="AI163">
        <f>"05312     "</f>
        <v>0</v>
      </c>
      <c r="AJ163" t="s">
        <v>196</v>
      </c>
      <c r="AK163" t="s">
        <v>197</v>
      </c>
      <c r="AL163" t="s">
        <v>107</v>
      </c>
      <c r="AM163" t="s">
        <v>108</v>
      </c>
      <c r="AN163" t="s">
        <v>68</v>
      </c>
      <c r="AO163" t="s">
        <v>85</v>
      </c>
    </row>
    <row r="164" spans="1:41">
      <c r="A164">
        <v>160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1160</v>
      </c>
      <c r="I164" t="s">
        <v>467</v>
      </c>
      <c r="J164" t="s">
        <v>468</v>
      </c>
      <c r="K164" t="s">
        <v>77</v>
      </c>
      <c r="L164" t="s">
        <v>49</v>
      </c>
      <c r="M164">
        <v>28</v>
      </c>
      <c r="N164" t="s">
        <v>78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469</v>
      </c>
      <c r="V164" t="s">
        <v>80</v>
      </c>
      <c r="W164" t="s">
        <v>80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"05205     "</f>
        <v>0</v>
      </c>
      <c r="AJ164" t="s">
        <v>470</v>
      </c>
      <c r="AK164" t="s">
        <v>471</v>
      </c>
      <c r="AL164" t="s">
        <v>107</v>
      </c>
      <c r="AM164" t="s">
        <v>108</v>
      </c>
      <c r="AN164" t="s">
        <v>68</v>
      </c>
      <c r="AO164" t="s">
        <v>85</v>
      </c>
    </row>
    <row r="165" spans="1:41">
      <c r="A165">
        <v>196</v>
      </c>
      <c r="B165" t="s">
        <v>41</v>
      </c>
      <c r="C165" t="s">
        <v>42</v>
      </c>
      <c r="D165" t="s">
        <v>43</v>
      </c>
      <c r="E165">
        <f>"08"</f>
        <v>0</v>
      </c>
      <c r="F165" t="s">
        <v>241</v>
      </c>
      <c r="G165" t="s">
        <v>242</v>
      </c>
      <c r="H165">
        <v>1215</v>
      </c>
      <c r="I165" t="s">
        <v>472</v>
      </c>
      <c r="J165" t="s">
        <v>473</v>
      </c>
      <c r="K165" t="s">
        <v>77</v>
      </c>
      <c r="L165" t="s">
        <v>49</v>
      </c>
      <c r="M165">
        <v>26</v>
      </c>
      <c r="N165" t="s">
        <v>114</v>
      </c>
      <c r="O165" t="s">
        <v>51</v>
      </c>
      <c r="P165" t="s">
        <v>91</v>
      </c>
      <c r="Q165" t="s">
        <v>92</v>
      </c>
      <c r="R165" t="s">
        <v>54</v>
      </c>
      <c r="S165" t="s">
        <v>55</v>
      </c>
      <c r="T165" t="s">
        <v>55</v>
      </c>
      <c r="U165" t="s">
        <v>474</v>
      </c>
      <c r="V165" t="s">
        <v>80</v>
      </c>
      <c r="W165" t="s">
        <v>80</v>
      </c>
      <c r="X165" t="s">
        <v>116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61</v>
      </c>
      <c r="AE165" t="s">
        <v>60</v>
      </c>
      <c r="AF165" t="s">
        <v>475</v>
      </c>
      <c r="AG165" t="s">
        <v>476</v>
      </c>
      <c r="AH165">
        <v>1</v>
      </c>
      <c r="AI165">
        <f>"08302     "</f>
        <v>0</v>
      </c>
      <c r="AJ165" t="s">
        <v>477</v>
      </c>
      <c r="AK165" t="s">
        <v>478</v>
      </c>
      <c r="AL165" t="s">
        <v>375</v>
      </c>
      <c r="AM165" t="s">
        <v>376</v>
      </c>
      <c r="AN165" t="s">
        <v>68</v>
      </c>
      <c r="AO165" t="s">
        <v>70</v>
      </c>
    </row>
    <row r="166" spans="1:41">
      <c r="A166">
        <v>161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1161</v>
      </c>
      <c r="I166" t="s">
        <v>479</v>
      </c>
      <c r="J166" t="s">
        <v>480</v>
      </c>
      <c r="K166" t="s">
        <v>77</v>
      </c>
      <c r="L166" t="s">
        <v>49</v>
      </c>
      <c r="M166">
        <v>27</v>
      </c>
      <c r="N166" t="s">
        <v>159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481</v>
      </c>
      <c r="V166" t="s">
        <v>80</v>
      </c>
      <c r="W166" t="s">
        <v>80</v>
      </c>
      <c r="X166" t="s">
        <v>116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117</v>
      </c>
      <c r="AG166" t="s">
        <v>118</v>
      </c>
      <c r="AH166">
        <v>1</v>
      </c>
      <c r="AI166">
        <f>"05302     "</f>
        <v>0</v>
      </c>
      <c r="AJ166" t="s">
        <v>482</v>
      </c>
      <c r="AK166" t="s">
        <v>483</v>
      </c>
      <c r="AL166" t="s">
        <v>107</v>
      </c>
      <c r="AM166" t="s">
        <v>108</v>
      </c>
      <c r="AN166" t="s">
        <v>68</v>
      </c>
      <c r="AO166" t="s">
        <v>403</v>
      </c>
    </row>
    <row r="167" spans="1:41">
      <c r="A167">
        <v>180</v>
      </c>
      <c r="B167" t="s">
        <v>41</v>
      </c>
      <c r="C167" t="s">
        <v>42</v>
      </c>
      <c r="D167" t="s">
        <v>43</v>
      </c>
      <c r="E167">
        <f>"07"</f>
        <v>0</v>
      </c>
      <c r="F167" t="s">
        <v>44</v>
      </c>
      <c r="G167" t="s">
        <v>45</v>
      </c>
      <c r="H167">
        <v>1191</v>
      </c>
      <c r="I167" t="s">
        <v>484</v>
      </c>
      <c r="J167" t="s">
        <v>485</v>
      </c>
      <c r="K167" t="s">
        <v>77</v>
      </c>
      <c r="L167" t="s">
        <v>49</v>
      </c>
      <c r="M167">
        <v>26</v>
      </c>
      <c r="N167" t="s">
        <v>114</v>
      </c>
      <c r="O167" t="s">
        <v>51</v>
      </c>
      <c r="P167" t="s">
        <v>52</v>
      </c>
      <c r="Q167" t="s">
        <v>53</v>
      </c>
      <c r="R167" t="s">
        <v>54</v>
      </c>
      <c r="S167" t="s">
        <v>55</v>
      </c>
      <c r="T167" t="s">
        <v>55</v>
      </c>
      <c r="U167" t="s">
        <v>146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60</v>
      </c>
      <c r="AE167" t="s">
        <v>60</v>
      </c>
      <c r="AF167" t="s">
        <v>117</v>
      </c>
      <c r="AG167" t="s">
        <v>118</v>
      </c>
      <c r="AH167">
        <v>1</v>
      </c>
      <c r="AI167">
        <f>"07221     "</f>
        <v>0</v>
      </c>
      <c r="AJ167" t="s">
        <v>353</v>
      </c>
      <c r="AK167" t="s">
        <v>354</v>
      </c>
      <c r="AL167" t="s">
        <v>355</v>
      </c>
      <c r="AM167" t="s">
        <v>356</v>
      </c>
      <c r="AN167" t="s">
        <v>68</v>
      </c>
      <c r="AO167" t="s">
        <v>85</v>
      </c>
    </row>
    <row r="168" spans="1:41">
      <c r="A168">
        <v>162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1162</v>
      </c>
      <c r="I168" t="s">
        <v>486</v>
      </c>
      <c r="J168" t="s">
        <v>487</v>
      </c>
      <c r="K168" t="s">
        <v>77</v>
      </c>
      <c r="L168" t="s">
        <v>49</v>
      </c>
      <c r="M168">
        <v>26</v>
      </c>
      <c r="N168" t="s">
        <v>114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488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"05202     "</f>
        <v>0</v>
      </c>
      <c r="AJ168" t="s">
        <v>489</v>
      </c>
      <c r="AK168" t="s">
        <v>490</v>
      </c>
      <c r="AL168" t="s">
        <v>107</v>
      </c>
      <c r="AM168" t="s">
        <v>108</v>
      </c>
      <c r="AN168" t="s">
        <v>68</v>
      </c>
      <c r="AO168" t="s">
        <v>142</v>
      </c>
    </row>
    <row r="169" spans="1:41">
      <c r="A169">
        <v>163</v>
      </c>
      <c r="B169" t="s">
        <v>41</v>
      </c>
      <c r="C169" t="s">
        <v>42</v>
      </c>
      <c r="D169" t="s">
        <v>43</v>
      </c>
      <c r="E169">
        <f>"05"</f>
        <v>0</v>
      </c>
      <c r="F169" t="s">
        <v>99</v>
      </c>
      <c r="G169" t="s">
        <v>100</v>
      </c>
      <c r="H169">
        <v>1163</v>
      </c>
      <c r="I169" t="s">
        <v>491</v>
      </c>
      <c r="J169" t="s">
        <v>492</v>
      </c>
      <c r="K169" t="s">
        <v>77</v>
      </c>
      <c r="L169" t="s">
        <v>49</v>
      </c>
      <c r="M169">
        <v>26</v>
      </c>
      <c r="N169" t="s">
        <v>114</v>
      </c>
      <c r="O169" t="s">
        <v>51</v>
      </c>
      <c r="P169" t="s">
        <v>91</v>
      </c>
      <c r="Q169" t="s">
        <v>53</v>
      </c>
      <c r="R169" t="s">
        <v>54</v>
      </c>
      <c r="S169" t="s">
        <v>55</v>
      </c>
      <c r="T169" t="s">
        <v>55</v>
      </c>
      <c r="U169" t="s">
        <v>493</v>
      </c>
      <c r="V169" t="s">
        <v>80</v>
      </c>
      <c r="W169" t="s">
        <v>80</v>
      </c>
      <c r="X169" t="s">
        <v>116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"05132     "</f>
        <v>0</v>
      </c>
      <c r="AJ169" t="s">
        <v>494</v>
      </c>
      <c r="AK169" t="s">
        <v>495</v>
      </c>
      <c r="AL169" t="s">
        <v>107</v>
      </c>
      <c r="AM169" t="s">
        <v>108</v>
      </c>
      <c r="AN169" t="s">
        <v>68</v>
      </c>
      <c r="AO169" t="s">
        <v>70</v>
      </c>
    </row>
    <row r="170" spans="1:41">
      <c r="A170">
        <v>164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1165</v>
      </c>
      <c r="I170" t="s">
        <v>496</v>
      </c>
      <c r="J170" t="s">
        <v>497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91</v>
      </c>
      <c r="Q170" t="s">
        <v>53</v>
      </c>
      <c r="R170" t="s">
        <v>54</v>
      </c>
      <c r="S170" t="s">
        <v>55</v>
      </c>
      <c r="T170" t="s">
        <v>55</v>
      </c>
      <c r="U170" t="s">
        <v>498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"05013     "</f>
        <v>0</v>
      </c>
      <c r="AJ170" t="s">
        <v>392</v>
      </c>
      <c r="AK170" t="s">
        <v>393</v>
      </c>
      <c r="AL170" t="s">
        <v>107</v>
      </c>
      <c r="AM170" t="s">
        <v>108</v>
      </c>
      <c r="AN170" t="s">
        <v>68</v>
      </c>
      <c r="AO170" t="s">
        <v>69</v>
      </c>
    </row>
    <row r="171" spans="1:41">
      <c r="A171">
        <v>165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1167</v>
      </c>
      <c r="I171" t="s">
        <v>499</v>
      </c>
      <c r="J171" t="s">
        <v>500</v>
      </c>
      <c r="K171" t="s">
        <v>77</v>
      </c>
      <c r="L171" t="s">
        <v>49</v>
      </c>
      <c r="M171">
        <v>28</v>
      </c>
      <c r="N171" t="s">
        <v>78</v>
      </c>
      <c r="O171" t="s">
        <v>51</v>
      </c>
      <c r="P171" t="s">
        <v>52</v>
      </c>
      <c r="Q171" t="s">
        <v>53</v>
      </c>
      <c r="R171" t="s">
        <v>54</v>
      </c>
      <c r="S171" t="s">
        <v>55</v>
      </c>
      <c r="T171" t="s">
        <v>55</v>
      </c>
      <c r="U171" t="s">
        <v>501</v>
      </c>
      <c r="V171" t="s">
        <v>80</v>
      </c>
      <c r="W171" t="s">
        <v>80</v>
      </c>
      <c r="X171" t="s">
        <v>59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62</v>
      </c>
      <c r="AG171" t="s">
        <v>63</v>
      </c>
      <c r="AH171">
        <v>1</v>
      </c>
      <c r="AI171">
        <f>"05011     "</f>
        <v>0</v>
      </c>
      <c r="AJ171" t="s">
        <v>502</v>
      </c>
      <c r="AK171" t="s">
        <v>503</v>
      </c>
      <c r="AL171" t="s">
        <v>107</v>
      </c>
      <c r="AM171" t="s">
        <v>108</v>
      </c>
      <c r="AN171" t="s">
        <v>68</v>
      </c>
      <c r="AO171" t="s">
        <v>224</v>
      </c>
    </row>
    <row r="172" spans="1:41">
      <c r="A172">
        <v>166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1168</v>
      </c>
      <c r="I172" t="s">
        <v>504</v>
      </c>
      <c r="J172" t="s">
        <v>505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52</v>
      </c>
      <c r="Q172" t="s">
        <v>53</v>
      </c>
      <c r="R172" t="s">
        <v>54</v>
      </c>
      <c r="S172" t="s">
        <v>55</v>
      </c>
      <c r="T172" t="s">
        <v>55</v>
      </c>
      <c r="U172" t="s">
        <v>469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"05205     "</f>
        <v>0</v>
      </c>
      <c r="AJ172" t="s">
        <v>470</v>
      </c>
      <c r="AK172" t="s">
        <v>471</v>
      </c>
      <c r="AL172" t="s">
        <v>107</v>
      </c>
      <c r="AM172" t="s">
        <v>108</v>
      </c>
      <c r="AN172" t="s">
        <v>68</v>
      </c>
      <c r="AO172" t="s">
        <v>85</v>
      </c>
    </row>
    <row r="173" spans="1:41">
      <c r="A173">
        <v>167</v>
      </c>
      <c r="B173" t="s">
        <v>41</v>
      </c>
      <c r="C173" t="s">
        <v>42</v>
      </c>
      <c r="D173" t="s">
        <v>43</v>
      </c>
      <c r="E173">
        <f>"08"</f>
        <v>0</v>
      </c>
      <c r="F173" t="s">
        <v>241</v>
      </c>
      <c r="G173" t="s">
        <v>242</v>
      </c>
      <c r="H173">
        <v>1170</v>
      </c>
      <c r="I173" t="s">
        <v>506</v>
      </c>
      <c r="J173" t="s">
        <v>507</v>
      </c>
      <c r="K173" t="s">
        <v>77</v>
      </c>
      <c r="L173" t="s">
        <v>322</v>
      </c>
      <c r="M173">
        <v>30</v>
      </c>
      <c r="N173" t="s">
        <v>166</v>
      </c>
      <c r="O173" t="s">
        <v>227</v>
      </c>
      <c r="P173" t="s">
        <v>52</v>
      </c>
      <c r="Q173" t="s">
        <v>92</v>
      </c>
      <c r="R173" t="s">
        <v>54</v>
      </c>
      <c r="S173" t="s">
        <v>55</v>
      </c>
      <c r="T173" t="s">
        <v>55</v>
      </c>
      <c r="U173" t="s">
        <v>252</v>
      </c>
      <c r="V173" t="s">
        <v>80</v>
      </c>
      <c r="W173" t="s">
        <v>80</v>
      </c>
      <c r="X173" t="s">
        <v>168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80</v>
      </c>
      <c r="AG173" t="s">
        <v>80</v>
      </c>
      <c r="AH173">
        <v>1</v>
      </c>
      <c r="AI173">
        <f>"0811      "</f>
        <v>0</v>
      </c>
      <c r="AJ173" t="s">
        <v>508</v>
      </c>
      <c r="AK173" t="s">
        <v>509</v>
      </c>
      <c r="AL173" t="s">
        <v>248</v>
      </c>
      <c r="AM173" t="s">
        <v>249</v>
      </c>
      <c r="AN173" t="s">
        <v>68</v>
      </c>
      <c r="AO173" t="s">
        <v>70</v>
      </c>
    </row>
    <row r="174" spans="1:41">
      <c r="A174">
        <v>168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1172</v>
      </c>
      <c r="I174" t="s">
        <v>510</v>
      </c>
      <c r="J174" t="s">
        <v>511</v>
      </c>
      <c r="K174" t="s">
        <v>77</v>
      </c>
      <c r="L174" t="s">
        <v>49</v>
      </c>
      <c r="M174">
        <v>30</v>
      </c>
      <c r="N174" t="s">
        <v>166</v>
      </c>
      <c r="O174" t="s">
        <v>51</v>
      </c>
      <c r="P174" t="s">
        <v>52</v>
      </c>
      <c r="Q174" t="s">
        <v>92</v>
      </c>
      <c r="R174" t="s">
        <v>54</v>
      </c>
      <c r="S174" t="s">
        <v>55</v>
      </c>
      <c r="T174" t="s">
        <v>55</v>
      </c>
      <c r="U174" t="s">
        <v>167</v>
      </c>
      <c r="V174" t="s">
        <v>80</v>
      </c>
      <c r="W174" t="s">
        <v>80</v>
      </c>
      <c r="X174" t="s">
        <v>168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62</v>
      </c>
      <c r="AG174" t="s">
        <v>63</v>
      </c>
      <c r="AH174">
        <v>1</v>
      </c>
      <c r="AI174">
        <f>"05141     "</f>
        <v>0</v>
      </c>
      <c r="AJ174" t="s">
        <v>512</v>
      </c>
      <c r="AK174" t="s">
        <v>513</v>
      </c>
      <c r="AL174" t="s">
        <v>107</v>
      </c>
      <c r="AM174" t="s">
        <v>108</v>
      </c>
      <c r="AN174" t="s">
        <v>68</v>
      </c>
      <c r="AO174" t="s">
        <v>69</v>
      </c>
    </row>
    <row r="175" spans="1:41">
      <c r="A175">
        <v>169</v>
      </c>
      <c r="B175" t="s">
        <v>41</v>
      </c>
      <c r="C175" t="s">
        <v>42</v>
      </c>
      <c r="D175" t="s">
        <v>43</v>
      </c>
      <c r="E175">
        <f>"04"</f>
        <v>0</v>
      </c>
      <c r="F175" t="s">
        <v>86</v>
      </c>
      <c r="G175" t="s">
        <v>87</v>
      </c>
      <c r="H175">
        <v>1174</v>
      </c>
      <c r="I175" t="s">
        <v>514</v>
      </c>
      <c r="J175" t="s">
        <v>515</v>
      </c>
      <c r="K175" t="s">
        <v>77</v>
      </c>
      <c r="L175" t="s">
        <v>49</v>
      </c>
      <c r="M175">
        <v>25</v>
      </c>
      <c r="N175" t="s">
        <v>381</v>
      </c>
      <c r="O175" t="s">
        <v>51</v>
      </c>
      <c r="P175" t="s">
        <v>91</v>
      </c>
      <c r="Q175" t="s">
        <v>53</v>
      </c>
      <c r="R175" t="s">
        <v>54</v>
      </c>
      <c r="S175" t="s">
        <v>55</v>
      </c>
      <c r="T175" t="s">
        <v>55</v>
      </c>
      <c r="U175" t="s">
        <v>516</v>
      </c>
      <c r="V175" t="s">
        <v>80</v>
      </c>
      <c r="W175" t="s">
        <v>80</v>
      </c>
      <c r="X175" t="s">
        <v>383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517</v>
      </c>
      <c r="AG175" t="s">
        <v>518</v>
      </c>
      <c r="AH175">
        <v>1</v>
      </c>
      <c r="AI175">
        <f>"04002     "</f>
        <v>0</v>
      </c>
      <c r="AJ175" t="s">
        <v>519</v>
      </c>
      <c r="AK175" t="s">
        <v>520</v>
      </c>
      <c r="AL175" t="s">
        <v>96</v>
      </c>
      <c r="AM175" t="s">
        <v>97</v>
      </c>
      <c r="AN175" t="s">
        <v>68</v>
      </c>
      <c r="AO175" t="s">
        <v>223</v>
      </c>
    </row>
    <row r="176" spans="1:41">
      <c r="A176">
        <v>170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1176</v>
      </c>
      <c r="I176" t="s">
        <v>521</v>
      </c>
      <c r="J176" t="s">
        <v>522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"05142     "</f>
        <v>0</v>
      </c>
      <c r="AJ176" t="s">
        <v>177</v>
      </c>
      <c r="AK176" t="s">
        <v>178</v>
      </c>
      <c r="AL176" t="s">
        <v>107</v>
      </c>
      <c r="AM176" t="s">
        <v>108</v>
      </c>
      <c r="AN176" t="s">
        <v>68</v>
      </c>
      <c r="AO176" t="s">
        <v>70</v>
      </c>
    </row>
    <row r="177" spans="1:41">
      <c r="A177">
        <v>171</v>
      </c>
      <c r="B177" t="s">
        <v>41</v>
      </c>
      <c r="C177" t="s">
        <v>42</v>
      </c>
      <c r="D177" t="s">
        <v>43</v>
      </c>
      <c r="E177">
        <f>"05"</f>
        <v>0</v>
      </c>
      <c r="F177" t="s">
        <v>99</v>
      </c>
      <c r="G177" t="s">
        <v>100</v>
      </c>
      <c r="H177">
        <v>1177</v>
      </c>
      <c r="I177" t="s">
        <v>523</v>
      </c>
      <c r="J177" t="s">
        <v>524</v>
      </c>
      <c r="K177" t="s">
        <v>77</v>
      </c>
      <c r="L177" t="s">
        <v>49</v>
      </c>
      <c r="M177">
        <v>25</v>
      </c>
      <c r="N177" t="s">
        <v>381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498</v>
      </c>
      <c r="V177" t="s">
        <v>213</v>
      </c>
      <c r="W177" t="s">
        <v>214</v>
      </c>
      <c r="X177" t="s">
        <v>383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117</v>
      </c>
      <c r="AG177" t="s">
        <v>118</v>
      </c>
      <c r="AH177">
        <v>1</v>
      </c>
      <c r="AI177">
        <f>"05121     "</f>
        <v>0</v>
      </c>
      <c r="AJ177" t="s">
        <v>179</v>
      </c>
      <c r="AK177" t="s">
        <v>180</v>
      </c>
      <c r="AL177" t="s">
        <v>107</v>
      </c>
      <c r="AM177" t="s">
        <v>108</v>
      </c>
      <c r="AN177" t="s">
        <v>68</v>
      </c>
      <c r="AO177" t="s">
        <v>184</v>
      </c>
    </row>
    <row r="178" spans="1:41">
      <c r="A178">
        <v>172</v>
      </c>
      <c r="B178" t="s">
        <v>41</v>
      </c>
      <c r="C178" t="s">
        <v>42</v>
      </c>
      <c r="D178" t="s">
        <v>43</v>
      </c>
      <c r="E178">
        <f>"08"</f>
        <v>0</v>
      </c>
      <c r="F178" t="s">
        <v>241</v>
      </c>
      <c r="G178" t="s">
        <v>242</v>
      </c>
      <c r="H178">
        <v>1178</v>
      </c>
      <c r="I178" t="s">
        <v>525</v>
      </c>
      <c r="J178" t="s">
        <v>526</v>
      </c>
      <c r="K178" t="s">
        <v>77</v>
      </c>
      <c r="L178" t="s">
        <v>49</v>
      </c>
      <c r="M178">
        <v>26</v>
      </c>
      <c r="N178" t="s">
        <v>114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527</v>
      </c>
      <c r="V178" t="s">
        <v>80</v>
      </c>
      <c r="W178" t="s">
        <v>80</v>
      </c>
      <c r="X178" t="s">
        <v>116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61</v>
      </c>
      <c r="AE178" t="s">
        <v>60</v>
      </c>
      <c r="AF178" t="s">
        <v>117</v>
      </c>
      <c r="AG178" t="s">
        <v>118</v>
      </c>
      <c r="AH178">
        <v>1</v>
      </c>
      <c r="AI178">
        <f>"08302     "</f>
        <v>0</v>
      </c>
      <c r="AJ178" t="s">
        <v>477</v>
      </c>
      <c r="AK178" t="s">
        <v>478</v>
      </c>
      <c r="AL178" t="s">
        <v>375</v>
      </c>
      <c r="AM178" t="s">
        <v>376</v>
      </c>
      <c r="AN178" t="s">
        <v>68</v>
      </c>
      <c r="AO178" t="s">
        <v>70</v>
      </c>
    </row>
    <row r="179" spans="1:41">
      <c r="A179">
        <v>173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1180</v>
      </c>
      <c r="I179" t="s">
        <v>528</v>
      </c>
      <c r="J179" t="s">
        <v>529</v>
      </c>
      <c r="K179" t="s">
        <v>77</v>
      </c>
      <c r="L179" t="s">
        <v>49</v>
      </c>
      <c r="M179">
        <v>25</v>
      </c>
      <c r="N179" t="s">
        <v>381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189</v>
      </c>
      <c r="V179" t="s">
        <v>80</v>
      </c>
      <c r="W179" t="s">
        <v>80</v>
      </c>
      <c r="X179" t="s">
        <v>383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"05013     "</f>
        <v>0</v>
      </c>
      <c r="AJ179" t="s">
        <v>392</v>
      </c>
      <c r="AK179" t="s">
        <v>393</v>
      </c>
      <c r="AL179" t="s">
        <v>107</v>
      </c>
      <c r="AM179" t="s">
        <v>108</v>
      </c>
      <c r="AN179" t="s">
        <v>68</v>
      </c>
      <c r="AO179" t="s">
        <v>70</v>
      </c>
    </row>
    <row r="180" spans="1:41">
      <c r="A180">
        <v>174</v>
      </c>
      <c r="B180" t="s">
        <v>41</v>
      </c>
      <c r="C180" t="s">
        <v>42</v>
      </c>
      <c r="D180" t="s">
        <v>43</v>
      </c>
      <c r="E180">
        <f>"07"</f>
        <v>0</v>
      </c>
      <c r="F180" t="s">
        <v>44</v>
      </c>
      <c r="G180" t="s">
        <v>45</v>
      </c>
      <c r="H180">
        <v>1181</v>
      </c>
      <c r="I180" t="s">
        <v>530</v>
      </c>
      <c r="J180" t="s">
        <v>531</v>
      </c>
      <c r="K180" t="s">
        <v>77</v>
      </c>
      <c r="L180" t="s">
        <v>322</v>
      </c>
      <c r="M180">
        <v>30</v>
      </c>
      <c r="N180" t="s">
        <v>166</v>
      </c>
      <c r="O180" t="s">
        <v>227</v>
      </c>
      <c r="P180" t="s">
        <v>52</v>
      </c>
      <c r="Q180" t="s">
        <v>53</v>
      </c>
      <c r="R180" t="s">
        <v>54</v>
      </c>
      <c r="S180" t="s">
        <v>55</v>
      </c>
      <c r="T180" t="s">
        <v>55</v>
      </c>
      <c r="U180" t="s">
        <v>79</v>
      </c>
      <c r="V180" t="s">
        <v>80</v>
      </c>
      <c r="W180" t="s">
        <v>80</v>
      </c>
      <c r="X180" t="s">
        <v>168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60</v>
      </c>
      <c r="AE180" t="s">
        <v>60</v>
      </c>
      <c r="AF180" t="s">
        <v>80</v>
      </c>
      <c r="AG180" t="s">
        <v>80</v>
      </c>
      <c r="AH180">
        <v>1</v>
      </c>
      <c r="AI180">
        <f>"0711      "</f>
        <v>0</v>
      </c>
      <c r="AJ180" t="s">
        <v>532</v>
      </c>
      <c r="AK180" t="s">
        <v>533</v>
      </c>
      <c r="AL180" t="s">
        <v>66</v>
      </c>
      <c r="AM180" t="s">
        <v>67</v>
      </c>
      <c r="AN180" t="s">
        <v>68</v>
      </c>
      <c r="AO180" t="s">
        <v>70</v>
      </c>
    </row>
    <row r="181" spans="1:41">
      <c r="A181">
        <v>175</v>
      </c>
      <c r="B181" t="s">
        <v>41</v>
      </c>
      <c r="C181" t="s">
        <v>42</v>
      </c>
      <c r="D181" t="s">
        <v>43</v>
      </c>
      <c r="E181">
        <f>"07"</f>
        <v>0</v>
      </c>
      <c r="F181" t="s">
        <v>44</v>
      </c>
      <c r="G181" t="s">
        <v>45</v>
      </c>
      <c r="H181">
        <v>1183</v>
      </c>
      <c r="I181" t="s">
        <v>534</v>
      </c>
      <c r="J181" t="s">
        <v>535</v>
      </c>
      <c r="K181" t="s">
        <v>77</v>
      </c>
      <c r="L181" t="s">
        <v>49</v>
      </c>
      <c r="M181">
        <v>28</v>
      </c>
      <c r="N181" t="s">
        <v>78</v>
      </c>
      <c r="O181" t="s">
        <v>51</v>
      </c>
      <c r="P181" t="s">
        <v>52</v>
      </c>
      <c r="Q181" t="s">
        <v>53</v>
      </c>
      <c r="R181" t="s">
        <v>54</v>
      </c>
      <c r="S181" t="s">
        <v>55</v>
      </c>
      <c r="T181" t="s">
        <v>55</v>
      </c>
      <c r="U181" t="s">
        <v>79</v>
      </c>
      <c r="V181" t="s">
        <v>80</v>
      </c>
      <c r="W181" t="s">
        <v>80</v>
      </c>
      <c r="X181" t="s">
        <v>59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62</v>
      </c>
      <c r="AG181" t="s">
        <v>63</v>
      </c>
      <c r="AH181">
        <v>1</v>
      </c>
      <c r="AI181">
        <f>"07111     "</f>
        <v>0</v>
      </c>
      <c r="AJ181" t="s">
        <v>343</v>
      </c>
      <c r="AK181" t="s">
        <v>344</v>
      </c>
      <c r="AL181" t="s">
        <v>66</v>
      </c>
      <c r="AM181" t="s">
        <v>67</v>
      </c>
      <c r="AN181" t="s">
        <v>68</v>
      </c>
      <c r="AO181" t="s">
        <v>209</v>
      </c>
    </row>
    <row r="182" spans="1:41">
      <c r="A182">
        <v>176</v>
      </c>
      <c r="B182" t="s">
        <v>41</v>
      </c>
      <c r="C182" t="s">
        <v>42</v>
      </c>
      <c r="D182" t="s">
        <v>43</v>
      </c>
      <c r="E182">
        <f>"05"</f>
        <v>0</v>
      </c>
      <c r="F182" t="s">
        <v>99</v>
      </c>
      <c r="G182" t="s">
        <v>100</v>
      </c>
      <c r="H182">
        <v>1185</v>
      </c>
      <c r="I182" t="s">
        <v>536</v>
      </c>
      <c r="J182" t="s">
        <v>537</v>
      </c>
      <c r="K182" t="s">
        <v>77</v>
      </c>
      <c r="L182" t="s">
        <v>49</v>
      </c>
      <c r="M182">
        <v>26</v>
      </c>
      <c r="N182" t="s">
        <v>114</v>
      </c>
      <c r="O182" t="s">
        <v>51</v>
      </c>
      <c r="P182" t="s">
        <v>91</v>
      </c>
      <c r="Q182" t="s">
        <v>92</v>
      </c>
      <c r="R182" t="s">
        <v>54</v>
      </c>
      <c r="S182" t="s">
        <v>55</v>
      </c>
      <c r="T182" t="s">
        <v>55</v>
      </c>
      <c r="U182" t="s">
        <v>369</v>
      </c>
      <c r="V182" t="s">
        <v>80</v>
      </c>
      <c r="W182" t="s">
        <v>80</v>
      </c>
      <c r="X182" t="s">
        <v>116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61</v>
      </c>
      <c r="AE182" t="s">
        <v>60</v>
      </c>
      <c r="AF182" t="s">
        <v>117</v>
      </c>
      <c r="AG182" t="s">
        <v>118</v>
      </c>
      <c r="AH182">
        <v>1</v>
      </c>
      <c r="AI182">
        <f>"05201     "</f>
        <v>0</v>
      </c>
      <c r="AJ182" t="s">
        <v>406</v>
      </c>
      <c r="AK182" t="s">
        <v>407</v>
      </c>
      <c r="AL182" t="s">
        <v>107</v>
      </c>
      <c r="AM182" t="s">
        <v>108</v>
      </c>
      <c r="AN182" t="s">
        <v>68</v>
      </c>
      <c r="AO182" t="s">
        <v>70</v>
      </c>
    </row>
    <row r="183" spans="1:41">
      <c r="A183">
        <v>177</v>
      </c>
      <c r="B183" t="s">
        <v>41</v>
      </c>
      <c r="C183" t="s">
        <v>42</v>
      </c>
      <c r="D183" t="s">
        <v>43</v>
      </c>
      <c r="E183">
        <f>"07"</f>
        <v>0</v>
      </c>
      <c r="F183" t="s">
        <v>44</v>
      </c>
      <c r="G183" t="s">
        <v>45</v>
      </c>
      <c r="H183">
        <v>1186</v>
      </c>
      <c r="I183" t="s">
        <v>538</v>
      </c>
      <c r="J183" t="s">
        <v>539</v>
      </c>
      <c r="K183" t="s">
        <v>77</v>
      </c>
      <c r="L183" t="s">
        <v>49</v>
      </c>
      <c r="M183">
        <v>28</v>
      </c>
      <c r="N183" t="s">
        <v>78</v>
      </c>
      <c r="O183" t="s">
        <v>51</v>
      </c>
      <c r="P183" t="s">
        <v>52</v>
      </c>
      <c r="Q183" t="s">
        <v>53</v>
      </c>
      <c r="R183" t="s">
        <v>54</v>
      </c>
      <c r="S183" t="s">
        <v>55</v>
      </c>
      <c r="T183" t="s">
        <v>55</v>
      </c>
      <c r="U183" t="s">
        <v>488</v>
      </c>
      <c r="V183" t="s">
        <v>80</v>
      </c>
      <c r="W183" t="s">
        <v>80</v>
      </c>
      <c r="X183" t="s">
        <v>59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60</v>
      </c>
      <c r="AE183" t="s">
        <v>60</v>
      </c>
      <c r="AF183" t="s">
        <v>62</v>
      </c>
      <c r="AG183" t="s">
        <v>63</v>
      </c>
      <c r="AH183">
        <v>1</v>
      </c>
      <c r="AI183">
        <f>"07112     "</f>
        <v>0</v>
      </c>
      <c r="AJ183" t="s">
        <v>540</v>
      </c>
      <c r="AK183" t="s">
        <v>541</v>
      </c>
      <c r="AL183" t="s">
        <v>137</v>
      </c>
      <c r="AM183" t="s">
        <v>138</v>
      </c>
      <c r="AN183" t="s">
        <v>68</v>
      </c>
      <c r="AO183" t="s">
        <v>85</v>
      </c>
    </row>
    <row r="184" spans="1:41">
      <c r="A184">
        <v>178</v>
      </c>
      <c r="B184" t="s">
        <v>41</v>
      </c>
      <c r="C184" t="s">
        <v>42</v>
      </c>
      <c r="D184" t="s">
        <v>43</v>
      </c>
      <c r="E184">
        <f>"07"</f>
        <v>0</v>
      </c>
      <c r="F184" t="s">
        <v>44</v>
      </c>
      <c r="G184" t="s">
        <v>45</v>
      </c>
      <c r="H184">
        <v>1187</v>
      </c>
      <c r="I184" t="s">
        <v>542</v>
      </c>
      <c r="J184" t="s">
        <v>543</v>
      </c>
      <c r="K184" t="s">
        <v>77</v>
      </c>
      <c r="L184" t="s">
        <v>49</v>
      </c>
      <c r="M184">
        <v>28</v>
      </c>
      <c r="N184" t="s">
        <v>78</v>
      </c>
      <c r="O184" t="s">
        <v>51</v>
      </c>
      <c r="P184" t="s">
        <v>52</v>
      </c>
      <c r="Q184" t="s">
        <v>53</v>
      </c>
      <c r="R184" t="s">
        <v>54</v>
      </c>
      <c r="S184" t="s">
        <v>55</v>
      </c>
      <c r="T184" t="s">
        <v>55</v>
      </c>
      <c r="U184" t="s">
        <v>544</v>
      </c>
      <c r="V184" t="s">
        <v>80</v>
      </c>
      <c r="W184" t="s">
        <v>80</v>
      </c>
      <c r="X184" t="s">
        <v>59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60</v>
      </c>
      <c r="AE184" t="s">
        <v>60</v>
      </c>
      <c r="AF184" t="s">
        <v>62</v>
      </c>
      <c r="AG184" t="s">
        <v>63</v>
      </c>
      <c r="AH184">
        <v>1</v>
      </c>
      <c r="AI184">
        <f>"07113     "</f>
        <v>0</v>
      </c>
      <c r="AJ184" t="s">
        <v>545</v>
      </c>
      <c r="AK184" t="s">
        <v>546</v>
      </c>
      <c r="AL184" t="s">
        <v>66</v>
      </c>
      <c r="AM184" t="s">
        <v>67</v>
      </c>
      <c r="AN184" t="s">
        <v>68</v>
      </c>
      <c r="AO184" t="s">
        <v>209</v>
      </c>
    </row>
    <row r="185" spans="1:41">
      <c r="A185">
        <v>181</v>
      </c>
      <c r="B185" t="s">
        <v>41</v>
      </c>
      <c r="C185" t="s">
        <v>42</v>
      </c>
      <c r="D185" t="s">
        <v>43</v>
      </c>
      <c r="E185">
        <f>"06"</f>
        <v>0</v>
      </c>
      <c r="F185" t="s">
        <v>448</v>
      </c>
      <c r="G185" t="s">
        <v>449</v>
      </c>
      <c r="H185">
        <v>1202</v>
      </c>
      <c r="I185" t="s">
        <v>547</v>
      </c>
      <c r="J185" t="s">
        <v>548</v>
      </c>
      <c r="K185" t="s">
        <v>77</v>
      </c>
      <c r="L185" t="s">
        <v>49</v>
      </c>
      <c r="M185">
        <v>25</v>
      </c>
      <c r="N185" t="s">
        <v>381</v>
      </c>
      <c r="O185" t="s">
        <v>51</v>
      </c>
      <c r="P185" t="s">
        <v>91</v>
      </c>
      <c r="Q185" t="s">
        <v>92</v>
      </c>
      <c r="R185" t="s">
        <v>54</v>
      </c>
      <c r="S185" t="s">
        <v>55</v>
      </c>
      <c r="T185" t="s">
        <v>55</v>
      </c>
      <c r="U185" t="s">
        <v>549</v>
      </c>
      <c r="V185" t="s">
        <v>80</v>
      </c>
      <c r="W185" t="s">
        <v>80</v>
      </c>
      <c r="X185" t="s">
        <v>383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117</v>
      </c>
      <c r="AG185" t="s">
        <v>118</v>
      </c>
      <c r="AH185">
        <v>1</v>
      </c>
      <c r="AI185">
        <f>"06201     "</f>
        <v>0</v>
      </c>
      <c r="AJ185" t="s">
        <v>452</v>
      </c>
      <c r="AK185" t="s">
        <v>453</v>
      </c>
      <c r="AL185" t="s">
        <v>454</v>
      </c>
      <c r="AM185" t="s">
        <v>455</v>
      </c>
      <c r="AN185" t="s">
        <v>68</v>
      </c>
      <c r="AO185" t="s">
        <v>142</v>
      </c>
    </row>
    <row r="186" spans="1:41">
      <c r="A186">
        <v>182</v>
      </c>
      <c r="B186" t="s">
        <v>41</v>
      </c>
      <c r="C186" t="s">
        <v>42</v>
      </c>
      <c r="D186" t="s">
        <v>43</v>
      </c>
      <c r="E186">
        <f>"06"</f>
        <v>0</v>
      </c>
      <c r="F186" t="s">
        <v>448</v>
      </c>
      <c r="G186" t="s">
        <v>449</v>
      </c>
      <c r="H186">
        <v>1203</v>
      </c>
      <c r="I186" t="s">
        <v>550</v>
      </c>
      <c r="J186" t="s">
        <v>551</v>
      </c>
      <c r="K186" t="s">
        <v>77</v>
      </c>
      <c r="L186" t="s">
        <v>49</v>
      </c>
      <c r="M186">
        <v>26</v>
      </c>
      <c r="N186" t="s">
        <v>114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501</v>
      </c>
      <c r="V186" t="s">
        <v>80</v>
      </c>
      <c r="W186" t="s">
        <v>80</v>
      </c>
      <c r="X186" t="s">
        <v>116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117</v>
      </c>
      <c r="AG186" t="s">
        <v>118</v>
      </c>
      <c r="AH186">
        <v>1</v>
      </c>
      <c r="AI186">
        <f>"06102     "</f>
        <v>0</v>
      </c>
      <c r="AJ186" t="s">
        <v>552</v>
      </c>
      <c r="AK186" t="s">
        <v>553</v>
      </c>
      <c r="AL186" t="s">
        <v>231</v>
      </c>
      <c r="AM186" t="s">
        <v>232</v>
      </c>
      <c r="AN186" t="s">
        <v>68</v>
      </c>
      <c r="AO186" t="s">
        <v>70</v>
      </c>
    </row>
    <row r="187" spans="1:41">
      <c r="A187">
        <v>205</v>
      </c>
      <c r="B187" t="s">
        <v>41</v>
      </c>
      <c r="C187" t="s">
        <v>42</v>
      </c>
      <c r="D187" t="s">
        <v>43</v>
      </c>
      <c r="E187">
        <f>"05"</f>
        <v>0</v>
      </c>
      <c r="F187" t="s">
        <v>99</v>
      </c>
      <c r="G187" t="s">
        <v>100</v>
      </c>
      <c r="H187">
        <v>1227</v>
      </c>
      <c r="I187" t="s">
        <v>554</v>
      </c>
      <c r="J187" t="s">
        <v>555</v>
      </c>
      <c r="K187" t="s">
        <v>77</v>
      </c>
      <c r="L187" t="s">
        <v>49</v>
      </c>
      <c r="M187">
        <v>26</v>
      </c>
      <c r="N187" t="s">
        <v>114</v>
      </c>
      <c r="O187" t="s">
        <v>51</v>
      </c>
      <c r="P187" t="s">
        <v>91</v>
      </c>
      <c r="Q187" t="s">
        <v>53</v>
      </c>
      <c r="R187" t="s">
        <v>54</v>
      </c>
      <c r="S187" t="s">
        <v>55</v>
      </c>
      <c r="T187" t="s">
        <v>55</v>
      </c>
      <c r="U187" t="s">
        <v>189</v>
      </c>
      <c r="V187" t="s">
        <v>190</v>
      </c>
      <c r="W187" t="s">
        <v>191</v>
      </c>
      <c r="X187" t="s">
        <v>116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"05132     "</f>
        <v>0</v>
      </c>
      <c r="AJ187" t="s">
        <v>494</v>
      </c>
      <c r="AK187" t="s">
        <v>495</v>
      </c>
      <c r="AL187" t="s">
        <v>107</v>
      </c>
      <c r="AM187" t="s">
        <v>108</v>
      </c>
      <c r="AN187" t="s">
        <v>68</v>
      </c>
      <c r="AO187" t="s">
        <v>69</v>
      </c>
    </row>
    <row r="188" spans="1:41">
      <c r="A188">
        <v>183</v>
      </c>
      <c r="B188" t="s">
        <v>41</v>
      </c>
      <c r="C188" t="s">
        <v>42</v>
      </c>
      <c r="D188" t="s">
        <v>43</v>
      </c>
      <c r="E188">
        <f>"02"</f>
        <v>0</v>
      </c>
      <c r="F188" t="s">
        <v>124</v>
      </c>
      <c r="G188" t="s">
        <v>125</v>
      </c>
      <c r="H188">
        <v>1205</v>
      </c>
      <c r="I188" t="s">
        <v>556</v>
      </c>
      <c r="J188" t="s">
        <v>557</v>
      </c>
      <c r="K188" t="s">
        <v>77</v>
      </c>
      <c r="L188" t="s">
        <v>49</v>
      </c>
      <c r="M188">
        <v>28</v>
      </c>
      <c r="N188" t="s">
        <v>78</v>
      </c>
      <c r="O188" t="s">
        <v>51</v>
      </c>
      <c r="P188" t="s">
        <v>52</v>
      </c>
      <c r="Q188" t="s">
        <v>92</v>
      </c>
      <c r="R188" t="s">
        <v>54</v>
      </c>
      <c r="S188" t="s">
        <v>55</v>
      </c>
      <c r="T188" t="s">
        <v>55</v>
      </c>
      <c r="U188" t="s">
        <v>558</v>
      </c>
      <c r="V188" t="s">
        <v>80</v>
      </c>
      <c r="W188" t="s">
        <v>80</v>
      </c>
      <c r="X188" t="s">
        <v>59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62</v>
      </c>
      <c r="AG188" t="s">
        <v>63</v>
      </c>
      <c r="AH188">
        <v>1</v>
      </c>
      <c r="AI188">
        <f>"02204     "</f>
        <v>0</v>
      </c>
      <c r="AJ188" t="s">
        <v>559</v>
      </c>
      <c r="AK188" t="s">
        <v>560</v>
      </c>
      <c r="AL188" t="s">
        <v>96</v>
      </c>
      <c r="AM188" t="s">
        <v>97</v>
      </c>
      <c r="AN188" t="s">
        <v>68</v>
      </c>
      <c r="AO188" t="s">
        <v>85</v>
      </c>
    </row>
    <row r="189" spans="1:41">
      <c r="A189">
        <v>184</v>
      </c>
      <c r="B189" t="s">
        <v>41</v>
      </c>
      <c r="C189" t="s">
        <v>42</v>
      </c>
      <c r="D189" t="s">
        <v>43</v>
      </c>
      <c r="E189">
        <f>"02"</f>
        <v>0</v>
      </c>
      <c r="F189" t="s">
        <v>124</v>
      </c>
      <c r="G189" t="s">
        <v>125</v>
      </c>
      <c r="H189">
        <v>1207</v>
      </c>
      <c r="I189" t="s">
        <v>561</v>
      </c>
      <c r="J189" t="s">
        <v>562</v>
      </c>
      <c r="K189" t="s">
        <v>77</v>
      </c>
      <c r="L189" t="s">
        <v>49</v>
      </c>
      <c r="M189">
        <v>26</v>
      </c>
      <c r="N189" t="s">
        <v>114</v>
      </c>
      <c r="O189" t="s">
        <v>51</v>
      </c>
      <c r="P189" t="s">
        <v>91</v>
      </c>
      <c r="Q189" t="s">
        <v>92</v>
      </c>
      <c r="R189" t="s">
        <v>54</v>
      </c>
      <c r="S189" t="s">
        <v>55</v>
      </c>
      <c r="T189" t="s">
        <v>55</v>
      </c>
      <c r="U189" t="s">
        <v>563</v>
      </c>
      <c r="V189" t="s">
        <v>80</v>
      </c>
      <c r="W189" t="s">
        <v>80</v>
      </c>
      <c r="X189" t="s">
        <v>116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117</v>
      </c>
      <c r="AG189" t="s">
        <v>118</v>
      </c>
      <c r="AH189">
        <v>1</v>
      </c>
      <c r="AI189">
        <f>"02201     "</f>
        <v>0</v>
      </c>
      <c r="AJ189" t="s">
        <v>564</v>
      </c>
      <c r="AK189" t="s">
        <v>565</v>
      </c>
      <c r="AL189" t="s">
        <v>96</v>
      </c>
      <c r="AM189" t="s">
        <v>97</v>
      </c>
      <c r="AN189" t="s">
        <v>68</v>
      </c>
      <c r="AO189" t="s">
        <v>184</v>
      </c>
    </row>
    <row r="190" spans="1:41">
      <c r="A190">
        <v>185</v>
      </c>
      <c r="B190" t="s">
        <v>41</v>
      </c>
      <c r="C190" t="s">
        <v>42</v>
      </c>
      <c r="D190" t="s">
        <v>43</v>
      </c>
      <c r="E190">
        <f>"05"</f>
        <v>0</v>
      </c>
      <c r="F190" t="s">
        <v>99</v>
      </c>
      <c r="G190" t="s">
        <v>100</v>
      </c>
      <c r="H190">
        <v>1208</v>
      </c>
      <c r="I190" t="s">
        <v>566</v>
      </c>
      <c r="J190" t="s">
        <v>567</v>
      </c>
      <c r="K190" t="s">
        <v>77</v>
      </c>
      <c r="L190" t="s">
        <v>49</v>
      </c>
      <c r="M190">
        <v>29</v>
      </c>
      <c r="N190" t="s">
        <v>50</v>
      </c>
      <c r="O190" t="s">
        <v>51</v>
      </c>
      <c r="P190" t="s">
        <v>52</v>
      </c>
      <c r="Q190" t="s">
        <v>53</v>
      </c>
      <c r="R190" t="s">
        <v>54</v>
      </c>
      <c r="S190" t="s">
        <v>55</v>
      </c>
      <c r="T190" t="s">
        <v>55</v>
      </c>
      <c r="U190" t="s">
        <v>501</v>
      </c>
      <c r="V190" t="s">
        <v>80</v>
      </c>
      <c r="W190" t="s">
        <v>80</v>
      </c>
      <c r="X190" t="s">
        <v>59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62</v>
      </c>
      <c r="AG190" t="s">
        <v>63</v>
      </c>
      <c r="AH190">
        <v>1</v>
      </c>
      <c r="AI190">
        <f>"05311     "</f>
        <v>0</v>
      </c>
      <c r="AJ190" t="s">
        <v>192</v>
      </c>
      <c r="AK190" t="s">
        <v>193</v>
      </c>
      <c r="AL190" t="s">
        <v>107</v>
      </c>
      <c r="AM190" t="s">
        <v>108</v>
      </c>
      <c r="AN190" t="s">
        <v>68</v>
      </c>
      <c r="AO190" t="s">
        <v>142</v>
      </c>
    </row>
    <row r="191" spans="1:41">
      <c r="A191">
        <v>186</v>
      </c>
      <c r="B191" t="s">
        <v>41</v>
      </c>
      <c r="C191" t="s">
        <v>42</v>
      </c>
      <c r="D191" t="s">
        <v>43</v>
      </c>
      <c r="E191">
        <f>"05"</f>
        <v>0</v>
      </c>
      <c r="F191" t="s">
        <v>99</v>
      </c>
      <c r="G191" t="s">
        <v>100</v>
      </c>
      <c r="H191">
        <v>1209</v>
      </c>
      <c r="I191" t="s">
        <v>568</v>
      </c>
      <c r="J191" t="s">
        <v>569</v>
      </c>
      <c r="K191" t="s">
        <v>77</v>
      </c>
      <c r="L191" t="s">
        <v>49</v>
      </c>
      <c r="M191">
        <v>26</v>
      </c>
      <c r="N191" t="s">
        <v>114</v>
      </c>
      <c r="O191" t="s">
        <v>51</v>
      </c>
      <c r="P191" t="s">
        <v>91</v>
      </c>
      <c r="Q191" t="s">
        <v>92</v>
      </c>
      <c r="R191" t="s">
        <v>54</v>
      </c>
      <c r="S191" t="s">
        <v>55</v>
      </c>
      <c r="T191" t="s">
        <v>55</v>
      </c>
      <c r="U191" t="s">
        <v>348</v>
      </c>
      <c r="V191" t="s">
        <v>349</v>
      </c>
      <c r="W191" t="s">
        <v>350</v>
      </c>
      <c r="X191" t="s">
        <v>116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117</v>
      </c>
      <c r="AG191" t="s">
        <v>118</v>
      </c>
      <c r="AH191">
        <v>1</v>
      </c>
      <c r="AI191">
        <f>"05313     "</f>
        <v>0</v>
      </c>
      <c r="AJ191" t="s">
        <v>270</v>
      </c>
      <c r="AK191" t="s">
        <v>271</v>
      </c>
      <c r="AL191" t="s">
        <v>107</v>
      </c>
      <c r="AM191" t="s">
        <v>108</v>
      </c>
      <c r="AN191" t="s">
        <v>68</v>
      </c>
      <c r="AO191" t="s">
        <v>224</v>
      </c>
    </row>
    <row r="192" spans="1:41">
      <c r="A192">
        <v>187</v>
      </c>
      <c r="B192" t="s">
        <v>41</v>
      </c>
      <c r="C192" t="s">
        <v>42</v>
      </c>
      <c r="D192" t="s">
        <v>43</v>
      </c>
      <c r="E192">
        <f>"09"</f>
        <v>0</v>
      </c>
      <c r="F192" t="s">
        <v>297</v>
      </c>
      <c r="G192" t="s">
        <v>298</v>
      </c>
      <c r="H192">
        <v>1210</v>
      </c>
      <c r="I192" t="s">
        <v>570</v>
      </c>
      <c r="J192" t="s">
        <v>571</v>
      </c>
      <c r="K192" t="s">
        <v>77</v>
      </c>
      <c r="L192" t="s">
        <v>49</v>
      </c>
      <c r="M192">
        <v>27</v>
      </c>
      <c r="N192" t="s">
        <v>159</v>
      </c>
      <c r="O192" t="s">
        <v>51</v>
      </c>
      <c r="P192" t="s">
        <v>52</v>
      </c>
      <c r="Q192" t="s">
        <v>53</v>
      </c>
      <c r="R192" t="s">
        <v>54</v>
      </c>
      <c r="S192" t="s">
        <v>55</v>
      </c>
      <c r="T192" t="s">
        <v>55</v>
      </c>
      <c r="U192" t="s">
        <v>572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62</v>
      </c>
      <c r="AG192" t="s">
        <v>63</v>
      </c>
      <c r="AH192">
        <v>1</v>
      </c>
      <c r="AI192">
        <f>"09101     "</f>
        <v>0</v>
      </c>
      <c r="AJ192" t="s">
        <v>573</v>
      </c>
      <c r="AK192" t="s">
        <v>574</v>
      </c>
      <c r="AL192" t="s">
        <v>575</v>
      </c>
      <c r="AM192" t="s">
        <v>576</v>
      </c>
      <c r="AN192" t="s">
        <v>68</v>
      </c>
      <c r="AO192" t="s">
        <v>85</v>
      </c>
    </row>
    <row r="193" spans="1:41">
      <c r="A193">
        <v>188</v>
      </c>
      <c r="B193" t="s">
        <v>41</v>
      </c>
      <c r="C193" t="s">
        <v>42</v>
      </c>
      <c r="D193" t="s">
        <v>43</v>
      </c>
      <c r="E193">
        <f>"09"</f>
        <v>0</v>
      </c>
      <c r="F193" t="s">
        <v>297</v>
      </c>
      <c r="G193" t="s">
        <v>298</v>
      </c>
      <c r="H193">
        <v>1212</v>
      </c>
      <c r="I193" t="s">
        <v>577</v>
      </c>
      <c r="J193" t="s">
        <v>578</v>
      </c>
      <c r="K193" t="s">
        <v>77</v>
      </c>
      <c r="L193" t="s">
        <v>49</v>
      </c>
      <c r="M193">
        <v>25</v>
      </c>
      <c r="N193" t="s">
        <v>381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572</v>
      </c>
      <c r="V193" t="s">
        <v>80</v>
      </c>
      <c r="W193" t="s">
        <v>80</v>
      </c>
      <c r="X193" t="s">
        <v>383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117</v>
      </c>
      <c r="AG193" t="s">
        <v>118</v>
      </c>
      <c r="AH193">
        <v>1</v>
      </c>
      <c r="AI193">
        <f>"09101     "</f>
        <v>0</v>
      </c>
      <c r="AJ193" t="s">
        <v>573</v>
      </c>
      <c r="AK193" t="s">
        <v>574</v>
      </c>
      <c r="AL193" t="s">
        <v>575</v>
      </c>
      <c r="AM193" t="s">
        <v>576</v>
      </c>
      <c r="AN193" t="s">
        <v>68</v>
      </c>
      <c r="AO193" t="s">
        <v>253</v>
      </c>
    </row>
    <row r="194" spans="1:41">
      <c r="A194">
        <v>189</v>
      </c>
      <c r="B194" t="s">
        <v>41</v>
      </c>
      <c r="C194" t="s">
        <v>42</v>
      </c>
      <c r="D194" t="s">
        <v>43</v>
      </c>
      <c r="E194">
        <f>"08"</f>
        <v>0</v>
      </c>
      <c r="F194" t="s">
        <v>241</v>
      </c>
      <c r="G194" t="s">
        <v>242</v>
      </c>
      <c r="H194">
        <v>1213</v>
      </c>
      <c r="I194" t="s">
        <v>579</v>
      </c>
      <c r="J194" t="s">
        <v>580</v>
      </c>
      <c r="K194" t="s">
        <v>77</v>
      </c>
      <c r="L194" t="s">
        <v>49</v>
      </c>
      <c r="M194">
        <v>26</v>
      </c>
      <c r="N194" t="s">
        <v>114</v>
      </c>
      <c r="O194" t="s">
        <v>51</v>
      </c>
      <c r="P194" t="s">
        <v>52</v>
      </c>
      <c r="Q194" t="s">
        <v>53</v>
      </c>
      <c r="R194" t="s">
        <v>54</v>
      </c>
      <c r="S194" t="s">
        <v>55</v>
      </c>
      <c r="T194" t="s">
        <v>55</v>
      </c>
      <c r="U194" t="s">
        <v>245</v>
      </c>
      <c r="V194" t="s">
        <v>80</v>
      </c>
      <c r="W194" t="s">
        <v>80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117</v>
      </c>
      <c r="AG194" t="s">
        <v>118</v>
      </c>
      <c r="AH194">
        <v>1</v>
      </c>
      <c r="AI194">
        <f>"08101     "</f>
        <v>0</v>
      </c>
      <c r="AJ194" t="s">
        <v>581</v>
      </c>
      <c r="AK194" t="s">
        <v>582</v>
      </c>
      <c r="AL194" t="s">
        <v>248</v>
      </c>
      <c r="AM194" t="s">
        <v>249</v>
      </c>
      <c r="AN194" t="s">
        <v>68</v>
      </c>
      <c r="AO194" t="s">
        <v>85</v>
      </c>
    </row>
    <row r="195" spans="1:41">
      <c r="A195">
        <v>190</v>
      </c>
      <c r="B195" t="s">
        <v>41</v>
      </c>
      <c r="C195" t="s">
        <v>42</v>
      </c>
      <c r="D195" t="s">
        <v>43</v>
      </c>
      <c r="E195">
        <f>"05"</f>
        <v>0</v>
      </c>
      <c r="F195" t="s">
        <v>99</v>
      </c>
      <c r="G195" t="s">
        <v>100</v>
      </c>
      <c r="H195">
        <v>1214</v>
      </c>
      <c r="I195" t="s">
        <v>583</v>
      </c>
      <c r="J195" t="s">
        <v>584</v>
      </c>
      <c r="K195" t="s">
        <v>48</v>
      </c>
      <c r="L195" t="s">
        <v>49</v>
      </c>
      <c r="M195">
        <v>25</v>
      </c>
      <c r="N195" t="s">
        <v>90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228</v>
      </c>
      <c r="V195" t="s">
        <v>585</v>
      </c>
      <c r="W195" t="s">
        <v>586</v>
      </c>
      <c r="X195" t="s">
        <v>60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80</v>
      </c>
      <c r="AG195" t="s">
        <v>80</v>
      </c>
      <c r="AH195">
        <v>1</v>
      </c>
      <c r="AI195">
        <f>"05312     "</f>
        <v>0</v>
      </c>
      <c r="AJ195" t="s">
        <v>196</v>
      </c>
      <c r="AK195" t="s">
        <v>197</v>
      </c>
      <c r="AL195" t="s">
        <v>107</v>
      </c>
      <c r="AM195" t="s">
        <v>108</v>
      </c>
      <c r="AN195" t="s">
        <v>68</v>
      </c>
      <c r="AO195" t="s">
        <v>223</v>
      </c>
    </row>
    <row r="196" spans="1:41">
      <c r="A196">
        <v>191</v>
      </c>
      <c r="B196" t="s">
        <v>41</v>
      </c>
      <c r="C196" t="s">
        <v>42</v>
      </c>
      <c r="D196" t="s">
        <v>43</v>
      </c>
      <c r="E196">
        <f>"05"</f>
        <v>0</v>
      </c>
      <c r="F196" t="s">
        <v>99</v>
      </c>
      <c r="G196" t="s">
        <v>100</v>
      </c>
      <c r="H196">
        <v>1214</v>
      </c>
      <c r="I196" t="s">
        <v>583</v>
      </c>
      <c r="J196" t="s">
        <v>584</v>
      </c>
      <c r="K196" t="s">
        <v>48</v>
      </c>
      <c r="L196" t="s">
        <v>49</v>
      </c>
      <c r="M196">
        <v>25</v>
      </c>
      <c r="N196" t="s">
        <v>90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228</v>
      </c>
      <c r="V196" t="s">
        <v>585</v>
      </c>
      <c r="W196" t="s">
        <v>586</v>
      </c>
      <c r="X196" t="s">
        <v>60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80</v>
      </c>
      <c r="AG196" t="s">
        <v>80</v>
      </c>
      <c r="AH196">
        <v>3</v>
      </c>
      <c r="AI196">
        <f>"05312     "</f>
        <v>0</v>
      </c>
      <c r="AJ196" t="s">
        <v>196</v>
      </c>
      <c r="AK196" t="s">
        <v>197</v>
      </c>
      <c r="AL196" t="s">
        <v>107</v>
      </c>
      <c r="AM196" t="s">
        <v>108</v>
      </c>
      <c r="AN196" t="s">
        <v>68</v>
      </c>
      <c r="AO196" t="s">
        <v>142</v>
      </c>
    </row>
    <row r="197" spans="1:41">
      <c r="A197">
        <v>244</v>
      </c>
      <c r="B197" t="s">
        <v>41</v>
      </c>
      <c r="C197" t="s">
        <v>42</v>
      </c>
      <c r="D197" t="s">
        <v>43</v>
      </c>
      <c r="E197">
        <f>"05"</f>
        <v>0</v>
      </c>
      <c r="F197" t="s">
        <v>99</v>
      </c>
      <c r="G197" t="s">
        <v>100</v>
      </c>
      <c r="H197">
        <v>1275</v>
      </c>
      <c r="I197" t="s">
        <v>587</v>
      </c>
      <c r="J197" t="s">
        <v>588</v>
      </c>
      <c r="K197" t="s">
        <v>77</v>
      </c>
      <c r="L197" t="s">
        <v>49</v>
      </c>
      <c r="M197">
        <v>26</v>
      </c>
      <c r="N197" t="s">
        <v>114</v>
      </c>
      <c r="O197" t="s">
        <v>51</v>
      </c>
      <c r="P197" t="s">
        <v>91</v>
      </c>
      <c r="Q197" t="s">
        <v>53</v>
      </c>
      <c r="R197" t="s">
        <v>54</v>
      </c>
      <c r="S197" t="s">
        <v>237</v>
      </c>
      <c r="T197" t="s">
        <v>55</v>
      </c>
      <c r="U197" t="s">
        <v>589</v>
      </c>
      <c r="V197" t="s">
        <v>80</v>
      </c>
      <c r="W197" t="s">
        <v>80</v>
      </c>
      <c r="X197" t="s">
        <v>116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117</v>
      </c>
      <c r="AG197" t="s">
        <v>118</v>
      </c>
      <c r="AH197">
        <v>1</v>
      </c>
      <c r="AI197">
        <f>"05114     "</f>
        <v>0</v>
      </c>
      <c r="AJ197" t="s">
        <v>590</v>
      </c>
      <c r="AK197" t="s">
        <v>591</v>
      </c>
      <c r="AL197" t="s">
        <v>107</v>
      </c>
      <c r="AM197" t="s">
        <v>108</v>
      </c>
      <c r="AN197" t="s">
        <v>68</v>
      </c>
      <c r="AO197" t="s">
        <v>209</v>
      </c>
    </row>
    <row r="198" spans="1:41">
      <c r="A198">
        <v>192</v>
      </c>
      <c r="B198" t="s">
        <v>41</v>
      </c>
      <c r="C198" t="s">
        <v>42</v>
      </c>
      <c r="D198" t="s">
        <v>43</v>
      </c>
      <c r="E198">
        <f>"05"</f>
        <v>0</v>
      </c>
      <c r="F198" t="s">
        <v>99</v>
      </c>
      <c r="G198" t="s">
        <v>100</v>
      </c>
      <c r="H198">
        <v>1214</v>
      </c>
      <c r="I198" t="s">
        <v>583</v>
      </c>
      <c r="J198" t="s">
        <v>584</v>
      </c>
      <c r="K198" t="s">
        <v>48</v>
      </c>
      <c r="L198" t="s">
        <v>49</v>
      </c>
      <c r="M198">
        <v>25</v>
      </c>
      <c r="N198" t="s">
        <v>90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228</v>
      </c>
      <c r="V198" t="s">
        <v>585</v>
      </c>
      <c r="W198" t="s">
        <v>586</v>
      </c>
      <c r="X198" t="s">
        <v>60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80</v>
      </c>
      <c r="AG198" t="s">
        <v>80</v>
      </c>
      <c r="AH198">
        <v>4</v>
      </c>
      <c r="AI198">
        <f>"05312     "</f>
        <v>0</v>
      </c>
      <c r="AJ198" t="s">
        <v>196</v>
      </c>
      <c r="AK198" t="s">
        <v>197</v>
      </c>
      <c r="AL198" t="s">
        <v>107</v>
      </c>
      <c r="AM198" t="s">
        <v>108</v>
      </c>
      <c r="AN198" t="s">
        <v>68</v>
      </c>
      <c r="AO198" t="s">
        <v>142</v>
      </c>
    </row>
    <row r="199" spans="1:41">
      <c r="A199">
        <v>198</v>
      </c>
      <c r="B199" t="s">
        <v>41</v>
      </c>
      <c r="C199" t="s">
        <v>42</v>
      </c>
      <c r="D199" t="s">
        <v>43</v>
      </c>
      <c r="E199">
        <f>"08"</f>
        <v>0</v>
      </c>
      <c r="F199" t="s">
        <v>241</v>
      </c>
      <c r="G199" t="s">
        <v>242</v>
      </c>
      <c r="H199">
        <v>1218</v>
      </c>
      <c r="I199" t="s">
        <v>592</v>
      </c>
      <c r="J199" t="s">
        <v>593</v>
      </c>
      <c r="K199" t="s">
        <v>77</v>
      </c>
      <c r="L199" t="s">
        <v>49</v>
      </c>
      <c r="M199">
        <v>25</v>
      </c>
      <c r="N199" t="s">
        <v>381</v>
      </c>
      <c r="O199" t="s">
        <v>51</v>
      </c>
      <c r="P199" t="s">
        <v>91</v>
      </c>
      <c r="Q199" t="s">
        <v>92</v>
      </c>
      <c r="R199" t="s">
        <v>54</v>
      </c>
      <c r="S199" t="s">
        <v>55</v>
      </c>
      <c r="T199" t="s">
        <v>55</v>
      </c>
      <c r="U199" t="s">
        <v>474</v>
      </c>
      <c r="V199" t="s">
        <v>80</v>
      </c>
      <c r="W199" t="s">
        <v>80</v>
      </c>
      <c r="X199" t="s">
        <v>383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475</v>
      </c>
      <c r="AG199" t="s">
        <v>476</v>
      </c>
      <c r="AH199">
        <v>1</v>
      </c>
      <c r="AI199">
        <f>"08302     "</f>
        <v>0</v>
      </c>
      <c r="AJ199" t="s">
        <v>477</v>
      </c>
      <c r="AK199" t="s">
        <v>478</v>
      </c>
      <c r="AL199" t="s">
        <v>375</v>
      </c>
      <c r="AM199" t="s">
        <v>376</v>
      </c>
      <c r="AN199" t="s">
        <v>68</v>
      </c>
      <c r="AO199" t="s">
        <v>70</v>
      </c>
    </row>
    <row r="200" spans="1:41">
      <c r="A200">
        <v>193</v>
      </c>
      <c r="B200" t="s">
        <v>41</v>
      </c>
      <c r="C200" t="s">
        <v>42</v>
      </c>
      <c r="D200" t="s">
        <v>43</v>
      </c>
      <c r="E200">
        <f>"05"</f>
        <v>0</v>
      </c>
      <c r="F200" t="s">
        <v>99</v>
      </c>
      <c r="G200" t="s">
        <v>100</v>
      </c>
      <c r="H200">
        <v>1214</v>
      </c>
      <c r="I200" t="s">
        <v>583</v>
      </c>
      <c r="J200" t="s">
        <v>584</v>
      </c>
      <c r="K200" t="s">
        <v>48</v>
      </c>
      <c r="L200" t="s">
        <v>49</v>
      </c>
      <c r="M200">
        <v>25</v>
      </c>
      <c r="N200" t="s">
        <v>90</v>
      </c>
      <c r="O200" t="s">
        <v>51</v>
      </c>
      <c r="P200" t="s">
        <v>52</v>
      </c>
      <c r="Q200" t="s">
        <v>53</v>
      </c>
      <c r="R200" t="s">
        <v>54</v>
      </c>
      <c r="S200" t="s">
        <v>55</v>
      </c>
      <c r="T200" t="s">
        <v>55</v>
      </c>
      <c r="U200" t="s">
        <v>228</v>
      </c>
      <c r="V200" t="s">
        <v>585</v>
      </c>
      <c r="W200" t="s">
        <v>586</v>
      </c>
      <c r="X200" t="s">
        <v>60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80</v>
      </c>
      <c r="AG200" t="s">
        <v>80</v>
      </c>
      <c r="AH200">
        <v>5</v>
      </c>
      <c r="AI200">
        <f>"05312     "</f>
        <v>0</v>
      </c>
      <c r="AJ200" t="s">
        <v>196</v>
      </c>
      <c r="AK200" t="s">
        <v>197</v>
      </c>
      <c r="AL200" t="s">
        <v>107</v>
      </c>
      <c r="AM200" t="s">
        <v>108</v>
      </c>
      <c r="AN200" t="s">
        <v>68</v>
      </c>
      <c r="AO200" t="s">
        <v>594</v>
      </c>
    </row>
    <row r="201" spans="1:41">
      <c r="A201">
        <v>194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583</v>
      </c>
      <c r="J201" t="s">
        <v>584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585</v>
      </c>
      <c r="W201" t="s">
        <v>586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6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143</v>
      </c>
    </row>
    <row r="202" spans="1:41">
      <c r="A202">
        <v>195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1214</v>
      </c>
      <c r="I202" t="s">
        <v>583</v>
      </c>
      <c r="J202" t="s">
        <v>584</v>
      </c>
      <c r="K202" t="s">
        <v>48</v>
      </c>
      <c r="L202" t="s">
        <v>49</v>
      </c>
      <c r="M202">
        <v>25</v>
      </c>
      <c r="N202" t="s">
        <v>90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585</v>
      </c>
      <c r="W202" t="s">
        <v>586</v>
      </c>
      <c r="X202" t="s">
        <v>60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80</v>
      </c>
      <c r="AG202" t="s">
        <v>80</v>
      </c>
      <c r="AH202">
        <v>7</v>
      </c>
      <c r="AI202">
        <f>"05312     "</f>
        <v>0</v>
      </c>
      <c r="AJ202" t="s">
        <v>196</v>
      </c>
      <c r="AK202" t="s">
        <v>197</v>
      </c>
      <c r="AL202" t="s">
        <v>107</v>
      </c>
      <c r="AM202" t="s">
        <v>108</v>
      </c>
      <c r="AN202" t="s">
        <v>68</v>
      </c>
      <c r="AO202" t="s">
        <v>595</v>
      </c>
    </row>
    <row r="203" spans="1:41">
      <c r="A203">
        <v>197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1217</v>
      </c>
      <c r="I203" t="s">
        <v>596</v>
      </c>
      <c r="J203" t="s">
        <v>597</v>
      </c>
      <c r="K203" t="s">
        <v>77</v>
      </c>
      <c r="L203" t="s">
        <v>49</v>
      </c>
      <c r="M203">
        <v>26</v>
      </c>
      <c r="N203" t="s">
        <v>114</v>
      </c>
      <c r="O203" t="s">
        <v>51</v>
      </c>
      <c r="P203" t="s">
        <v>91</v>
      </c>
      <c r="Q203" t="s">
        <v>53</v>
      </c>
      <c r="R203" t="s">
        <v>54</v>
      </c>
      <c r="S203" t="s">
        <v>55</v>
      </c>
      <c r="T203" t="s">
        <v>55</v>
      </c>
      <c r="U203" t="s">
        <v>493</v>
      </c>
      <c r="V203" t="s">
        <v>80</v>
      </c>
      <c r="W203" t="s">
        <v>80</v>
      </c>
      <c r="X203" t="s">
        <v>116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117</v>
      </c>
      <c r="AG203" t="s">
        <v>118</v>
      </c>
      <c r="AH203">
        <v>1</v>
      </c>
      <c r="AI203">
        <f>"05312     "</f>
        <v>0</v>
      </c>
      <c r="AJ203" t="s">
        <v>196</v>
      </c>
      <c r="AK203" t="s">
        <v>197</v>
      </c>
      <c r="AL203" t="s">
        <v>107</v>
      </c>
      <c r="AM203" t="s">
        <v>108</v>
      </c>
      <c r="AN203" t="s">
        <v>68</v>
      </c>
      <c r="AO203" t="s">
        <v>85</v>
      </c>
    </row>
    <row r="204" spans="1:41">
      <c r="A204">
        <v>199</v>
      </c>
      <c r="B204" t="s">
        <v>41</v>
      </c>
      <c r="C204" t="s">
        <v>42</v>
      </c>
      <c r="D204" t="s">
        <v>43</v>
      </c>
      <c r="E204">
        <f>"08"</f>
        <v>0</v>
      </c>
      <c r="F204" t="s">
        <v>241</v>
      </c>
      <c r="G204" t="s">
        <v>242</v>
      </c>
      <c r="H204">
        <v>1220</v>
      </c>
      <c r="I204" t="s">
        <v>598</v>
      </c>
      <c r="J204" t="s">
        <v>599</v>
      </c>
      <c r="K204" t="s">
        <v>77</v>
      </c>
      <c r="L204" t="s">
        <v>49</v>
      </c>
      <c r="M204">
        <v>26</v>
      </c>
      <c r="N204" t="s">
        <v>114</v>
      </c>
      <c r="O204" t="s">
        <v>51</v>
      </c>
      <c r="P204" t="s">
        <v>91</v>
      </c>
      <c r="Q204" t="s">
        <v>92</v>
      </c>
      <c r="R204" t="s">
        <v>54</v>
      </c>
      <c r="S204" t="s">
        <v>55</v>
      </c>
      <c r="T204" t="s">
        <v>55</v>
      </c>
      <c r="U204" t="s">
        <v>600</v>
      </c>
      <c r="V204" t="s">
        <v>80</v>
      </c>
      <c r="W204" t="s">
        <v>80</v>
      </c>
      <c r="X204" t="s">
        <v>116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117</v>
      </c>
      <c r="AG204" t="s">
        <v>118</v>
      </c>
      <c r="AH204">
        <v>1</v>
      </c>
      <c r="AI204">
        <f>"08311     "</f>
        <v>0</v>
      </c>
      <c r="AJ204" t="s">
        <v>601</v>
      </c>
      <c r="AK204" t="s">
        <v>602</v>
      </c>
      <c r="AL204" t="s">
        <v>375</v>
      </c>
      <c r="AM204" t="s">
        <v>376</v>
      </c>
      <c r="AN204" t="s">
        <v>68</v>
      </c>
      <c r="AO204" t="s">
        <v>69</v>
      </c>
    </row>
    <row r="205" spans="1:41">
      <c r="A205">
        <v>200</v>
      </c>
      <c r="B205" t="s">
        <v>41</v>
      </c>
      <c r="C205" t="s">
        <v>42</v>
      </c>
      <c r="D205" t="s">
        <v>43</v>
      </c>
      <c r="E205">
        <f>"08"</f>
        <v>0</v>
      </c>
      <c r="F205" t="s">
        <v>241</v>
      </c>
      <c r="G205" t="s">
        <v>242</v>
      </c>
      <c r="H205">
        <v>1221</v>
      </c>
      <c r="I205" t="s">
        <v>603</v>
      </c>
      <c r="J205" t="s">
        <v>604</v>
      </c>
      <c r="K205" t="s">
        <v>77</v>
      </c>
      <c r="L205" t="s">
        <v>49</v>
      </c>
      <c r="M205">
        <v>28</v>
      </c>
      <c r="N205" t="s">
        <v>78</v>
      </c>
      <c r="O205" t="s">
        <v>51</v>
      </c>
      <c r="P205" t="s">
        <v>52</v>
      </c>
      <c r="Q205" t="s">
        <v>92</v>
      </c>
      <c r="R205" t="s">
        <v>54</v>
      </c>
      <c r="S205" t="s">
        <v>55</v>
      </c>
      <c r="T205" t="s">
        <v>55</v>
      </c>
      <c r="U205" t="s">
        <v>527</v>
      </c>
      <c r="V205" t="s">
        <v>80</v>
      </c>
      <c r="W205" t="s">
        <v>80</v>
      </c>
      <c r="X205" t="s">
        <v>59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62</v>
      </c>
      <c r="AG205" t="s">
        <v>63</v>
      </c>
      <c r="AH205">
        <v>1</v>
      </c>
      <c r="AI205">
        <f>"08311     "</f>
        <v>0</v>
      </c>
      <c r="AJ205" t="s">
        <v>601</v>
      </c>
      <c r="AK205" t="s">
        <v>602</v>
      </c>
      <c r="AL205" t="s">
        <v>375</v>
      </c>
      <c r="AM205" t="s">
        <v>376</v>
      </c>
      <c r="AN205" t="s">
        <v>68</v>
      </c>
      <c r="AO205" t="s">
        <v>142</v>
      </c>
    </row>
    <row r="206" spans="1:41">
      <c r="A206">
        <v>262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1293</v>
      </c>
      <c r="I206" t="s">
        <v>605</v>
      </c>
      <c r="J206" t="s">
        <v>606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52</v>
      </c>
      <c r="Q206" t="s">
        <v>53</v>
      </c>
      <c r="R206" t="s">
        <v>54</v>
      </c>
      <c r="S206" t="s">
        <v>55</v>
      </c>
      <c r="T206" t="s">
        <v>55</v>
      </c>
      <c r="U206" t="s">
        <v>56</v>
      </c>
      <c r="V206" t="s">
        <v>57</v>
      </c>
      <c r="W206" t="s">
        <v>58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"05411     "</f>
        <v>0</v>
      </c>
      <c r="AJ206" t="s">
        <v>401</v>
      </c>
      <c r="AK206" t="s">
        <v>402</v>
      </c>
      <c r="AL206" t="s">
        <v>107</v>
      </c>
      <c r="AM206" t="s">
        <v>108</v>
      </c>
      <c r="AN206" t="s">
        <v>68</v>
      </c>
      <c r="AO206" t="s">
        <v>70</v>
      </c>
    </row>
    <row r="207" spans="1:41">
      <c r="A207">
        <v>201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241</v>
      </c>
      <c r="G207" t="s">
        <v>242</v>
      </c>
      <c r="H207">
        <v>1222</v>
      </c>
      <c r="I207" t="s">
        <v>607</v>
      </c>
      <c r="J207" t="s">
        <v>608</v>
      </c>
      <c r="K207" t="s">
        <v>77</v>
      </c>
      <c r="L207" t="s">
        <v>49</v>
      </c>
      <c r="M207">
        <v>28</v>
      </c>
      <c r="N207" t="s">
        <v>78</v>
      </c>
      <c r="O207" t="s">
        <v>51</v>
      </c>
      <c r="P207" t="s">
        <v>52</v>
      </c>
      <c r="Q207" t="s">
        <v>92</v>
      </c>
      <c r="R207" t="s">
        <v>54</v>
      </c>
      <c r="S207" t="s">
        <v>55</v>
      </c>
      <c r="T207" t="s">
        <v>55</v>
      </c>
      <c r="U207" t="s">
        <v>527</v>
      </c>
      <c r="V207" t="s">
        <v>80</v>
      </c>
      <c r="W207" t="s">
        <v>80</v>
      </c>
      <c r="X207" t="s">
        <v>59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62</v>
      </c>
      <c r="AG207" t="s">
        <v>63</v>
      </c>
      <c r="AH207">
        <v>1</v>
      </c>
      <c r="AI207">
        <f>"08312     "</f>
        <v>0</v>
      </c>
      <c r="AJ207" t="s">
        <v>609</v>
      </c>
      <c r="AK207" t="s">
        <v>610</v>
      </c>
      <c r="AL207" t="s">
        <v>375</v>
      </c>
      <c r="AM207" t="s">
        <v>376</v>
      </c>
      <c r="AN207" t="s">
        <v>68</v>
      </c>
      <c r="AO207" t="s">
        <v>70</v>
      </c>
    </row>
    <row r="208" spans="1:41">
      <c r="A208">
        <v>246</v>
      </c>
      <c r="B208" t="s">
        <v>41</v>
      </c>
      <c r="C208" t="s">
        <v>42</v>
      </c>
      <c r="D208" t="s">
        <v>43</v>
      </c>
      <c r="E208">
        <f>"05"</f>
        <v>0</v>
      </c>
      <c r="F208" t="s">
        <v>99</v>
      </c>
      <c r="G208" t="s">
        <v>100</v>
      </c>
      <c r="H208">
        <v>1277</v>
      </c>
      <c r="I208" t="s">
        <v>611</v>
      </c>
      <c r="J208" t="s">
        <v>612</v>
      </c>
      <c r="K208" t="s">
        <v>77</v>
      </c>
      <c r="L208" t="s">
        <v>49</v>
      </c>
      <c r="M208">
        <v>26</v>
      </c>
      <c r="N208" t="s">
        <v>114</v>
      </c>
      <c r="O208" t="s">
        <v>51</v>
      </c>
      <c r="P208" t="s">
        <v>52</v>
      </c>
      <c r="Q208" t="s">
        <v>53</v>
      </c>
      <c r="R208" t="s">
        <v>54</v>
      </c>
      <c r="S208" t="s">
        <v>55</v>
      </c>
      <c r="T208" t="s">
        <v>55</v>
      </c>
      <c r="U208" t="s">
        <v>544</v>
      </c>
      <c r="V208" t="s">
        <v>80</v>
      </c>
      <c r="W208" t="s">
        <v>80</v>
      </c>
      <c r="X208" t="s">
        <v>116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117</v>
      </c>
      <c r="AG208" t="s">
        <v>118</v>
      </c>
      <c r="AH208">
        <v>1</v>
      </c>
      <c r="AI208">
        <f>"05201     "</f>
        <v>0</v>
      </c>
      <c r="AJ208" t="s">
        <v>406</v>
      </c>
      <c r="AK208" t="s">
        <v>407</v>
      </c>
      <c r="AL208" t="s">
        <v>107</v>
      </c>
      <c r="AM208" t="s">
        <v>108</v>
      </c>
      <c r="AN208" t="s">
        <v>68</v>
      </c>
      <c r="AO208" t="s">
        <v>85</v>
      </c>
    </row>
    <row r="209" spans="1:41">
      <c r="A209">
        <v>202</v>
      </c>
      <c r="B209" t="s">
        <v>41</v>
      </c>
      <c r="C209" t="s">
        <v>42</v>
      </c>
      <c r="D209" t="s">
        <v>43</v>
      </c>
      <c r="E209">
        <f>"08"</f>
        <v>0</v>
      </c>
      <c r="F209" t="s">
        <v>241</v>
      </c>
      <c r="G209" t="s">
        <v>242</v>
      </c>
      <c r="H209">
        <v>1223</v>
      </c>
      <c r="I209" t="s">
        <v>613</v>
      </c>
      <c r="J209" t="s">
        <v>614</v>
      </c>
      <c r="K209" t="s">
        <v>77</v>
      </c>
      <c r="L209" t="s">
        <v>49</v>
      </c>
      <c r="M209">
        <v>27</v>
      </c>
      <c r="N209" t="s">
        <v>159</v>
      </c>
      <c r="O209" t="s">
        <v>51</v>
      </c>
      <c r="P209" t="s">
        <v>52</v>
      </c>
      <c r="Q209" t="s">
        <v>92</v>
      </c>
      <c r="R209" t="s">
        <v>54</v>
      </c>
      <c r="S209" t="s">
        <v>55</v>
      </c>
      <c r="T209" t="s">
        <v>55</v>
      </c>
      <c r="U209" t="s">
        <v>527</v>
      </c>
      <c r="V209" t="s">
        <v>80</v>
      </c>
      <c r="W209" t="s">
        <v>80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61</v>
      </c>
      <c r="AE209" t="s">
        <v>60</v>
      </c>
      <c r="AF209" t="s">
        <v>117</v>
      </c>
      <c r="AG209" t="s">
        <v>118</v>
      </c>
      <c r="AH209">
        <v>1</v>
      </c>
      <c r="AI209">
        <f>"08312     "</f>
        <v>0</v>
      </c>
      <c r="AJ209" t="s">
        <v>609</v>
      </c>
      <c r="AK209" t="s">
        <v>610</v>
      </c>
      <c r="AL209" t="s">
        <v>375</v>
      </c>
      <c r="AM209" t="s">
        <v>376</v>
      </c>
      <c r="AN209" t="s">
        <v>68</v>
      </c>
      <c r="AO209" t="s">
        <v>72</v>
      </c>
    </row>
    <row r="210" spans="1:41">
      <c r="A210">
        <v>203</v>
      </c>
      <c r="B210" t="s">
        <v>41</v>
      </c>
      <c r="C210" t="s">
        <v>42</v>
      </c>
      <c r="D210" t="s">
        <v>43</v>
      </c>
      <c r="E210">
        <f>"02"</f>
        <v>0</v>
      </c>
      <c r="F210" t="s">
        <v>124</v>
      </c>
      <c r="G210" t="s">
        <v>125</v>
      </c>
      <c r="H210">
        <v>1224</v>
      </c>
      <c r="I210" t="s">
        <v>615</v>
      </c>
      <c r="J210" t="s">
        <v>616</v>
      </c>
      <c r="K210" t="s">
        <v>48</v>
      </c>
      <c r="L210" t="s">
        <v>49</v>
      </c>
      <c r="M210">
        <v>25</v>
      </c>
      <c r="N210" t="s">
        <v>217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617</v>
      </c>
      <c r="V210" t="s">
        <v>80</v>
      </c>
      <c r="W210" t="s">
        <v>80</v>
      </c>
      <c r="X210" t="s">
        <v>60</v>
      </c>
      <c r="Y210" t="s">
        <v>60</v>
      </c>
      <c r="Z210" t="s">
        <v>60</v>
      </c>
      <c r="AA210" t="s">
        <v>61</v>
      </c>
      <c r="AB210" t="s">
        <v>60</v>
      </c>
      <c r="AC210" t="s">
        <v>60</v>
      </c>
      <c r="AD210" t="s">
        <v>60</v>
      </c>
      <c r="AE210" t="s">
        <v>60</v>
      </c>
      <c r="AF210" t="s">
        <v>618</v>
      </c>
      <c r="AG210" t="s">
        <v>618</v>
      </c>
      <c r="AH210">
        <v>1</v>
      </c>
      <c r="AI210">
        <f>"02202     "</f>
        <v>0</v>
      </c>
      <c r="AJ210" t="s">
        <v>161</v>
      </c>
      <c r="AK210" t="s">
        <v>162</v>
      </c>
      <c r="AL210" t="s">
        <v>96</v>
      </c>
      <c r="AM210" t="s">
        <v>97</v>
      </c>
      <c r="AN210" t="s">
        <v>68</v>
      </c>
      <c r="AO210" t="s">
        <v>70</v>
      </c>
    </row>
    <row r="211" spans="1:41">
      <c r="A211">
        <v>204</v>
      </c>
      <c r="B211" t="s">
        <v>41</v>
      </c>
      <c r="C211" t="s">
        <v>42</v>
      </c>
      <c r="D211" t="s">
        <v>43</v>
      </c>
      <c r="E211">
        <f>"05"</f>
        <v>0</v>
      </c>
      <c r="F211" t="s">
        <v>99</v>
      </c>
      <c r="G211" t="s">
        <v>100</v>
      </c>
      <c r="H211">
        <v>1226</v>
      </c>
      <c r="I211" t="s">
        <v>619</v>
      </c>
      <c r="J211" t="s">
        <v>620</v>
      </c>
      <c r="K211" t="s">
        <v>77</v>
      </c>
      <c r="L211" t="s">
        <v>49</v>
      </c>
      <c r="M211">
        <v>26</v>
      </c>
      <c r="N211" t="s">
        <v>114</v>
      </c>
      <c r="O211" t="s">
        <v>51</v>
      </c>
      <c r="P211" t="s">
        <v>91</v>
      </c>
      <c r="Q211" t="s">
        <v>53</v>
      </c>
      <c r="R211" t="s">
        <v>54</v>
      </c>
      <c r="S211" t="s">
        <v>55</v>
      </c>
      <c r="T211" t="s">
        <v>55</v>
      </c>
      <c r="U211" t="s">
        <v>493</v>
      </c>
      <c r="V211" t="s">
        <v>80</v>
      </c>
      <c r="W211" t="s">
        <v>80</v>
      </c>
      <c r="X211" t="s">
        <v>116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"05312     "</f>
        <v>0</v>
      </c>
      <c r="AJ211" t="s">
        <v>196</v>
      </c>
      <c r="AK211" t="s">
        <v>197</v>
      </c>
      <c r="AL211" t="s">
        <v>107</v>
      </c>
      <c r="AM211" t="s">
        <v>108</v>
      </c>
      <c r="AN211" t="s">
        <v>68</v>
      </c>
      <c r="AO211" t="s">
        <v>85</v>
      </c>
    </row>
    <row r="212" spans="1:41">
      <c r="A212">
        <v>206</v>
      </c>
      <c r="B212" t="s">
        <v>41</v>
      </c>
      <c r="C212" t="s">
        <v>42</v>
      </c>
      <c r="D212" t="s">
        <v>43</v>
      </c>
      <c r="E212">
        <f>"05"</f>
        <v>0</v>
      </c>
      <c r="F212" t="s">
        <v>99</v>
      </c>
      <c r="G212" t="s">
        <v>100</v>
      </c>
      <c r="H212">
        <v>1228</v>
      </c>
      <c r="I212" t="s">
        <v>621</v>
      </c>
      <c r="J212" t="s">
        <v>622</v>
      </c>
      <c r="K212" t="s">
        <v>77</v>
      </c>
      <c r="L212" t="s">
        <v>49</v>
      </c>
      <c r="M212">
        <v>26</v>
      </c>
      <c r="N212" t="s">
        <v>114</v>
      </c>
      <c r="O212" t="s">
        <v>51</v>
      </c>
      <c r="P212" t="s">
        <v>91</v>
      </c>
      <c r="Q212" t="s">
        <v>92</v>
      </c>
      <c r="R212" t="s">
        <v>54</v>
      </c>
      <c r="S212" t="s">
        <v>55</v>
      </c>
      <c r="T212" t="s">
        <v>55</v>
      </c>
      <c r="U212" t="s">
        <v>623</v>
      </c>
      <c r="V212" t="s">
        <v>80</v>
      </c>
      <c r="W212" t="s">
        <v>80</v>
      </c>
      <c r="X212" t="s">
        <v>116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60</v>
      </c>
      <c r="AE212" t="s">
        <v>60</v>
      </c>
      <c r="AF212" t="s">
        <v>117</v>
      </c>
      <c r="AG212" t="s">
        <v>118</v>
      </c>
      <c r="AH212">
        <v>1</v>
      </c>
      <c r="AI212">
        <f>"05312     "</f>
        <v>0</v>
      </c>
      <c r="AJ212" t="s">
        <v>196</v>
      </c>
      <c r="AK212" t="s">
        <v>197</v>
      </c>
      <c r="AL212" t="s">
        <v>107</v>
      </c>
      <c r="AM212" t="s">
        <v>108</v>
      </c>
      <c r="AN212" t="s">
        <v>68</v>
      </c>
      <c r="AO212" t="s">
        <v>223</v>
      </c>
    </row>
    <row r="213" spans="1:41">
      <c r="A213">
        <v>207</v>
      </c>
      <c r="B213" t="s">
        <v>41</v>
      </c>
      <c r="C213" t="s">
        <v>42</v>
      </c>
      <c r="D213" t="s">
        <v>43</v>
      </c>
      <c r="E213">
        <f>"08"</f>
        <v>0</v>
      </c>
      <c r="F213" t="s">
        <v>241</v>
      </c>
      <c r="G213" t="s">
        <v>242</v>
      </c>
      <c r="H213">
        <v>1230</v>
      </c>
      <c r="I213" t="s">
        <v>624</v>
      </c>
      <c r="J213" t="s">
        <v>625</v>
      </c>
      <c r="K213" t="s">
        <v>77</v>
      </c>
      <c r="L213" t="s">
        <v>49</v>
      </c>
      <c r="M213">
        <v>28</v>
      </c>
      <c r="N213" t="s">
        <v>78</v>
      </c>
      <c r="O213" t="s">
        <v>51</v>
      </c>
      <c r="P213" t="s">
        <v>52</v>
      </c>
      <c r="Q213" t="s">
        <v>53</v>
      </c>
      <c r="R213" t="s">
        <v>54</v>
      </c>
      <c r="S213" t="s">
        <v>55</v>
      </c>
      <c r="T213" t="s">
        <v>55</v>
      </c>
      <c r="U213" t="s">
        <v>626</v>
      </c>
      <c r="V213" t="s">
        <v>80</v>
      </c>
      <c r="W213" t="s">
        <v>80</v>
      </c>
      <c r="X213" t="s">
        <v>59</v>
      </c>
      <c r="Y213" t="s">
        <v>60</v>
      </c>
      <c r="Z213" t="s">
        <v>61</v>
      </c>
      <c r="AA213" t="s">
        <v>61</v>
      </c>
      <c r="AB213" t="s">
        <v>61</v>
      </c>
      <c r="AC213" t="s">
        <v>60</v>
      </c>
      <c r="AD213" t="s">
        <v>60</v>
      </c>
      <c r="AE213" t="s">
        <v>60</v>
      </c>
      <c r="AF213" t="s">
        <v>62</v>
      </c>
      <c r="AG213" t="s">
        <v>63</v>
      </c>
      <c r="AH213">
        <v>1</v>
      </c>
      <c r="AI213">
        <f>"08301     "</f>
        <v>0</v>
      </c>
      <c r="AJ213" t="s">
        <v>426</v>
      </c>
      <c r="AK213" t="s">
        <v>427</v>
      </c>
      <c r="AL213" t="s">
        <v>428</v>
      </c>
      <c r="AM213" t="s">
        <v>429</v>
      </c>
      <c r="AN213" t="s">
        <v>68</v>
      </c>
      <c r="AO213" t="s">
        <v>85</v>
      </c>
    </row>
    <row r="214" spans="1:41">
      <c r="A214">
        <v>208</v>
      </c>
      <c r="B214" t="s">
        <v>41</v>
      </c>
      <c r="C214" t="s">
        <v>42</v>
      </c>
      <c r="D214" t="s">
        <v>43</v>
      </c>
      <c r="E214">
        <f>"05"</f>
        <v>0</v>
      </c>
      <c r="F214" t="s">
        <v>99</v>
      </c>
      <c r="G214" t="s">
        <v>100</v>
      </c>
      <c r="H214">
        <v>1231</v>
      </c>
      <c r="I214" t="s">
        <v>627</v>
      </c>
      <c r="J214" t="s">
        <v>628</v>
      </c>
      <c r="K214" t="s">
        <v>77</v>
      </c>
      <c r="L214" t="s">
        <v>49</v>
      </c>
      <c r="M214">
        <v>26</v>
      </c>
      <c r="N214" t="s">
        <v>114</v>
      </c>
      <c r="O214" t="s">
        <v>51</v>
      </c>
      <c r="P214" t="s">
        <v>91</v>
      </c>
      <c r="Q214" t="s">
        <v>53</v>
      </c>
      <c r="R214" t="s">
        <v>54</v>
      </c>
      <c r="S214" t="s">
        <v>55</v>
      </c>
      <c r="T214" t="s">
        <v>55</v>
      </c>
      <c r="U214" t="s">
        <v>493</v>
      </c>
      <c r="V214" t="s">
        <v>190</v>
      </c>
      <c r="W214" t="s">
        <v>191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60</v>
      </c>
      <c r="AE214" t="s">
        <v>60</v>
      </c>
      <c r="AF214" t="s">
        <v>117</v>
      </c>
      <c r="AG214" t="s">
        <v>118</v>
      </c>
      <c r="AH214">
        <v>1</v>
      </c>
      <c r="AI214">
        <f>"05311     "</f>
        <v>0</v>
      </c>
      <c r="AJ214" t="s">
        <v>192</v>
      </c>
      <c r="AK214" t="s">
        <v>193</v>
      </c>
      <c r="AL214" t="s">
        <v>107</v>
      </c>
      <c r="AM214" t="s">
        <v>108</v>
      </c>
      <c r="AN214" t="s">
        <v>68</v>
      </c>
      <c r="AO214" t="s">
        <v>71</v>
      </c>
    </row>
    <row r="215" spans="1:41">
      <c r="A215">
        <v>209</v>
      </c>
      <c r="B215" t="s">
        <v>41</v>
      </c>
      <c r="C215" t="s">
        <v>42</v>
      </c>
      <c r="D215" t="s">
        <v>43</v>
      </c>
      <c r="E215">
        <f>"05"</f>
        <v>0</v>
      </c>
      <c r="F215" t="s">
        <v>99</v>
      </c>
      <c r="G215" t="s">
        <v>100</v>
      </c>
      <c r="H215">
        <v>1232</v>
      </c>
      <c r="I215" t="s">
        <v>629</v>
      </c>
      <c r="J215" t="s">
        <v>630</v>
      </c>
      <c r="K215" t="s">
        <v>77</v>
      </c>
      <c r="L215" t="s">
        <v>49</v>
      </c>
      <c r="M215">
        <v>26</v>
      </c>
      <c r="N215" t="s">
        <v>114</v>
      </c>
      <c r="O215" t="s">
        <v>51</v>
      </c>
      <c r="P215" t="s">
        <v>91</v>
      </c>
      <c r="Q215" t="s">
        <v>53</v>
      </c>
      <c r="R215" t="s">
        <v>54</v>
      </c>
      <c r="S215" t="s">
        <v>55</v>
      </c>
      <c r="T215" t="s">
        <v>55</v>
      </c>
      <c r="U215" t="s">
        <v>189</v>
      </c>
      <c r="V215" t="s">
        <v>80</v>
      </c>
      <c r="W215" t="s">
        <v>80</v>
      </c>
      <c r="X215" t="s">
        <v>116</v>
      </c>
      <c r="Y215" t="s">
        <v>60</v>
      </c>
      <c r="Z215" t="s">
        <v>61</v>
      </c>
      <c r="AA215" t="s">
        <v>61</v>
      </c>
      <c r="AB215" t="s">
        <v>61</v>
      </c>
      <c r="AC215" t="s">
        <v>60</v>
      </c>
      <c r="AD215" t="s">
        <v>60</v>
      </c>
      <c r="AE215" t="s">
        <v>60</v>
      </c>
      <c r="AF215" t="s">
        <v>117</v>
      </c>
      <c r="AG215" t="s">
        <v>118</v>
      </c>
      <c r="AH215">
        <v>1</v>
      </c>
      <c r="AI215">
        <f>"05311     "</f>
        <v>0</v>
      </c>
      <c r="AJ215" t="s">
        <v>192</v>
      </c>
      <c r="AK215" t="s">
        <v>193</v>
      </c>
      <c r="AL215" t="s">
        <v>107</v>
      </c>
      <c r="AM215" t="s">
        <v>108</v>
      </c>
      <c r="AN215" t="s">
        <v>68</v>
      </c>
      <c r="AO215" t="s">
        <v>70</v>
      </c>
    </row>
    <row r="216" spans="1:41">
      <c r="A216">
        <v>263</v>
      </c>
      <c r="B216" t="s">
        <v>41</v>
      </c>
      <c r="C216" t="s">
        <v>42</v>
      </c>
      <c r="D216" t="s">
        <v>43</v>
      </c>
      <c r="E216">
        <f>"05"</f>
        <v>0</v>
      </c>
      <c r="F216" t="s">
        <v>99</v>
      </c>
      <c r="G216" t="s">
        <v>100</v>
      </c>
      <c r="H216">
        <v>1294</v>
      </c>
      <c r="I216" t="s">
        <v>631</v>
      </c>
      <c r="J216" t="s">
        <v>632</v>
      </c>
      <c r="K216" t="s">
        <v>77</v>
      </c>
      <c r="L216" t="s">
        <v>49</v>
      </c>
      <c r="M216">
        <v>28</v>
      </c>
      <c r="N216" t="s">
        <v>78</v>
      </c>
      <c r="O216" t="s">
        <v>51</v>
      </c>
      <c r="P216" t="s">
        <v>52</v>
      </c>
      <c r="Q216" t="s">
        <v>53</v>
      </c>
      <c r="R216" t="s">
        <v>54</v>
      </c>
      <c r="S216" t="s">
        <v>55</v>
      </c>
      <c r="T216" t="s">
        <v>55</v>
      </c>
      <c r="U216" t="s">
        <v>56</v>
      </c>
      <c r="V216" t="s">
        <v>57</v>
      </c>
      <c r="W216" t="s">
        <v>58</v>
      </c>
      <c r="X216" t="s">
        <v>59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62</v>
      </c>
      <c r="AG216" t="s">
        <v>63</v>
      </c>
      <c r="AH216">
        <v>1</v>
      </c>
      <c r="AI216">
        <f>"05411     "</f>
        <v>0</v>
      </c>
      <c r="AJ216" t="s">
        <v>401</v>
      </c>
      <c r="AK216" t="s">
        <v>402</v>
      </c>
      <c r="AL216" t="s">
        <v>107</v>
      </c>
      <c r="AM216" t="s">
        <v>108</v>
      </c>
      <c r="AN216" t="s">
        <v>68</v>
      </c>
      <c r="AO216" t="s">
        <v>69</v>
      </c>
    </row>
    <row r="217" spans="1:41">
      <c r="A217">
        <v>210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1233</v>
      </c>
      <c r="I217" t="s">
        <v>633</v>
      </c>
      <c r="J217" t="s">
        <v>634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53</v>
      </c>
      <c r="R217" t="s">
        <v>54</v>
      </c>
      <c r="S217" t="s">
        <v>55</v>
      </c>
      <c r="T217" t="s">
        <v>55</v>
      </c>
      <c r="U217" t="s">
        <v>493</v>
      </c>
      <c r="V217" t="s">
        <v>80</v>
      </c>
      <c r="W217" t="s">
        <v>80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"05311     "</f>
        <v>0</v>
      </c>
      <c r="AJ217" t="s">
        <v>192</v>
      </c>
      <c r="AK217" t="s">
        <v>193</v>
      </c>
      <c r="AL217" t="s">
        <v>107</v>
      </c>
      <c r="AM217" t="s">
        <v>108</v>
      </c>
      <c r="AN217" t="s">
        <v>68</v>
      </c>
      <c r="AO217" t="s">
        <v>223</v>
      </c>
    </row>
    <row r="218" spans="1:41">
      <c r="A218">
        <v>211</v>
      </c>
      <c r="B218" t="s">
        <v>41</v>
      </c>
      <c r="C218" t="s">
        <v>42</v>
      </c>
      <c r="D218" t="s">
        <v>43</v>
      </c>
      <c r="E218">
        <f>"06"</f>
        <v>0</v>
      </c>
      <c r="F218" t="s">
        <v>448</v>
      </c>
      <c r="G218" t="s">
        <v>449</v>
      </c>
      <c r="H218">
        <v>1235</v>
      </c>
      <c r="I218" t="s">
        <v>635</v>
      </c>
      <c r="J218" t="s">
        <v>636</v>
      </c>
      <c r="K218" t="s">
        <v>77</v>
      </c>
      <c r="L218" t="s">
        <v>49</v>
      </c>
      <c r="M218">
        <v>26</v>
      </c>
      <c r="N218" t="s">
        <v>114</v>
      </c>
      <c r="O218" t="s">
        <v>51</v>
      </c>
      <c r="P218" t="s">
        <v>52</v>
      </c>
      <c r="Q218" t="s">
        <v>53</v>
      </c>
      <c r="R218" t="s">
        <v>54</v>
      </c>
      <c r="S218" t="s">
        <v>55</v>
      </c>
      <c r="T218" t="s">
        <v>55</v>
      </c>
      <c r="U218" t="s">
        <v>146</v>
      </c>
      <c r="V218" t="s">
        <v>80</v>
      </c>
      <c r="W218" t="s">
        <v>80</v>
      </c>
      <c r="X218" t="s">
        <v>116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117</v>
      </c>
      <c r="AG218" t="s">
        <v>118</v>
      </c>
      <c r="AH218">
        <v>1</v>
      </c>
      <c r="AI218">
        <f>"06001     "</f>
        <v>0</v>
      </c>
      <c r="AJ218" t="s">
        <v>637</v>
      </c>
      <c r="AK218" t="s">
        <v>638</v>
      </c>
      <c r="AL218" t="s">
        <v>454</v>
      </c>
      <c r="AM218" t="s">
        <v>455</v>
      </c>
      <c r="AN218" t="s">
        <v>68</v>
      </c>
      <c r="AO218" t="s">
        <v>70</v>
      </c>
    </row>
    <row r="219" spans="1:41">
      <c r="A219">
        <v>212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1236</v>
      </c>
      <c r="I219" t="s">
        <v>639</v>
      </c>
      <c r="J219" t="s">
        <v>640</v>
      </c>
      <c r="K219" t="s">
        <v>77</v>
      </c>
      <c r="L219" t="s">
        <v>49</v>
      </c>
      <c r="M219">
        <v>25</v>
      </c>
      <c r="N219" t="s">
        <v>381</v>
      </c>
      <c r="O219" t="s">
        <v>51</v>
      </c>
      <c r="P219" t="s">
        <v>52</v>
      </c>
      <c r="Q219" t="s">
        <v>92</v>
      </c>
      <c r="R219" t="s">
        <v>54</v>
      </c>
      <c r="S219" t="s">
        <v>55</v>
      </c>
      <c r="T219" t="s">
        <v>55</v>
      </c>
      <c r="U219" t="s">
        <v>641</v>
      </c>
      <c r="V219" t="s">
        <v>80</v>
      </c>
      <c r="W219" t="s">
        <v>80</v>
      </c>
      <c r="X219" t="s">
        <v>383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117</v>
      </c>
      <c r="AG219" t="s">
        <v>118</v>
      </c>
      <c r="AH219">
        <v>1</v>
      </c>
      <c r="AI219">
        <f>"05205     "</f>
        <v>0</v>
      </c>
      <c r="AJ219" t="s">
        <v>470</v>
      </c>
      <c r="AK219" t="s">
        <v>471</v>
      </c>
      <c r="AL219" t="s">
        <v>107</v>
      </c>
      <c r="AM219" t="s">
        <v>108</v>
      </c>
      <c r="AN219" t="s">
        <v>68</v>
      </c>
      <c r="AO219" t="s">
        <v>642</v>
      </c>
    </row>
    <row r="220" spans="1:41">
      <c r="A220">
        <v>213</v>
      </c>
      <c r="B220" t="s">
        <v>41</v>
      </c>
      <c r="C220" t="s">
        <v>42</v>
      </c>
      <c r="D220" t="s">
        <v>43</v>
      </c>
      <c r="E220">
        <f>"09"</f>
        <v>0</v>
      </c>
      <c r="F220" t="s">
        <v>297</v>
      </c>
      <c r="G220" t="s">
        <v>298</v>
      </c>
      <c r="H220">
        <v>1239</v>
      </c>
      <c r="I220" t="s">
        <v>643</v>
      </c>
      <c r="J220" t="s">
        <v>644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52</v>
      </c>
      <c r="Q220" t="s">
        <v>53</v>
      </c>
      <c r="R220" t="s">
        <v>54</v>
      </c>
      <c r="S220" t="s">
        <v>55</v>
      </c>
      <c r="T220" t="s">
        <v>55</v>
      </c>
      <c r="U220" t="s">
        <v>544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"09102     "</f>
        <v>0</v>
      </c>
      <c r="AJ220" t="s">
        <v>645</v>
      </c>
      <c r="AK220" t="s">
        <v>646</v>
      </c>
      <c r="AL220" t="s">
        <v>454</v>
      </c>
      <c r="AM220" t="s">
        <v>455</v>
      </c>
      <c r="AN220" t="s">
        <v>68</v>
      </c>
      <c r="AO220" t="s">
        <v>70</v>
      </c>
    </row>
    <row r="221" spans="1:41">
      <c r="A221">
        <v>214</v>
      </c>
      <c r="B221" t="s">
        <v>41</v>
      </c>
      <c r="C221" t="s">
        <v>42</v>
      </c>
      <c r="D221" t="s">
        <v>43</v>
      </c>
      <c r="E221">
        <f>"05"</f>
        <v>0</v>
      </c>
      <c r="F221" t="s">
        <v>99</v>
      </c>
      <c r="G221" t="s">
        <v>100</v>
      </c>
      <c r="H221">
        <v>1242</v>
      </c>
      <c r="I221" t="s">
        <v>647</v>
      </c>
      <c r="J221" t="s">
        <v>648</v>
      </c>
      <c r="K221" t="s">
        <v>48</v>
      </c>
      <c r="L221" t="s">
        <v>49</v>
      </c>
      <c r="M221">
        <v>25</v>
      </c>
      <c r="N221" t="s">
        <v>90</v>
      </c>
      <c r="O221" t="s">
        <v>51</v>
      </c>
      <c r="P221" t="s">
        <v>52</v>
      </c>
      <c r="Q221" t="s">
        <v>53</v>
      </c>
      <c r="R221" t="s">
        <v>54</v>
      </c>
      <c r="S221" t="s">
        <v>55</v>
      </c>
      <c r="T221" t="s">
        <v>55</v>
      </c>
      <c r="U221" t="s">
        <v>501</v>
      </c>
      <c r="V221" t="s">
        <v>80</v>
      </c>
      <c r="W221" t="s">
        <v>80</v>
      </c>
      <c r="X221" t="s">
        <v>60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60</v>
      </c>
      <c r="AE221" t="s">
        <v>60</v>
      </c>
      <c r="AF221" t="s">
        <v>80</v>
      </c>
      <c r="AG221" t="s">
        <v>80</v>
      </c>
      <c r="AH221">
        <v>3</v>
      </c>
      <c r="AI221">
        <f>"05013     "</f>
        <v>0</v>
      </c>
      <c r="AJ221" t="s">
        <v>392</v>
      </c>
      <c r="AK221" t="s">
        <v>393</v>
      </c>
      <c r="AL221" t="s">
        <v>107</v>
      </c>
      <c r="AM221" t="s">
        <v>108</v>
      </c>
      <c r="AN221" t="s">
        <v>68</v>
      </c>
      <c r="AO221" t="s">
        <v>223</v>
      </c>
    </row>
    <row r="222" spans="1:41">
      <c r="A222">
        <v>306</v>
      </c>
      <c r="B222" t="s">
        <v>41</v>
      </c>
      <c r="C222" t="s">
        <v>42</v>
      </c>
      <c r="D222" t="s">
        <v>43</v>
      </c>
      <c r="E222">
        <f>"07"</f>
        <v>0</v>
      </c>
      <c r="F222" t="s">
        <v>44</v>
      </c>
      <c r="G222" t="s">
        <v>45</v>
      </c>
      <c r="H222">
        <v>1360</v>
      </c>
      <c r="I222" t="s">
        <v>649</v>
      </c>
      <c r="J222" t="s">
        <v>650</v>
      </c>
      <c r="K222" t="s">
        <v>77</v>
      </c>
      <c r="L222" t="s">
        <v>49</v>
      </c>
      <c r="M222">
        <v>26</v>
      </c>
      <c r="N222" t="s">
        <v>114</v>
      </c>
      <c r="O222" t="s">
        <v>51</v>
      </c>
      <c r="P222" t="s">
        <v>52</v>
      </c>
      <c r="Q222" t="s">
        <v>53</v>
      </c>
      <c r="R222" t="s">
        <v>54</v>
      </c>
      <c r="S222" t="s">
        <v>55</v>
      </c>
      <c r="T222" t="s">
        <v>55</v>
      </c>
      <c r="U222" t="s">
        <v>56</v>
      </c>
      <c r="V222" t="s">
        <v>57</v>
      </c>
      <c r="W222" t="s">
        <v>58</v>
      </c>
      <c r="X222" t="s">
        <v>116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117</v>
      </c>
      <c r="AG222" t="s">
        <v>118</v>
      </c>
      <c r="AH222">
        <v>1</v>
      </c>
      <c r="AI222">
        <f>"07222     "</f>
        <v>0</v>
      </c>
      <c r="AJ222" t="s">
        <v>651</v>
      </c>
      <c r="AK222" t="s">
        <v>652</v>
      </c>
      <c r="AL222" t="s">
        <v>355</v>
      </c>
      <c r="AM222" t="s">
        <v>356</v>
      </c>
      <c r="AN222" t="s">
        <v>68</v>
      </c>
      <c r="AO222" t="s">
        <v>653</v>
      </c>
    </row>
    <row r="223" spans="1:41">
      <c r="A223">
        <v>215</v>
      </c>
      <c r="B223" t="s">
        <v>41</v>
      </c>
      <c r="C223" t="s">
        <v>42</v>
      </c>
      <c r="D223" t="s">
        <v>43</v>
      </c>
      <c r="E223">
        <f>"05"</f>
        <v>0</v>
      </c>
      <c r="F223" t="s">
        <v>99</v>
      </c>
      <c r="G223" t="s">
        <v>100</v>
      </c>
      <c r="H223">
        <v>1242</v>
      </c>
      <c r="I223" t="s">
        <v>647</v>
      </c>
      <c r="J223" t="s">
        <v>648</v>
      </c>
      <c r="K223" t="s">
        <v>48</v>
      </c>
      <c r="L223" t="s">
        <v>49</v>
      </c>
      <c r="M223">
        <v>25</v>
      </c>
      <c r="N223" t="s">
        <v>90</v>
      </c>
      <c r="O223" t="s">
        <v>51</v>
      </c>
      <c r="P223" t="s">
        <v>52</v>
      </c>
      <c r="Q223" t="s">
        <v>53</v>
      </c>
      <c r="R223" t="s">
        <v>54</v>
      </c>
      <c r="S223" t="s">
        <v>55</v>
      </c>
      <c r="T223" t="s">
        <v>55</v>
      </c>
      <c r="U223" t="s">
        <v>501</v>
      </c>
      <c r="V223" t="s">
        <v>80</v>
      </c>
      <c r="W223" t="s">
        <v>80</v>
      </c>
      <c r="X223" t="s">
        <v>60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80</v>
      </c>
      <c r="AG223" t="s">
        <v>80</v>
      </c>
      <c r="AH223">
        <v>4</v>
      </c>
      <c r="AI223">
        <f>"05013     "</f>
        <v>0</v>
      </c>
      <c r="AJ223" t="s">
        <v>392</v>
      </c>
      <c r="AK223" t="s">
        <v>393</v>
      </c>
      <c r="AL223" t="s">
        <v>107</v>
      </c>
      <c r="AM223" t="s">
        <v>108</v>
      </c>
      <c r="AN223" t="s">
        <v>68</v>
      </c>
      <c r="AO223" t="s">
        <v>310</v>
      </c>
    </row>
    <row r="224" spans="1:41">
      <c r="A224">
        <v>216</v>
      </c>
      <c r="B224" t="s">
        <v>41</v>
      </c>
      <c r="C224" t="s">
        <v>42</v>
      </c>
      <c r="D224" t="s">
        <v>43</v>
      </c>
      <c r="E224">
        <f>"05"</f>
        <v>0</v>
      </c>
      <c r="F224" t="s">
        <v>99</v>
      </c>
      <c r="G224" t="s">
        <v>100</v>
      </c>
      <c r="H224">
        <v>1244</v>
      </c>
      <c r="I224" t="s">
        <v>654</v>
      </c>
      <c r="J224" t="s">
        <v>655</v>
      </c>
      <c r="K224" t="s">
        <v>77</v>
      </c>
      <c r="L224" t="s">
        <v>49</v>
      </c>
      <c r="M224">
        <v>28</v>
      </c>
      <c r="N224" t="s">
        <v>78</v>
      </c>
      <c r="O224" t="s">
        <v>51</v>
      </c>
      <c r="P224" t="s">
        <v>52</v>
      </c>
      <c r="Q224" t="s">
        <v>53</v>
      </c>
      <c r="R224" t="s">
        <v>54</v>
      </c>
      <c r="S224" t="s">
        <v>55</v>
      </c>
      <c r="T224" t="s">
        <v>55</v>
      </c>
      <c r="U224" t="s">
        <v>228</v>
      </c>
      <c r="V224" t="s">
        <v>656</v>
      </c>
      <c r="W224" t="s">
        <v>657</v>
      </c>
      <c r="X224" t="s">
        <v>59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62</v>
      </c>
      <c r="AG224" t="s">
        <v>63</v>
      </c>
      <c r="AH224">
        <v>1</v>
      </c>
      <c r="AI224">
        <f>"05301     "</f>
        <v>0</v>
      </c>
      <c r="AJ224" t="s">
        <v>658</v>
      </c>
      <c r="AK224" t="s">
        <v>659</v>
      </c>
      <c r="AL224" t="s">
        <v>107</v>
      </c>
      <c r="AM224" t="s">
        <v>108</v>
      </c>
      <c r="AN224" t="s">
        <v>68</v>
      </c>
      <c r="AO224" t="s">
        <v>223</v>
      </c>
    </row>
    <row r="225" spans="1:41">
      <c r="A225">
        <v>217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1245</v>
      </c>
      <c r="I225" t="s">
        <v>660</v>
      </c>
      <c r="J225" t="s">
        <v>661</v>
      </c>
      <c r="K225" t="s">
        <v>77</v>
      </c>
      <c r="L225" t="s">
        <v>49</v>
      </c>
      <c r="M225">
        <v>26</v>
      </c>
      <c r="N225" t="s">
        <v>114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228</v>
      </c>
      <c r="V225" t="s">
        <v>656</v>
      </c>
      <c r="W225" t="s">
        <v>657</v>
      </c>
      <c r="X225" t="s">
        <v>116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117</v>
      </c>
      <c r="AG225" t="s">
        <v>118</v>
      </c>
      <c r="AH225">
        <v>1</v>
      </c>
      <c r="AI225">
        <f>"05301     "</f>
        <v>0</v>
      </c>
      <c r="AJ225" t="s">
        <v>658</v>
      </c>
      <c r="AK225" t="s">
        <v>659</v>
      </c>
      <c r="AL225" t="s">
        <v>107</v>
      </c>
      <c r="AM225" t="s">
        <v>108</v>
      </c>
      <c r="AN225" t="s">
        <v>68</v>
      </c>
      <c r="AO225" t="s">
        <v>69</v>
      </c>
    </row>
    <row r="226" spans="1:41">
      <c r="A226">
        <v>218</v>
      </c>
      <c r="B226" t="s">
        <v>41</v>
      </c>
      <c r="C226" t="s">
        <v>42</v>
      </c>
      <c r="D226" t="s">
        <v>43</v>
      </c>
      <c r="E226">
        <f>"04"</f>
        <v>0</v>
      </c>
      <c r="F226" t="s">
        <v>86</v>
      </c>
      <c r="G226" t="s">
        <v>87</v>
      </c>
      <c r="H226">
        <v>1247</v>
      </c>
      <c r="I226" t="s">
        <v>662</v>
      </c>
      <c r="J226" t="s">
        <v>663</v>
      </c>
      <c r="K226" t="s">
        <v>77</v>
      </c>
      <c r="L226" t="s">
        <v>49</v>
      </c>
      <c r="M226">
        <v>25</v>
      </c>
      <c r="N226" t="s">
        <v>381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146</v>
      </c>
      <c r="V226" t="s">
        <v>80</v>
      </c>
      <c r="W226" t="s">
        <v>80</v>
      </c>
      <c r="X226" t="s">
        <v>383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517</v>
      </c>
      <c r="AG226" t="s">
        <v>518</v>
      </c>
      <c r="AH226">
        <v>1</v>
      </c>
      <c r="AI226">
        <f>"04202     "</f>
        <v>0</v>
      </c>
      <c r="AJ226" t="s">
        <v>94</v>
      </c>
      <c r="AK226" t="s">
        <v>95</v>
      </c>
      <c r="AL226" t="s">
        <v>96</v>
      </c>
      <c r="AM226" t="s">
        <v>97</v>
      </c>
      <c r="AN226" t="s">
        <v>68</v>
      </c>
      <c r="AO226" t="s">
        <v>233</v>
      </c>
    </row>
    <row r="227" spans="1:41">
      <c r="A227">
        <v>219</v>
      </c>
      <c r="B227" t="s">
        <v>41</v>
      </c>
      <c r="C227" t="s">
        <v>42</v>
      </c>
      <c r="D227" t="s">
        <v>43</v>
      </c>
      <c r="E227">
        <f>"05"</f>
        <v>0</v>
      </c>
      <c r="F227" t="s">
        <v>99</v>
      </c>
      <c r="G227" t="s">
        <v>100</v>
      </c>
      <c r="H227">
        <v>1248</v>
      </c>
      <c r="I227" t="s">
        <v>664</v>
      </c>
      <c r="J227" t="s">
        <v>665</v>
      </c>
      <c r="K227" t="s">
        <v>48</v>
      </c>
      <c r="L227" t="s">
        <v>49</v>
      </c>
      <c r="M227">
        <v>25</v>
      </c>
      <c r="N227" t="s">
        <v>90</v>
      </c>
      <c r="O227" t="s">
        <v>51</v>
      </c>
      <c r="P227" t="s">
        <v>52</v>
      </c>
      <c r="Q227" t="s">
        <v>53</v>
      </c>
      <c r="R227" t="s">
        <v>54</v>
      </c>
      <c r="S227" t="s">
        <v>55</v>
      </c>
      <c r="T227" t="s">
        <v>55</v>
      </c>
      <c r="U227" t="s">
        <v>228</v>
      </c>
      <c r="V227" t="s">
        <v>656</v>
      </c>
      <c r="W227" t="s">
        <v>657</v>
      </c>
      <c r="X227" t="s">
        <v>60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80</v>
      </c>
      <c r="AG227" t="s">
        <v>80</v>
      </c>
      <c r="AH227">
        <v>2</v>
      </c>
      <c r="AI227">
        <f>"05301     "</f>
        <v>0</v>
      </c>
      <c r="AJ227" t="s">
        <v>658</v>
      </c>
      <c r="AK227" t="s">
        <v>659</v>
      </c>
      <c r="AL227" t="s">
        <v>107</v>
      </c>
      <c r="AM227" t="s">
        <v>108</v>
      </c>
      <c r="AN227" t="s">
        <v>68</v>
      </c>
      <c r="AO227" t="s">
        <v>69</v>
      </c>
    </row>
    <row r="228" spans="1:41">
      <c r="A228">
        <v>220</v>
      </c>
      <c r="B228" t="s">
        <v>41</v>
      </c>
      <c r="C228" t="s">
        <v>42</v>
      </c>
      <c r="D228" t="s">
        <v>43</v>
      </c>
      <c r="E228">
        <f>"04"</f>
        <v>0</v>
      </c>
      <c r="F228" t="s">
        <v>86</v>
      </c>
      <c r="G228" t="s">
        <v>87</v>
      </c>
      <c r="H228">
        <v>1251</v>
      </c>
      <c r="I228" t="s">
        <v>666</v>
      </c>
      <c r="J228" t="s">
        <v>667</v>
      </c>
      <c r="K228" t="s">
        <v>77</v>
      </c>
      <c r="L228" t="s">
        <v>49</v>
      </c>
      <c r="M228">
        <v>25</v>
      </c>
      <c r="N228" t="s">
        <v>381</v>
      </c>
      <c r="O228" t="s">
        <v>51</v>
      </c>
      <c r="P228" t="s">
        <v>91</v>
      </c>
      <c r="Q228" t="s">
        <v>53</v>
      </c>
      <c r="R228" t="s">
        <v>54</v>
      </c>
      <c r="S228" t="s">
        <v>55</v>
      </c>
      <c r="T228" t="s">
        <v>55</v>
      </c>
      <c r="U228" t="s">
        <v>668</v>
      </c>
      <c r="V228" t="s">
        <v>80</v>
      </c>
      <c r="W228" t="s">
        <v>80</v>
      </c>
      <c r="X228" t="s">
        <v>383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517</v>
      </c>
      <c r="AG228" t="s">
        <v>518</v>
      </c>
      <c r="AH228">
        <v>1</v>
      </c>
      <c r="AI228">
        <f>"04002     "</f>
        <v>0</v>
      </c>
      <c r="AJ228" t="s">
        <v>519</v>
      </c>
      <c r="AK228" t="s">
        <v>520</v>
      </c>
      <c r="AL228" t="s">
        <v>96</v>
      </c>
      <c r="AM228" t="s">
        <v>97</v>
      </c>
      <c r="AN228" t="s">
        <v>68</v>
      </c>
      <c r="AO228" t="s">
        <v>85</v>
      </c>
    </row>
    <row r="229" spans="1:41">
      <c r="A229">
        <v>221</v>
      </c>
      <c r="B229" t="s">
        <v>41</v>
      </c>
      <c r="C229" t="s">
        <v>42</v>
      </c>
      <c r="D229" t="s">
        <v>43</v>
      </c>
      <c r="E229">
        <f>"05"</f>
        <v>0</v>
      </c>
      <c r="F229" t="s">
        <v>99</v>
      </c>
      <c r="G229" t="s">
        <v>100</v>
      </c>
      <c r="H229">
        <v>1253</v>
      </c>
      <c r="I229" t="s">
        <v>669</v>
      </c>
      <c r="J229" t="s">
        <v>670</v>
      </c>
      <c r="K229" t="s">
        <v>77</v>
      </c>
      <c r="L229" t="s">
        <v>49</v>
      </c>
      <c r="M229">
        <v>25</v>
      </c>
      <c r="N229" t="s">
        <v>381</v>
      </c>
      <c r="O229" t="s">
        <v>51</v>
      </c>
      <c r="P229" t="s">
        <v>91</v>
      </c>
      <c r="Q229" t="s">
        <v>53</v>
      </c>
      <c r="R229" t="s">
        <v>54</v>
      </c>
      <c r="S229" t="s">
        <v>55</v>
      </c>
      <c r="T229" t="s">
        <v>55</v>
      </c>
      <c r="U229" t="s">
        <v>189</v>
      </c>
      <c r="V229" t="s">
        <v>80</v>
      </c>
      <c r="W229" t="s">
        <v>80</v>
      </c>
      <c r="X229" t="s">
        <v>383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117</v>
      </c>
      <c r="AG229" t="s">
        <v>118</v>
      </c>
      <c r="AH229">
        <v>1</v>
      </c>
      <c r="AI229">
        <f>"05011     "</f>
        <v>0</v>
      </c>
      <c r="AJ229" t="s">
        <v>502</v>
      </c>
      <c r="AK229" t="s">
        <v>503</v>
      </c>
      <c r="AL229" t="s">
        <v>107</v>
      </c>
      <c r="AM229" t="s">
        <v>108</v>
      </c>
      <c r="AN229" t="s">
        <v>68</v>
      </c>
      <c r="AO229" t="s">
        <v>69</v>
      </c>
    </row>
    <row r="230" spans="1:41">
      <c r="A230">
        <v>222</v>
      </c>
      <c r="B230" t="s">
        <v>41</v>
      </c>
      <c r="C230" t="s">
        <v>42</v>
      </c>
      <c r="D230" t="s">
        <v>43</v>
      </c>
      <c r="E230">
        <f>"04"</f>
        <v>0</v>
      </c>
      <c r="F230" t="s">
        <v>86</v>
      </c>
      <c r="G230" t="s">
        <v>87</v>
      </c>
      <c r="H230">
        <v>1254</v>
      </c>
      <c r="I230" t="s">
        <v>671</v>
      </c>
      <c r="J230" t="s">
        <v>672</v>
      </c>
      <c r="K230" t="s">
        <v>77</v>
      </c>
      <c r="L230" t="s">
        <v>49</v>
      </c>
      <c r="M230">
        <v>26</v>
      </c>
      <c r="N230" t="s">
        <v>114</v>
      </c>
      <c r="O230" t="s">
        <v>51</v>
      </c>
      <c r="P230" t="s">
        <v>52</v>
      </c>
      <c r="Q230" t="s">
        <v>92</v>
      </c>
      <c r="R230" t="s">
        <v>54</v>
      </c>
      <c r="S230" t="s">
        <v>55</v>
      </c>
      <c r="T230" t="s">
        <v>55</v>
      </c>
      <c r="U230" t="s">
        <v>218</v>
      </c>
      <c r="V230" t="s">
        <v>80</v>
      </c>
      <c r="W230" t="s">
        <v>80</v>
      </c>
      <c r="X230" t="s">
        <v>116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60</v>
      </c>
      <c r="AE230" t="s">
        <v>60</v>
      </c>
      <c r="AF230" t="s">
        <v>117</v>
      </c>
      <c r="AG230" t="s">
        <v>118</v>
      </c>
      <c r="AH230">
        <v>1</v>
      </c>
      <c r="AI230">
        <f>"04201     "</f>
        <v>0</v>
      </c>
      <c r="AJ230" t="s">
        <v>219</v>
      </c>
      <c r="AK230" t="s">
        <v>220</v>
      </c>
      <c r="AL230" t="s">
        <v>96</v>
      </c>
      <c r="AM230" t="s">
        <v>97</v>
      </c>
      <c r="AN230" t="s">
        <v>68</v>
      </c>
      <c r="AO230" t="s">
        <v>253</v>
      </c>
    </row>
    <row r="231" spans="1:41">
      <c r="A231">
        <v>223</v>
      </c>
      <c r="B231" t="s">
        <v>41</v>
      </c>
      <c r="C231" t="s">
        <v>42</v>
      </c>
      <c r="D231" t="s">
        <v>43</v>
      </c>
      <c r="E231">
        <f>"05"</f>
        <v>0</v>
      </c>
      <c r="F231" t="s">
        <v>99</v>
      </c>
      <c r="G231" t="s">
        <v>100</v>
      </c>
      <c r="H231">
        <v>1255</v>
      </c>
      <c r="I231" t="s">
        <v>673</v>
      </c>
      <c r="J231" t="s">
        <v>674</v>
      </c>
      <c r="K231" t="s">
        <v>77</v>
      </c>
      <c r="L231" t="s">
        <v>49</v>
      </c>
      <c r="M231">
        <v>26</v>
      </c>
      <c r="N231" t="s">
        <v>114</v>
      </c>
      <c r="O231" t="s">
        <v>51</v>
      </c>
      <c r="P231" t="s">
        <v>91</v>
      </c>
      <c r="Q231" t="s">
        <v>92</v>
      </c>
      <c r="R231" t="s">
        <v>54</v>
      </c>
      <c r="S231" t="s">
        <v>55</v>
      </c>
      <c r="T231" t="s">
        <v>55</v>
      </c>
      <c r="U231" t="s">
        <v>623</v>
      </c>
      <c r="V231" t="s">
        <v>80</v>
      </c>
      <c r="W231" t="s">
        <v>80</v>
      </c>
      <c r="X231" t="s">
        <v>116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117</v>
      </c>
      <c r="AG231" t="s">
        <v>118</v>
      </c>
      <c r="AH231">
        <v>1</v>
      </c>
      <c r="AI231">
        <f>"05011     "</f>
        <v>0</v>
      </c>
      <c r="AJ231" t="s">
        <v>502</v>
      </c>
      <c r="AK231" t="s">
        <v>503</v>
      </c>
      <c r="AL231" t="s">
        <v>107</v>
      </c>
      <c r="AM231" t="s">
        <v>108</v>
      </c>
      <c r="AN231" t="s">
        <v>68</v>
      </c>
      <c r="AO231" t="s">
        <v>69</v>
      </c>
    </row>
    <row r="232" spans="1:41">
      <c r="A232">
        <v>307</v>
      </c>
      <c r="B232" t="s">
        <v>41</v>
      </c>
      <c r="C232" t="s">
        <v>42</v>
      </c>
      <c r="D232" t="s">
        <v>43</v>
      </c>
      <c r="E232">
        <f>"06"</f>
        <v>0</v>
      </c>
      <c r="F232" t="s">
        <v>448</v>
      </c>
      <c r="G232" t="s">
        <v>449</v>
      </c>
      <c r="H232">
        <v>1361</v>
      </c>
      <c r="I232" t="s">
        <v>675</v>
      </c>
      <c r="J232" t="s">
        <v>676</v>
      </c>
      <c r="K232" t="s">
        <v>77</v>
      </c>
      <c r="L232" t="s">
        <v>49</v>
      </c>
      <c r="M232">
        <v>26</v>
      </c>
      <c r="N232" t="s">
        <v>114</v>
      </c>
      <c r="O232" t="s">
        <v>51</v>
      </c>
      <c r="P232" t="s">
        <v>52</v>
      </c>
      <c r="Q232" t="s">
        <v>92</v>
      </c>
      <c r="R232" t="s">
        <v>54</v>
      </c>
      <c r="S232" t="s">
        <v>55</v>
      </c>
      <c r="T232" t="s">
        <v>55</v>
      </c>
      <c r="U232" t="s">
        <v>677</v>
      </c>
      <c r="V232" t="s">
        <v>80</v>
      </c>
      <c r="W232" t="s">
        <v>80</v>
      </c>
      <c r="X232" t="s">
        <v>116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117</v>
      </c>
      <c r="AG232" t="s">
        <v>118</v>
      </c>
      <c r="AH232">
        <v>1</v>
      </c>
      <c r="AI232">
        <f>"062       "</f>
        <v>0</v>
      </c>
      <c r="AJ232" t="s">
        <v>678</v>
      </c>
      <c r="AK232" t="s">
        <v>679</v>
      </c>
      <c r="AL232" t="s">
        <v>454</v>
      </c>
      <c r="AM232" t="s">
        <v>455</v>
      </c>
      <c r="AN232" t="s">
        <v>68</v>
      </c>
      <c r="AO232" t="s">
        <v>69</v>
      </c>
    </row>
    <row r="233" spans="1:41">
      <c r="A233">
        <v>224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1257</v>
      </c>
      <c r="I233" t="s">
        <v>680</v>
      </c>
      <c r="J233" t="s">
        <v>681</v>
      </c>
      <c r="K233" t="s">
        <v>77</v>
      </c>
      <c r="L233" t="s">
        <v>49</v>
      </c>
      <c r="M233">
        <v>29</v>
      </c>
      <c r="N233" t="s">
        <v>50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59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62</v>
      </c>
      <c r="AG233" t="s">
        <v>63</v>
      </c>
      <c r="AH233">
        <v>1</v>
      </c>
      <c r="AI233">
        <f>"05012     "</f>
        <v>0</v>
      </c>
      <c r="AJ233" t="s">
        <v>389</v>
      </c>
      <c r="AK233" t="s">
        <v>65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225</v>
      </c>
      <c r="B234" t="s">
        <v>41</v>
      </c>
      <c r="C234" t="s">
        <v>42</v>
      </c>
      <c r="D234" t="s">
        <v>43</v>
      </c>
      <c r="E234">
        <f>"05"</f>
        <v>0</v>
      </c>
      <c r="F234" t="s">
        <v>99</v>
      </c>
      <c r="G234" t="s">
        <v>100</v>
      </c>
      <c r="H234">
        <v>1259</v>
      </c>
      <c r="I234" t="s">
        <v>682</v>
      </c>
      <c r="J234" t="s">
        <v>683</v>
      </c>
      <c r="K234" t="s">
        <v>77</v>
      </c>
      <c r="L234" t="s">
        <v>49</v>
      </c>
      <c r="M234">
        <v>28</v>
      </c>
      <c r="N234" t="s">
        <v>78</v>
      </c>
      <c r="O234" t="s">
        <v>51</v>
      </c>
      <c r="P234" t="s">
        <v>52</v>
      </c>
      <c r="Q234" t="s">
        <v>53</v>
      </c>
      <c r="R234" t="s">
        <v>54</v>
      </c>
      <c r="S234" t="s">
        <v>55</v>
      </c>
      <c r="T234" t="s">
        <v>55</v>
      </c>
      <c r="U234" t="s">
        <v>56</v>
      </c>
      <c r="V234" t="s">
        <v>57</v>
      </c>
      <c r="W234" t="s">
        <v>58</v>
      </c>
      <c r="X234" t="s">
        <v>59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62</v>
      </c>
      <c r="AG234" t="s">
        <v>63</v>
      </c>
      <c r="AH234">
        <v>1</v>
      </c>
      <c r="AI234">
        <f>"05302     "</f>
        <v>0</v>
      </c>
      <c r="AJ234" t="s">
        <v>482</v>
      </c>
      <c r="AK234" t="s">
        <v>483</v>
      </c>
      <c r="AL234" t="s">
        <v>107</v>
      </c>
      <c r="AM234" t="s">
        <v>108</v>
      </c>
      <c r="AN234" t="s">
        <v>68</v>
      </c>
      <c r="AO234" t="s">
        <v>69</v>
      </c>
    </row>
    <row r="235" spans="1:41">
      <c r="A235">
        <v>226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1260</v>
      </c>
      <c r="I235" t="s">
        <v>684</v>
      </c>
      <c r="J235" t="s">
        <v>685</v>
      </c>
      <c r="K235" t="s">
        <v>77</v>
      </c>
      <c r="L235" t="s">
        <v>49</v>
      </c>
      <c r="M235">
        <v>27</v>
      </c>
      <c r="N235" t="s">
        <v>159</v>
      </c>
      <c r="O235" t="s">
        <v>51</v>
      </c>
      <c r="P235" t="s">
        <v>52</v>
      </c>
      <c r="Q235" t="s">
        <v>53</v>
      </c>
      <c r="R235" t="s">
        <v>54</v>
      </c>
      <c r="S235" t="s">
        <v>55</v>
      </c>
      <c r="T235" t="s">
        <v>55</v>
      </c>
      <c r="U235" t="s">
        <v>56</v>
      </c>
      <c r="V235" t="s">
        <v>57</v>
      </c>
      <c r="W235" t="s">
        <v>58</v>
      </c>
      <c r="X235" t="s">
        <v>116</v>
      </c>
      <c r="Y235" t="s">
        <v>60</v>
      </c>
      <c r="Z235" t="s">
        <v>61</v>
      </c>
      <c r="AA235" t="s">
        <v>61</v>
      </c>
      <c r="AB235" t="s">
        <v>61</v>
      </c>
      <c r="AC235" t="s">
        <v>60</v>
      </c>
      <c r="AD235" t="s">
        <v>60</v>
      </c>
      <c r="AE235" t="s">
        <v>60</v>
      </c>
      <c r="AF235" t="s">
        <v>117</v>
      </c>
      <c r="AG235" t="s">
        <v>118</v>
      </c>
      <c r="AH235">
        <v>1</v>
      </c>
      <c r="AI235">
        <f>"05302     "</f>
        <v>0</v>
      </c>
      <c r="AJ235" t="s">
        <v>482</v>
      </c>
      <c r="AK235" t="s">
        <v>483</v>
      </c>
      <c r="AL235" t="s">
        <v>107</v>
      </c>
      <c r="AM235" t="s">
        <v>108</v>
      </c>
      <c r="AN235" t="s">
        <v>68</v>
      </c>
      <c r="AO235" t="s">
        <v>70</v>
      </c>
    </row>
    <row r="236" spans="1:41">
      <c r="A236">
        <v>227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1261</v>
      </c>
      <c r="I236" t="s">
        <v>686</v>
      </c>
      <c r="J236" t="s">
        <v>687</v>
      </c>
      <c r="K236" t="s">
        <v>48</v>
      </c>
      <c r="L236" t="s">
        <v>49</v>
      </c>
      <c r="M236">
        <v>24</v>
      </c>
      <c r="N236" t="s">
        <v>151</v>
      </c>
      <c r="O236" t="s">
        <v>51</v>
      </c>
      <c r="P236" t="s">
        <v>91</v>
      </c>
      <c r="Q236" t="s">
        <v>53</v>
      </c>
      <c r="R236" t="s">
        <v>54</v>
      </c>
      <c r="S236" t="s">
        <v>237</v>
      </c>
      <c r="T236" t="s">
        <v>55</v>
      </c>
      <c r="U236" t="s">
        <v>688</v>
      </c>
      <c r="V236" t="s">
        <v>80</v>
      </c>
      <c r="W236" t="s">
        <v>80</v>
      </c>
      <c r="X236" t="s">
        <v>60</v>
      </c>
      <c r="Y236" t="s">
        <v>60</v>
      </c>
      <c r="Z236" t="s">
        <v>60</v>
      </c>
      <c r="AA236" t="s">
        <v>61</v>
      </c>
      <c r="AB236" t="s">
        <v>60</v>
      </c>
      <c r="AC236" t="s">
        <v>60</v>
      </c>
      <c r="AD236" t="s">
        <v>60</v>
      </c>
      <c r="AE236" t="s">
        <v>60</v>
      </c>
      <c r="AF236" t="s">
        <v>80</v>
      </c>
      <c r="AG236" t="s">
        <v>80</v>
      </c>
      <c r="AH236">
        <v>2</v>
      </c>
      <c r="AI236">
        <f>"05302     "</f>
        <v>0</v>
      </c>
      <c r="AJ236" t="s">
        <v>482</v>
      </c>
      <c r="AK236" t="s">
        <v>483</v>
      </c>
      <c r="AL236" t="s">
        <v>107</v>
      </c>
      <c r="AM236" t="s">
        <v>108</v>
      </c>
      <c r="AN236" t="s">
        <v>68</v>
      </c>
      <c r="AO236" t="s">
        <v>69</v>
      </c>
    </row>
    <row r="237" spans="1:41">
      <c r="A237">
        <v>228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689</v>
      </c>
      <c r="J237" t="s">
        <v>690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1</v>
      </c>
      <c r="AI237">
        <f>"05302     "</f>
        <v>0</v>
      </c>
      <c r="AJ237" t="s">
        <v>482</v>
      </c>
      <c r="AK237" t="s">
        <v>483</v>
      </c>
      <c r="AL237" t="s">
        <v>107</v>
      </c>
      <c r="AM237" t="s">
        <v>108</v>
      </c>
      <c r="AN237" t="s">
        <v>68</v>
      </c>
      <c r="AO237" t="s">
        <v>223</v>
      </c>
    </row>
    <row r="238" spans="1:41">
      <c r="A238">
        <v>229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689</v>
      </c>
      <c r="J238" t="s">
        <v>690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2</v>
      </c>
      <c r="AI238">
        <f>"05302     "</f>
        <v>0</v>
      </c>
      <c r="AJ238" t="s">
        <v>482</v>
      </c>
      <c r="AK238" t="s">
        <v>483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230</v>
      </c>
      <c r="B239" t="s">
        <v>41</v>
      </c>
      <c r="C239" t="s">
        <v>42</v>
      </c>
      <c r="D239" t="s">
        <v>43</v>
      </c>
      <c r="E239">
        <f>"05"</f>
        <v>0</v>
      </c>
      <c r="F239" t="s">
        <v>99</v>
      </c>
      <c r="G239" t="s">
        <v>100</v>
      </c>
      <c r="H239">
        <v>1262</v>
      </c>
      <c r="I239" t="s">
        <v>689</v>
      </c>
      <c r="J239" t="s">
        <v>690</v>
      </c>
      <c r="K239" t="s">
        <v>48</v>
      </c>
      <c r="L239" t="s">
        <v>49</v>
      </c>
      <c r="M239">
        <v>25</v>
      </c>
      <c r="N239" t="s">
        <v>90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56</v>
      </c>
      <c r="V239" t="s">
        <v>57</v>
      </c>
      <c r="W239" t="s">
        <v>58</v>
      </c>
      <c r="X239" t="s">
        <v>60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80</v>
      </c>
      <c r="AG239" t="s">
        <v>80</v>
      </c>
      <c r="AH239">
        <v>4</v>
      </c>
      <c r="AI239">
        <f>"05302     "</f>
        <v>0</v>
      </c>
      <c r="AJ239" t="s">
        <v>482</v>
      </c>
      <c r="AK239" t="s">
        <v>483</v>
      </c>
      <c r="AL239" t="s">
        <v>107</v>
      </c>
      <c r="AM239" t="s">
        <v>108</v>
      </c>
      <c r="AN239" t="s">
        <v>68</v>
      </c>
      <c r="AO239" t="s">
        <v>69</v>
      </c>
    </row>
    <row r="240" spans="1:41">
      <c r="A240">
        <v>231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1263</v>
      </c>
      <c r="I240" t="s">
        <v>691</v>
      </c>
      <c r="J240" t="s">
        <v>692</v>
      </c>
      <c r="K240" t="s">
        <v>77</v>
      </c>
      <c r="L240" t="s">
        <v>49</v>
      </c>
      <c r="M240">
        <v>27</v>
      </c>
      <c r="N240" t="s">
        <v>159</v>
      </c>
      <c r="O240" t="s">
        <v>51</v>
      </c>
      <c r="P240" t="s">
        <v>52</v>
      </c>
      <c r="Q240" t="s">
        <v>53</v>
      </c>
      <c r="R240" t="s">
        <v>54</v>
      </c>
      <c r="S240" t="s">
        <v>55</v>
      </c>
      <c r="T240" t="s">
        <v>55</v>
      </c>
      <c r="U240" t="s">
        <v>693</v>
      </c>
      <c r="V240" t="s">
        <v>80</v>
      </c>
      <c r="W240" t="s">
        <v>80</v>
      </c>
      <c r="X240" t="s">
        <v>116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62</v>
      </c>
      <c r="AG240" t="s">
        <v>63</v>
      </c>
      <c r="AH240">
        <v>1</v>
      </c>
      <c r="AI240">
        <f>"03103     "</f>
        <v>0</v>
      </c>
      <c r="AJ240" t="s">
        <v>694</v>
      </c>
      <c r="AK240" t="s">
        <v>695</v>
      </c>
      <c r="AL240" t="s">
        <v>83</v>
      </c>
      <c r="AM240" t="s">
        <v>84</v>
      </c>
      <c r="AN240" t="s">
        <v>68</v>
      </c>
      <c r="AO240" t="s">
        <v>253</v>
      </c>
    </row>
    <row r="241" spans="1:41">
      <c r="A241">
        <v>232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1264</v>
      </c>
      <c r="I241" t="s">
        <v>696</v>
      </c>
      <c r="J241" t="s">
        <v>697</v>
      </c>
      <c r="K241" t="s">
        <v>77</v>
      </c>
      <c r="L241" t="s">
        <v>49</v>
      </c>
      <c r="M241">
        <v>25</v>
      </c>
      <c r="N241" t="s">
        <v>381</v>
      </c>
      <c r="O241" t="s">
        <v>51</v>
      </c>
      <c r="P241" t="s">
        <v>91</v>
      </c>
      <c r="Q241" t="s">
        <v>53</v>
      </c>
      <c r="R241" t="s">
        <v>54</v>
      </c>
      <c r="S241" t="s">
        <v>55</v>
      </c>
      <c r="T241" t="s">
        <v>55</v>
      </c>
      <c r="U241" t="s">
        <v>698</v>
      </c>
      <c r="V241" t="s">
        <v>80</v>
      </c>
      <c r="W241" t="s">
        <v>80</v>
      </c>
      <c r="X241" t="s">
        <v>383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117</v>
      </c>
      <c r="AG241" t="s">
        <v>118</v>
      </c>
      <c r="AH241">
        <v>1</v>
      </c>
      <c r="AI241">
        <f>"03103     "</f>
        <v>0</v>
      </c>
      <c r="AJ241" t="s">
        <v>694</v>
      </c>
      <c r="AK241" t="s">
        <v>695</v>
      </c>
      <c r="AL241" t="s">
        <v>83</v>
      </c>
      <c r="AM241" t="s">
        <v>84</v>
      </c>
      <c r="AN241" t="s">
        <v>68</v>
      </c>
      <c r="AO241" t="s">
        <v>71</v>
      </c>
    </row>
    <row r="242" spans="1:41">
      <c r="A242">
        <v>233</v>
      </c>
      <c r="B242" t="s">
        <v>41</v>
      </c>
      <c r="C242" t="s">
        <v>42</v>
      </c>
      <c r="D242" t="s">
        <v>43</v>
      </c>
      <c r="E242">
        <f>"03"</f>
        <v>0</v>
      </c>
      <c r="F242" t="s">
        <v>73</v>
      </c>
      <c r="G242" t="s">
        <v>74</v>
      </c>
      <c r="H242">
        <v>1265</v>
      </c>
      <c r="I242" t="s">
        <v>699</v>
      </c>
      <c r="J242" t="s">
        <v>700</v>
      </c>
      <c r="K242" t="s">
        <v>77</v>
      </c>
      <c r="L242" t="s">
        <v>49</v>
      </c>
      <c r="M242">
        <v>28</v>
      </c>
      <c r="N242" t="s">
        <v>78</v>
      </c>
      <c r="O242" t="s">
        <v>51</v>
      </c>
      <c r="P242" t="s">
        <v>52</v>
      </c>
      <c r="Q242" t="s">
        <v>53</v>
      </c>
      <c r="R242" t="s">
        <v>54</v>
      </c>
      <c r="S242" t="s">
        <v>55</v>
      </c>
      <c r="T242" t="s">
        <v>55</v>
      </c>
      <c r="U242" t="s">
        <v>693</v>
      </c>
      <c r="V242" t="s">
        <v>80</v>
      </c>
      <c r="W242" t="s">
        <v>80</v>
      </c>
      <c r="X242" t="s">
        <v>59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60</v>
      </c>
      <c r="AE242" t="s">
        <v>60</v>
      </c>
      <c r="AF242" t="s">
        <v>701</v>
      </c>
      <c r="AG242" t="s">
        <v>702</v>
      </c>
      <c r="AH242">
        <v>1</v>
      </c>
      <c r="AI242">
        <f>"03104     "</f>
        <v>0</v>
      </c>
      <c r="AJ242" t="s">
        <v>703</v>
      </c>
      <c r="AK242" t="s">
        <v>704</v>
      </c>
      <c r="AL242" t="s">
        <v>83</v>
      </c>
      <c r="AM242" t="s">
        <v>84</v>
      </c>
      <c r="AN242" t="s">
        <v>68</v>
      </c>
      <c r="AO242" t="s">
        <v>233</v>
      </c>
    </row>
    <row r="243" spans="1:41">
      <c r="A243">
        <v>234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705</v>
      </c>
      <c r="J243" t="s">
        <v>706</v>
      </c>
      <c r="K243" t="s">
        <v>48</v>
      </c>
      <c r="L243" t="s">
        <v>49</v>
      </c>
      <c r="M243">
        <v>26</v>
      </c>
      <c r="N243" t="s">
        <v>707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677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2</v>
      </c>
      <c r="AI243">
        <f>"05302     "</f>
        <v>0</v>
      </c>
      <c r="AJ243" t="s">
        <v>482</v>
      </c>
      <c r="AK243" t="s">
        <v>483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235</v>
      </c>
      <c r="B244" t="s">
        <v>41</v>
      </c>
      <c r="C244" t="s">
        <v>42</v>
      </c>
      <c r="D244" t="s">
        <v>43</v>
      </c>
      <c r="E244">
        <f>"05"</f>
        <v>0</v>
      </c>
      <c r="F244" t="s">
        <v>99</v>
      </c>
      <c r="G244" t="s">
        <v>100</v>
      </c>
      <c r="H244">
        <v>1266</v>
      </c>
      <c r="I244" t="s">
        <v>705</v>
      </c>
      <c r="J244" t="s">
        <v>706</v>
      </c>
      <c r="K244" t="s">
        <v>48</v>
      </c>
      <c r="L244" t="s">
        <v>49</v>
      </c>
      <c r="M244">
        <v>26</v>
      </c>
      <c r="N244" t="s">
        <v>707</v>
      </c>
      <c r="O244" t="s">
        <v>51</v>
      </c>
      <c r="P244" t="s">
        <v>52</v>
      </c>
      <c r="Q244" t="s">
        <v>92</v>
      </c>
      <c r="R244" t="s">
        <v>54</v>
      </c>
      <c r="S244" t="s">
        <v>55</v>
      </c>
      <c r="T244" t="s">
        <v>55</v>
      </c>
      <c r="U244" t="s">
        <v>677</v>
      </c>
      <c r="V244" t="s">
        <v>80</v>
      </c>
      <c r="W244" t="s">
        <v>80</v>
      </c>
      <c r="X244" t="s">
        <v>60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61</v>
      </c>
      <c r="AE244" t="s">
        <v>60</v>
      </c>
      <c r="AF244" t="s">
        <v>80</v>
      </c>
      <c r="AG244" t="s">
        <v>80</v>
      </c>
      <c r="AH244">
        <v>3</v>
      </c>
      <c r="AI244">
        <f>"05302     "</f>
        <v>0</v>
      </c>
      <c r="AJ244" t="s">
        <v>482</v>
      </c>
      <c r="AK244" t="s">
        <v>483</v>
      </c>
      <c r="AL244" t="s">
        <v>107</v>
      </c>
      <c r="AM244" t="s">
        <v>108</v>
      </c>
      <c r="AN244" t="s">
        <v>68</v>
      </c>
      <c r="AO244" t="s">
        <v>70</v>
      </c>
    </row>
    <row r="245" spans="1:41">
      <c r="A245">
        <v>236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1267</v>
      </c>
      <c r="I245" t="s">
        <v>708</v>
      </c>
      <c r="J245" t="s">
        <v>709</v>
      </c>
      <c r="K245" t="s">
        <v>77</v>
      </c>
      <c r="L245" t="s">
        <v>49</v>
      </c>
      <c r="M245">
        <v>28</v>
      </c>
      <c r="N245" t="s">
        <v>78</v>
      </c>
      <c r="O245" t="s">
        <v>51</v>
      </c>
      <c r="P245" t="s">
        <v>52</v>
      </c>
      <c r="Q245" t="s">
        <v>53</v>
      </c>
      <c r="R245" t="s">
        <v>54</v>
      </c>
      <c r="S245" t="s">
        <v>55</v>
      </c>
      <c r="T245" t="s">
        <v>55</v>
      </c>
      <c r="U245" t="s">
        <v>323</v>
      </c>
      <c r="V245" t="s">
        <v>80</v>
      </c>
      <c r="W245" t="s">
        <v>80</v>
      </c>
      <c r="X245" t="s">
        <v>59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62</v>
      </c>
      <c r="AG245" t="s">
        <v>63</v>
      </c>
      <c r="AH245">
        <v>1</v>
      </c>
      <c r="AI245">
        <f>"03312     "</f>
        <v>0</v>
      </c>
      <c r="AJ245" t="s">
        <v>328</v>
      </c>
      <c r="AK245" t="s">
        <v>329</v>
      </c>
      <c r="AL245" t="s">
        <v>330</v>
      </c>
      <c r="AM245" t="s">
        <v>331</v>
      </c>
      <c r="AN245" t="s">
        <v>68</v>
      </c>
      <c r="AO245" t="s">
        <v>440</v>
      </c>
    </row>
    <row r="246" spans="1:41">
      <c r="A246">
        <v>237</v>
      </c>
      <c r="B246" t="s">
        <v>41</v>
      </c>
      <c r="C246" t="s">
        <v>42</v>
      </c>
      <c r="D246" t="s">
        <v>43</v>
      </c>
      <c r="E246">
        <f>"03"</f>
        <v>0</v>
      </c>
      <c r="F246" t="s">
        <v>73</v>
      </c>
      <c r="G246" t="s">
        <v>74</v>
      </c>
      <c r="H246">
        <v>1269</v>
      </c>
      <c r="I246" t="s">
        <v>710</v>
      </c>
      <c r="J246" t="s">
        <v>711</v>
      </c>
      <c r="K246" t="s">
        <v>77</v>
      </c>
      <c r="L246" t="s">
        <v>49</v>
      </c>
      <c r="M246">
        <v>26</v>
      </c>
      <c r="N246" t="s">
        <v>114</v>
      </c>
      <c r="O246" t="s">
        <v>51</v>
      </c>
      <c r="P246" t="s">
        <v>91</v>
      </c>
      <c r="Q246" t="s">
        <v>92</v>
      </c>
      <c r="R246" t="s">
        <v>54</v>
      </c>
      <c r="S246" t="s">
        <v>55</v>
      </c>
      <c r="T246" t="s">
        <v>55</v>
      </c>
      <c r="U246" t="s">
        <v>338</v>
      </c>
      <c r="V246" t="s">
        <v>80</v>
      </c>
      <c r="W246" t="s">
        <v>80</v>
      </c>
      <c r="X246" t="s">
        <v>116</v>
      </c>
      <c r="Y246" t="s">
        <v>60</v>
      </c>
      <c r="Z246" t="s">
        <v>61</v>
      </c>
      <c r="AA246" t="s">
        <v>61</v>
      </c>
      <c r="AB246" t="s">
        <v>61</v>
      </c>
      <c r="AC246" t="s">
        <v>60</v>
      </c>
      <c r="AD246" t="s">
        <v>60</v>
      </c>
      <c r="AE246" t="s">
        <v>60</v>
      </c>
      <c r="AF246" t="s">
        <v>517</v>
      </c>
      <c r="AG246" t="s">
        <v>518</v>
      </c>
      <c r="AH246">
        <v>1</v>
      </c>
      <c r="AI246">
        <f>"03313     "</f>
        <v>0</v>
      </c>
      <c r="AJ246" t="s">
        <v>306</v>
      </c>
      <c r="AK246" t="s">
        <v>307</v>
      </c>
      <c r="AL246" t="s">
        <v>308</v>
      </c>
      <c r="AM246" t="s">
        <v>309</v>
      </c>
      <c r="AN246" t="s">
        <v>68</v>
      </c>
      <c r="AO246" t="s">
        <v>209</v>
      </c>
    </row>
    <row r="247" spans="1:41">
      <c r="A247">
        <v>238</v>
      </c>
      <c r="B247" t="s">
        <v>41</v>
      </c>
      <c r="C247" t="s">
        <v>42</v>
      </c>
      <c r="D247" t="s">
        <v>43</v>
      </c>
      <c r="E247">
        <f>"07"</f>
        <v>0</v>
      </c>
      <c r="F247" t="s">
        <v>44</v>
      </c>
      <c r="G247" t="s">
        <v>45</v>
      </c>
      <c r="H247">
        <v>1271</v>
      </c>
      <c r="I247" t="s">
        <v>712</v>
      </c>
      <c r="J247" t="s">
        <v>713</v>
      </c>
      <c r="K247" t="s">
        <v>48</v>
      </c>
      <c r="L247" t="s">
        <v>49</v>
      </c>
      <c r="M247">
        <v>25</v>
      </c>
      <c r="N247" t="s">
        <v>217</v>
      </c>
      <c r="O247" t="s">
        <v>51</v>
      </c>
      <c r="P247" t="s">
        <v>52</v>
      </c>
      <c r="Q247" t="s">
        <v>92</v>
      </c>
      <c r="R247" t="s">
        <v>54</v>
      </c>
      <c r="S247" t="s">
        <v>55</v>
      </c>
      <c r="T247" t="s">
        <v>55</v>
      </c>
      <c r="U247" t="s">
        <v>714</v>
      </c>
      <c r="V247" t="s">
        <v>80</v>
      </c>
      <c r="W247" t="s">
        <v>80</v>
      </c>
      <c r="X247" t="s">
        <v>60</v>
      </c>
      <c r="Y247" t="s">
        <v>60</v>
      </c>
      <c r="Z247" t="s">
        <v>60</v>
      </c>
      <c r="AA247" t="s">
        <v>61</v>
      </c>
      <c r="AB247" t="s">
        <v>60</v>
      </c>
      <c r="AC247" t="s">
        <v>60</v>
      </c>
      <c r="AD247" t="s">
        <v>60</v>
      </c>
      <c r="AE247" t="s">
        <v>60</v>
      </c>
      <c r="AF247" t="s">
        <v>618</v>
      </c>
      <c r="AG247" t="s">
        <v>618</v>
      </c>
      <c r="AH247">
        <v>1</v>
      </c>
      <c r="AI247">
        <f>"073       "</f>
        <v>0</v>
      </c>
      <c r="AJ247" t="s">
        <v>147</v>
      </c>
      <c r="AK247" t="s">
        <v>148</v>
      </c>
      <c r="AL247" t="s">
        <v>66</v>
      </c>
      <c r="AM247" t="s">
        <v>67</v>
      </c>
      <c r="AN247" t="s">
        <v>68</v>
      </c>
      <c r="AO247" t="s">
        <v>70</v>
      </c>
    </row>
    <row r="248" spans="1:41">
      <c r="A248">
        <v>239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241</v>
      </c>
      <c r="G248" t="s">
        <v>242</v>
      </c>
      <c r="H248">
        <v>1272</v>
      </c>
      <c r="I248" t="s">
        <v>715</v>
      </c>
      <c r="J248" t="s">
        <v>716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717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1</v>
      </c>
      <c r="AI248">
        <f>"08101     "</f>
        <v>0</v>
      </c>
      <c r="AJ248" t="s">
        <v>581</v>
      </c>
      <c r="AK248" t="s">
        <v>582</v>
      </c>
      <c r="AL248" t="s">
        <v>248</v>
      </c>
      <c r="AM248" t="s">
        <v>249</v>
      </c>
      <c r="AN248" t="s">
        <v>68</v>
      </c>
      <c r="AO248" t="s">
        <v>142</v>
      </c>
    </row>
    <row r="249" spans="1:41">
      <c r="A249">
        <v>240</v>
      </c>
      <c r="B249" t="s">
        <v>41</v>
      </c>
      <c r="C249" t="s">
        <v>42</v>
      </c>
      <c r="D249" t="s">
        <v>43</v>
      </c>
      <c r="E249">
        <f>"08"</f>
        <v>0</v>
      </c>
      <c r="F249" t="s">
        <v>241</v>
      </c>
      <c r="G249" t="s">
        <v>242</v>
      </c>
      <c r="H249">
        <v>1272</v>
      </c>
      <c r="I249" t="s">
        <v>715</v>
      </c>
      <c r="J249" t="s">
        <v>716</v>
      </c>
      <c r="K249" t="s">
        <v>48</v>
      </c>
      <c r="L249" t="s">
        <v>49</v>
      </c>
      <c r="M249">
        <v>24</v>
      </c>
      <c r="N249" t="s">
        <v>188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717</v>
      </c>
      <c r="V249" t="s">
        <v>80</v>
      </c>
      <c r="W249" t="s">
        <v>80</v>
      </c>
      <c r="X249" t="s">
        <v>60</v>
      </c>
      <c r="Y249" t="s">
        <v>60</v>
      </c>
      <c r="Z249" t="s">
        <v>61</v>
      </c>
      <c r="AA249" t="s">
        <v>61</v>
      </c>
      <c r="AB249" t="s">
        <v>61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"082       "</f>
        <v>0</v>
      </c>
      <c r="AJ249" t="s">
        <v>718</v>
      </c>
      <c r="AK249" t="s">
        <v>719</v>
      </c>
      <c r="AL249" t="s">
        <v>248</v>
      </c>
      <c r="AM249" t="s">
        <v>249</v>
      </c>
      <c r="AN249" t="s">
        <v>68</v>
      </c>
      <c r="AO249" t="s">
        <v>70</v>
      </c>
    </row>
    <row r="250" spans="1:41">
      <c r="A250">
        <v>241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720</v>
      </c>
      <c r="J250" t="s">
        <v>721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722</v>
      </c>
      <c r="V250" t="s">
        <v>723</v>
      </c>
      <c r="W250" t="s">
        <v>724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2</v>
      </c>
      <c r="AI250">
        <f>"05013     "</f>
        <v>0</v>
      </c>
      <c r="AJ250" t="s">
        <v>392</v>
      </c>
      <c r="AK250" t="s">
        <v>393</v>
      </c>
      <c r="AL250" t="s">
        <v>107</v>
      </c>
      <c r="AM250" t="s">
        <v>108</v>
      </c>
      <c r="AN250" t="s">
        <v>68</v>
      </c>
      <c r="AO250" t="s">
        <v>70</v>
      </c>
    </row>
    <row r="251" spans="1:41">
      <c r="A251">
        <v>242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720</v>
      </c>
      <c r="J251" t="s">
        <v>721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722</v>
      </c>
      <c r="V251" t="s">
        <v>723</v>
      </c>
      <c r="W251" t="s">
        <v>724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3</v>
      </c>
      <c r="AI251">
        <f>"05013     "</f>
        <v>0</v>
      </c>
      <c r="AJ251" t="s">
        <v>392</v>
      </c>
      <c r="AK251" t="s">
        <v>393</v>
      </c>
      <c r="AL251" t="s">
        <v>107</v>
      </c>
      <c r="AM251" t="s">
        <v>108</v>
      </c>
      <c r="AN251" t="s">
        <v>68</v>
      </c>
      <c r="AO251" t="s">
        <v>69</v>
      </c>
    </row>
    <row r="252" spans="1:41">
      <c r="A252">
        <v>243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1273</v>
      </c>
      <c r="I252" t="s">
        <v>720</v>
      </c>
      <c r="J252" t="s">
        <v>721</v>
      </c>
      <c r="K252" t="s">
        <v>48</v>
      </c>
      <c r="L252" t="s">
        <v>49</v>
      </c>
      <c r="M252">
        <v>24</v>
      </c>
      <c r="N252" t="s">
        <v>151</v>
      </c>
      <c r="O252" t="s">
        <v>51</v>
      </c>
      <c r="P252" t="s">
        <v>91</v>
      </c>
      <c r="Q252" t="s">
        <v>53</v>
      </c>
      <c r="R252" t="s">
        <v>54</v>
      </c>
      <c r="S252" t="s">
        <v>55</v>
      </c>
      <c r="T252" t="s">
        <v>55</v>
      </c>
      <c r="U252" t="s">
        <v>722</v>
      </c>
      <c r="V252" t="s">
        <v>723</v>
      </c>
      <c r="W252" t="s">
        <v>724</v>
      </c>
      <c r="X252" t="s">
        <v>60</v>
      </c>
      <c r="Y252" t="s">
        <v>60</v>
      </c>
      <c r="Z252" t="s">
        <v>60</v>
      </c>
      <c r="AA252" t="s">
        <v>61</v>
      </c>
      <c r="AB252" t="s">
        <v>60</v>
      </c>
      <c r="AC252" t="s">
        <v>60</v>
      </c>
      <c r="AD252" t="s">
        <v>60</v>
      </c>
      <c r="AE252" t="s">
        <v>60</v>
      </c>
      <c r="AF252" t="s">
        <v>80</v>
      </c>
      <c r="AG252" t="s">
        <v>80</v>
      </c>
      <c r="AH252">
        <v>4</v>
      </c>
      <c r="AI252">
        <f>"05013     "</f>
        <v>0</v>
      </c>
      <c r="AJ252" t="s">
        <v>392</v>
      </c>
      <c r="AK252" t="s">
        <v>393</v>
      </c>
      <c r="AL252" t="s">
        <v>107</v>
      </c>
      <c r="AM252" t="s">
        <v>108</v>
      </c>
      <c r="AN252" t="s">
        <v>68</v>
      </c>
      <c r="AO252" t="s">
        <v>70</v>
      </c>
    </row>
    <row r="253" spans="1:41">
      <c r="A253">
        <v>245</v>
      </c>
      <c r="B253" t="s">
        <v>41</v>
      </c>
      <c r="C253" t="s">
        <v>42</v>
      </c>
      <c r="D253" t="s">
        <v>43</v>
      </c>
      <c r="E253">
        <f>"05"</f>
        <v>0</v>
      </c>
      <c r="F253" t="s">
        <v>99</v>
      </c>
      <c r="G253" t="s">
        <v>100</v>
      </c>
      <c r="H253">
        <v>1276</v>
      </c>
      <c r="I253" t="s">
        <v>725</v>
      </c>
      <c r="J253" t="s">
        <v>726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91</v>
      </c>
      <c r="Q253" t="s">
        <v>53</v>
      </c>
      <c r="R253" t="s">
        <v>54</v>
      </c>
      <c r="S253" t="s">
        <v>55</v>
      </c>
      <c r="T253" t="s">
        <v>55</v>
      </c>
      <c r="U253" t="s">
        <v>189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61</v>
      </c>
      <c r="AE253" t="s">
        <v>60</v>
      </c>
      <c r="AF253" t="s">
        <v>117</v>
      </c>
      <c r="AG253" t="s">
        <v>118</v>
      </c>
      <c r="AH253">
        <v>1</v>
      </c>
      <c r="AI253">
        <f>"05114     "</f>
        <v>0</v>
      </c>
      <c r="AJ253" t="s">
        <v>590</v>
      </c>
      <c r="AK253" t="s">
        <v>591</v>
      </c>
      <c r="AL253" t="s">
        <v>107</v>
      </c>
      <c r="AM253" t="s">
        <v>108</v>
      </c>
      <c r="AN253" t="s">
        <v>68</v>
      </c>
      <c r="AO253" t="s">
        <v>142</v>
      </c>
    </row>
    <row r="254" spans="1:41">
      <c r="A254">
        <v>247</v>
      </c>
      <c r="B254" t="s">
        <v>41</v>
      </c>
      <c r="C254" t="s">
        <v>42</v>
      </c>
      <c r="D254" t="s">
        <v>43</v>
      </c>
      <c r="E254">
        <f>"02"</f>
        <v>0</v>
      </c>
      <c r="F254" t="s">
        <v>124</v>
      </c>
      <c r="G254" t="s">
        <v>125</v>
      </c>
      <c r="H254">
        <v>1282</v>
      </c>
      <c r="I254" t="s">
        <v>727</v>
      </c>
      <c r="J254" t="s">
        <v>728</v>
      </c>
      <c r="K254" t="s">
        <v>48</v>
      </c>
      <c r="L254" t="s">
        <v>49</v>
      </c>
      <c r="M254">
        <v>24</v>
      </c>
      <c r="N254" t="s">
        <v>151</v>
      </c>
      <c r="O254" t="s">
        <v>51</v>
      </c>
      <c r="P254" t="s">
        <v>52</v>
      </c>
      <c r="Q254" t="s">
        <v>53</v>
      </c>
      <c r="R254" t="s">
        <v>54</v>
      </c>
      <c r="S254" t="s">
        <v>55</v>
      </c>
      <c r="T254" t="s">
        <v>55</v>
      </c>
      <c r="U254" t="s">
        <v>56</v>
      </c>
      <c r="V254" t="s">
        <v>57</v>
      </c>
      <c r="W254" t="s">
        <v>58</v>
      </c>
      <c r="X254" t="s">
        <v>60</v>
      </c>
      <c r="Y254" t="s">
        <v>60</v>
      </c>
      <c r="Z254" t="s">
        <v>60</v>
      </c>
      <c r="AA254" t="s">
        <v>61</v>
      </c>
      <c r="AB254" t="s">
        <v>60</v>
      </c>
      <c r="AC254" t="s">
        <v>60</v>
      </c>
      <c r="AD254" t="s">
        <v>61</v>
      </c>
      <c r="AE254" t="s">
        <v>60</v>
      </c>
      <c r="AF254" t="s">
        <v>80</v>
      </c>
      <c r="AG254" t="s">
        <v>80</v>
      </c>
      <c r="AH254">
        <v>1</v>
      </c>
      <c r="AI254">
        <f>"02002     "</f>
        <v>0</v>
      </c>
      <c r="AJ254" t="s">
        <v>128</v>
      </c>
      <c r="AK254" t="s">
        <v>129</v>
      </c>
      <c r="AL254" t="s">
        <v>96</v>
      </c>
      <c r="AM254" t="s">
        <v>97</v>
      </c>
      <c r="AN254" t="s">
        <v>68</v>
      </c>
      <c r="AO254" t="s">
        <v>253</v>
      </c>
    </row>
    <row r="255" spans="1:41">
      <c r="A255">
        <v>248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1285</v>
      </c>
      <c r="I255" t="s">
        <v>729</v>
      </c>
      <c r="J255" t="s">
        <v>730</v>
      </c>
      <c r="K255" t="s">
        <v>77</v>
      </c>
      <c r="L255" t="s">
        <v>49</v>
      </c>
      <c r="M255">
        <v>27</v>
      </c>
      <c r="N255" t="s">
        <v>159</v>
      </c>
      <c r="O255" t="s">
        <v>51</v>
      </c>
      <c r="P255" t="s">
        <v>52</v>
      </c>
      <c r="Q255" t="s">
        <v>92</v>
      </c>
      <c r="R255" t="s">
        <v>54</v>
      </c>
      <c r="S255" t="s">
        <v>55</v>
      </c>
      <c r="T255" t="s">
        <v>55</v>
      </c>
      <c r="U255" t="s">
        <v>641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61</v>
      </c>
      <c r="AE255" t="s">
        <v>60</v>
      </c>
      <c r="AF255" t="s">
        <v>117</v>
      </c>
      <c r="AG255" t="s">
        <v>118</v>
      </c>
      <c r="AH255">
        <v>1</v>
      </c>
      <c r="AI255">
        <f>"05113     "</f>
        <v>0</v>
      </c>
      <c r="AJ255" t="s">
        <v>731</v>
      </c>
      <c r="AK255" t="s">
        <v>732</v>
      </c>
      <c r="AL255" t="s">
        <v>107</v>
      </c>
      <c r="AM255" t="s">
        <v>108</v>
      </c>
      <c r="AN255" t="s">
        <v>68</v>
      </c>
      <c r="AO255" t="s">
        <v>69</v>
      </c>
    </row>
    <row r="256" spans="1:41">
      <c r="A256">
        <v>249</v>
      </c>
      <c r="B256" t="s">
        <v>41</v>
      </c>
      <c r="C256" t="s">
        <v>42</v>
      </c>
      <c r="D256" t="s">
        <v>43</v>
      </c>
      <c r="E256">
        <f>"05"</f>
        <v>0</v>
      </c>
      <c r="F256" t="s">
        <v>99</v>
      </c>
      <c r="G256" t="s">
        <v>100</v>
      </c>
      <c r="H256">
        <v>1291</v>
      </c>
      <c r="I256" t="s">
        <v>733</v>
      </c>
      <c r="J256" t="s">
        <v>734</v>
      </c>
      <c r="K256" t="s">
        <v>48</v>
      </c>
      <c r="L256" t="s">
        <v>49</v>
      </c>
      <c r="M256">
        <v>25</v>
      </c>
      <c r="N256" t="s">
        <v>90</v>
      </c>
      <c r="O256" t="s">
        <v>51</v>
      </c>
      <c r="P256" t="s">
        <v>91</v>
      </c>
      <c r="Q256" t="s">
        <v>53</v>
      </c>
      <c r="R256" t="s">
        <v>54</v>
      </c>
      <c r="S256" t="s">
        <v>55</v>
      </c>
      <c r="T256" t="s">
        <v>55</v>
      </c>
      <c r="U256" t="s">
        <v>498</v>
      </c>
      <c r="V256" t="s">
        <v>213</v>
      </c>
      <c r="W256" t="s">
        <v>214</v>
      </c>
      <c r="X256" t="s">
        <v>60</v>
      </c>
      <c r="Y256" t="s">
        <v>60</v>
      </c>
      <c r="Z256" t="s">
        <v>61</v>
      </c>
      <c r="AA256" t="s">
        <v>61</v>
      </c>
      <c r="AB256" t="s">
        <v>61</v>
      </c>
      <c r="AC256" t="s">
        <v>60</v>
      </c>
      <c r="AD256" t="s">
        <v>60</v>
      </c>
      <c r="AE256" t="s">
        <v>60</v>
      </c>
      <c r="AF256" t="s">
        <v>80</v>
      </c>
      <c r="AG256" t="s">
        <v>80</v>
      </c>
      <c r="AH256">
        <v>2</v>
      </c>
      <c r="AI256">
        <f>"05411     "</f>
        <v>0</v>
      </c>
      <c r="AJ256" t="s">
        <v>401</v>
      </c>
      <c r="AK256" t="s">
        <v>402</v>
      </c>
      <c r="AL256" t="s">
        <v>107</v>
      </c>
      <c r="AM256" t="s">
        <v>108</v>
      </c>
      <c r="AN256" t="s">
        <v>68</v>
      </c>
      <c r="AO256" t="s">
        <v>69</v>
      </c>
    </row>
    <row r="257" spans="1:41">
      <c r="A257">
        <v>250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1291</v>
      </c>
      <c r="I257" t="s">
        <v>733</v>
      </c>
      <c r="J257" t="s">
        <v>734</v>
      </c>
      <c r="K257" t="s">
        <v>48</v>
      </c>
      <c r="L257" t="s">
        <v>49</v>
      </c>
      <c r="M257">
        <v>25</v>
      </c>
      <c r="N257" t="s">
        <v>90</v>
      </c>
      <c r="O257" t="s">
        <v>51</v>
      </c>
      <c r="P257" t="s">
        <v>91</v>
      </c>
      <c r="Q257" t="s">
        <v>53</v>
      </c>
      <c r="R257" t="s">
        <v>54</v>
      </c>
      <c r="S257" t="s">
        <v>55</v>
      </c>
      <c r="T257" t="s">
        <v>55</v>
      </c>
      <c r="U257" t="s">
        <v>498</v>
      </c>
      <c r="V257" t="s">
        <v>213</v>
      </c>
      <c r="W257" t="s">
        <v>214</v>
      </c>
      <c r="X257" t="s">
        <v>60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60</v>
      </c>
      <c r="AE257" t="s">
        <v>60</v>
      </c>
      <c r="AF257" t="s">
        <v>80</v>
      </c>
      <c r="AG257" t="s">
        <v>80</v>
      </c>
      <c r="AH257">
        <v>3</v>
      </c>
      <c r="AI257">
        <f>"05411     "</f>
        <v>0</v>
      </c>
      <c r="AJ257" t="s">
        <v>401</v>
      </c>
      <c r="AK257" t="s">
        <v>402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271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1312</v>
      </c>
      <c r="I258" t="s">
        <v>735</v>
      </c>
      <c r="J258" t="s">
        <v>736</v>
      </c>
      <c r="K258" t="s">
        <v>77</v>
      </c>
      <c r="L258" t="s">
        <v>49</v>
      </c>
      <c r="M258">
        <v>27</v>
      </c>
      <c r="N258" t="s">
        <v>159</v>
      </c>
      <c r="O258" t="s">
        <v>51</v>
      </c>
      <c r="P258" t="s">
        <v>52</v>
      </c>
      <c r="Q258" t="s">
        <v>53</v>
      </c>
      <c r="R258" t="s">
        <v>54</v>
      </c>
      <c r="S258" t="s">
        <v>55</v>
      </c>
      <c r="T258" t="s">
        <v>55</v>
      </c>
      <c r="U258" t="s">
        <v>501</v>
      </c>
      <c r="V258" t="s">
        <v>80</v>
      </c>
      <c r="W258" t="s">
        <v>80</v>
      </c>
      <c r="X258" t="s">
        <v>116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117</v>
      </c>
      <c r="AG258" t="s">
        <v>118</v>
      </c>
      <c r="AH258">
        <v>1</v>
      </c>
      <c r="AI258">
        <f>"05113     "</f>
        <v>0</v>
      </c>
      <c r="AJ258" t="s">
        <v>731</v>
      </c>
      <c r="AK258" t="s">
        <v>732</v>
      </c>
      <c r="AL258" t="s">
        <v>107</v>
      </c>
      <c r="AM258" t="s">
        <v>108</v>
      </c>
      <c r="AN258" t="s">
        <v>68</v>
      </c>
      <c r="AO258" t="s">
        <v>737</v>
      </c>
    </row>
    <row r="259" spans="1:41">
      <c r="A259">
        <v>251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733</v>
      </c>
      <c r="J259" t="s">
        <v>734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498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8</v>
      </c>
      <c r="AI259">
        <f>"05411     "</f>
        <v>0</v>
      </c>
      <c r="AJ259" t="s">
        <v>401</v>
      </c>
      <c r="AK259" t="s">
        <v>402</v>
      </c>
      <c r="AL259" t="s">
        <v>107</v>
      </c>
      <c r="AM259" t="s">
        <v>108</v>
      </c>
      <c r="AN259" t="s">
        <v>68</v>
      </c>
      <c r="AO259" t="s">
        <v>224</v>
      </c>
    </row>
    <row r="260" spans="1:41">
      <c r="A260">
        <v>252</v>
      </c>
      <c r="B260" t="s">
        <v>41</v>
      </c>
      <c r="C260" t="s">
        <v>42</v>
      </c>
      <c r="D260" t="s">
        <v>43</v>
      </c>
      <c r="E260">
        <f>"05"</f>
        <v>0</v>
      </c>
      <c r="F260" t="s">
        <v>99</v>
      </c>
      <c r="G260" t="s">
        <v>100</v>
      </c>
      <c r="H260">
        <v>1291</v>
      </c>
      <c r="I260" t="s">
        <v>733</v>
      </c>
      <c r="J260" t="s">
        <v>734</v>
      </c>
      <c r="K260" t="s">
        <v>48</v>
      </c>
      <c r="L260" t="s">
        <v>49</v>
      </c>
      <c r="M260">
        <v>25</v>
      </c>
      <c r="N260" t="s">
        <v>90</v>
      </c>
      <c r="O260" t="s">
        <v>51</v>
      </c>
      <c r="P260" t="s">
        <v>91</v>
      </c>
      <c r="Q260" t="s">
        <v>53</v>
      </c>
      <c r="R260" t="s">
        <v>54</v>
      </c>
      <c r="S260" t="s">
        <v>55</v>
      </c>
      <c r="T260" t="s">
        <v>55</v>
      </c>
      <c r="U260" t="s">
        <v>498</v>
      </c>
      <c r="V260" t="s">
        <v>213</v>
      </c>
      <c r="W260" t="s">
        <v>214</v>
      </c>
      <c r="X260" t="s">
        <v>60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60</v>
      </c>
      <c r="AE260" t="s">
        <v>60</v>
      </c>
      <c r="AF260" t="s">
        <v>80</v>
      </c>
      <c r="AG260" t="s">
        <v>80</v>
      </c>
      <c r="AH260">
        <v>10</v>
      </c>
      <c r="AI260">
        <f>"05411     "</f>
        <v>0</v>
      </c>
      <c r="AJ260" t="s">
        <v>401</v>
      </c>
      <c r="AK260" t="s">
        <v>402</v>
      </c>
      <c r="AL260" t="s">
        <v>107</v>
      </c>
      <c r="AM260" t="s">
        <v>108</v>
      </c>
      <c r="AN260" t="s">
        <v>68</v>
      </c>
      <c r="AO260" t="s">
        <v>223</v>
      </c>
    </row>
    <row r="261" spans="1:41">
      <c r="A261">
        <v>253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733</v>
      </c>
      <c r="J261" t="s">
        <v>734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498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11</v>
      </c>
      <c r="AI261">
        <f>"05411     "</f>
        <v>0</v>
      </c>
      <c r="AJ261" t="s">
        <v>401</v>
      </c>
      <c r="AK261" t="s">
        <v>402</v>
      </c>
      <c r="AL261" t="s">
        <v>107</v>
      </c>
      <c r="AM261" t="s">
        <v>108</v>
      </c>
      <c r="AN261" t="s">
        <v>68</v>
      </c>
      <c r="AO261" t="s">
        <v>223</v>
      </c>
    </row>
    <row r="262" spans="1:41">
      <c r="A262">
        <v>254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733</v>
      </c>
      <c r="J262" t="s">
        <v>734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498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12</v>
      </c>
      <c r="AI262">
        <f>"05411     "</f>
        <v>0</v>
      </c>
      <c r="AJ262" t="s">
        <v>401</v>
      </c>
      <c r="AK262" t="s">
        <v>402</v>
      </c>
      <c r="AL262" t="s">
        <v>107</v>
      </c>
      <c r="AM262" t="s">
        <v>108</v>
      </c>
      <c r="AN262" t="s">
        <v>68</v>
      </c>
      <c r="AO262" t="s">
        <v>71</v>
      </c>
    </row>
    <row r="263" spans="1:41">
      <c r="A263">
        <v>255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1291</v>
      </c>
      <c r="I263" t="s">
        <v>733</v>
      </c>
      <c r="J263" t="s">
        <v>734</v>
      </c>
      <c r="K263" t="s">
        <v>48</v>
      </c>
      <c r="L263" t="s">
        <v>49</v>
      </c>
      <c r="M263">
        <v>25</v>
      </c>
      <c r="N263" t="s">
        <v>90</v>
      </c>
      <c r="O263" t="s">
        <v>51</v>
      </c>
      <c r="P263" t="s">
        <v>91</v>
      </c>
      <c r="Q263" t="s">
        <v>53</v>
      </c>
      <c r="R263" t="s">
        <v>54</v>
      </c>
      <c r="S263" t="s">
        <v>55</v>
      </c>
      <c r="T263" t="s">
        <v>55</v>
      </c>
      <c r="U263" t="s">
        <v>498</v>
      </c>
      <c r="V263" t="s">
        <v>213</v>
      </c>
      <c r="W263" t="s">
        <v>214</v>
      </c>
      <c r="X263" t="s">
        <v>60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80</v>
      </c>
      <c r="AG263" t="s">
        <v>80</v>
      </c>
      <c r="AH263">
        <v>13</v>
      </c>
      <c r="AI263">
        <f>"05411     "</f>
        <v>0</v>
      </c>
      <c r="AJ263" t="s">
        <v>401</v>
      </c>
      <c r="AK263" t="s">
        <v>402</v>
      </c>
      <c r="AL263" t="s">
        <v>107</v>
      </c>
      <c r="AM263" t="s">
        <v>108</v>
      </c>
      <c r="AN263" t="s">
        <v>68</v>
      </c>
      <c r="AO263" t="s">
        <v>72</v>
      </c>
    </row>
    <row r="264" spans="1:41">
      <c r="A264">
        <v>256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733</v>
      </c>
      <c r="J264" t="s">
        <v>734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498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14</v>
      </c>
      <c r="AI264">
        <f>"05411     "</f>
        <v>0</v>
      </c>
      <c r="AJ264" t="s">
        <v>401</v>
      </c>
      <c r="AK264" t="s">
        <v>402</v>
      </c>
      <c r="AL264" t="s">
        <v>107</v>
      </c>
      <c r="AM264" t="s">
        <v>108</v>
      </c>
      <c r="AN264" t="s">
        <v>68</v>
      </c>
      <c r="AO264" t="s">
        <v>70</v>
      </c>
    </row>
    <row r="265" spans="1:41">
      <c r="A265">
        <v>257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1291</v>
      </c>
      <c r="I265" t="s">
        <v>733</v>
      </c>
      <c r="J265" t="s">
        <v>734</v>
      </c>
      <c r="K265" t="s">
        <v>48</v>
      </c>
      <c r="L265" t="s">
        <v>49</v>
      </c>
      <c r="M265">
        <v>25</v>
      </c>
      <c r="N265" t="s">
        <v>90</v>
      </c>
      <c r="O265" t="s">
        <v>51</v>
      </c>
      <c r="P265" t="s">
        <v>91</v>
      </c>
      <c r="Q265" t="s">
        <v>53</v>
      </c>
      <c r="R265" t="s">
        <v>54</v>
      </c>
      <c r="S265" t="s">
        <v>55</v>
      </c>
      <c r="T265" t="s">
        <v>55</v>
      </c>
      <c r="U265" t="s">
        <v>498</v>
      </c>
      <c r="V265" t="s">
        <v>213</v>
      </c>
      <c r="W265" t="s">
        <v>214</v>
      </c>
      <c r="X265" t="s">
        <v>60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80</v>
      </c>
      <c r="AG265" t="s">
        <v>80</v>
      </c>
      <c r="AH265">
        <v>17</v>
      </c>
      <c r="AI265">
        <f>"05411     "</f>
        <v>0</v>
      </c>
      <c r="AJ265" t="s">
        <v>401</v>
      </c>
      <c r="AK265" t="s">
        <v>402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258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1292</v>
      </c>
      <c r="I266" t="s">
        <v>738</v>
      </c>
      <c r="J266" t="s">
        <v>739</v>
      </c>
      <c r="K266" t="s">
        <v>48</v>
      </c>
      <c r="L266" t="s">
        <v>49</v>
      </c>
      <c r="M266">
        <v>27</v>
      </c>
      <c r="N266" t="s">
        <v>159</v>
      </c>
      <c r="O266" t="s">
        <v>51</v>
      </c>
      <c r="P266" t="s">
        <v>52</v>
      </c>
      <c r="Q266" t="s">
        <v>53</v>
      </c>
      <c r="R266" t="s">
        <v>54</v>
      </c>
      <c r="S266" t="s">
        <v>55</v>
      </c>
      <c r="T266" t="s">
        <v>55</v>
      </c>
      <c r="U266" t="s">
        <v>146</v>
      </c>
      <c r="V266" t="s">
        <v>80</v>
      </c>
      <c r="W266" t="s">
        <v>80</v>
      </c>
      <c r="X266" t="s">
        <v>116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117</v>
      </c>
      <c r="AG266" t="s">
        <v>118</v>
      </c>
      <c r="AH266">
        <v>1</v>
      </c>
      <c r="AI266">
        <f>"05411     "</f>
        <v>0</v>
      </c>
      <c r="AJ266" t="s">
        <v>401</v>
      </c>
      <c r="AK266" t="s">
        <v>402</v>
      </c>
      <c r="AL266" t="s">
        <v>107</v>
      </c>
      <c r="AM266" t="s">
        <v>108</v>
      </c>
      <c r="AN266" t="s">
        <v>68</v>
      </c>
      <c r="AO266" t="s">
        <v>71</v>
      </c>
    </row>
    <row r="267" spans="1:41">
      <c r="A267">
        <v>259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1292</v>
      </c>
      <c r="I267" t="s">
        <v>738</v>
      </c>
      <c r="J267" t="s">
        <v>739</v>
      </c>
      <c r="K267" t="s">
        <v>48</v>
      </c>
      <c r="L267" t="s">
        <v>49</v>
      </c>
      <c r="M267">
        <v>27</v>
      </c>
      <c r="N267" t="s">
        <v>159</v>
      </c>
      <c r="O267" t="s">
        <v>51</v>
      </c>
      <c r="P267" t="s">
        <v>52</v>
      </c>
      <c r="Q267" t="s">
        <v>53</v>
      </c>
      <c r="R267" t="s">
        <v>54</v>
      </c>
      <c r="S267" t="s">
        <v>55</v>
      </c>
      <c r="T267" t="s">
        <v>55</v>
      </c>
      <c r="U267" t="s">
        <v>146</v>
      </c>
      <c r="V267" t="s">
        <v>80</v>
      </c>
      <c r="W267" t="s">
        <v>80</v>
      </c>
      <c r="X267" t="s">
        <v>116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117</v>
      </c>
      <c r="AG267" t="s">
        <v>118</v>
      </c>
      <c r="AH267">
        <v>2</v>
      </c>
      <c r="AI267">
        <f>"05411     "</f>
        <v>0</v>
      </c>
      <c r="AJ267" t="s">
        <v>401</v>
      </c>
      <c r="AK267" t="s">
        <v>402</v>
      </c>
      <c r="AL267" t="s">
        <v>107</v>
      </c>
      <c r="AM267" t="s">
        <v>108</v>
      </c>
      <c r="AN267" t="s">
        <v>68</v>
      </c>
      <c r="AO267" t="s">
        <v>69</v>
      </c>
    </row>
    <row r="268" spans="1:41">
      <c r="A268">
        <v>260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1292</v>
      </c>
      <c r="I268" t="s">
        <v>738</v>
      </c>
      <c r="J268" t="s">
        <v>739</v>
      </c>
      <c r="K268" t="s">
        <v>48</v>
      </c>
      <c r="L268" t="s">
        <v>49</v>
      </c>
      <c r="M268">
        <v>27</v>
      </c>
      <c r="N268" t="s">
        <v>159</v>
      </c>
      <c r="O268" t="s">
        <v>51</v>
      </c>
      <c r="P268" t="s">
        <v>52</v>
      </c>
      <c r="Q268" t="s">
        <v>53</v>
      </c>
      <c r="R268" t="s">
        <v>54</v>
      </c>
      <c r="S268" t="s">
        <v>55</v>
      </c>
      <c r="T268" t="s">
        <v>55</v>
      </c>
      <c r="U268" t="s">
        <v>146</v>
      </c>
      <c r="V268" t="s">
        <v>80</v>
      </c>
      <c r="W268" t="s">
        <v>80</v>
      </c>
      <c r="X268" t="s">
        <v>116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117</v>
      </c>
      <c r="AG268" t="s">
        <v>118</v>
      </c>
      <c r="AH268">
        <v>3</v>
      </c>
      <c r="AI268">
        <f>"05411     "</f>
        <v>0</v>
      </c>
      <c r="AJ268" t="s">
        <v>401</v>
      </c>
      <c r="AK268" t="s">
        <v>402</v>
      </c>
      <c r="AL268" t="s">
        <v>107</v>
      </c>
      <c r="AM268" t="s">
        <v>108</v>
      </c>
      <c r="AN268" t="s">
        <v>68</v>
      </c>
      <c r="AO268" t="s">
        <v>72</v>
      </c>
    </row>
    <row r="269" spans="1:41">
      <c r="A269">
        <v>261</v>
      </c>
      <c r="B269" t="s">
        <v>41</v>
      </c>
      <c r="C269" t="s">
        <v>42</v>
      </c>
      <c r="D269" t="s">
        <v>43</v>
      </c>
      <c r="E269">
        <f>"05"</f>
        <v>0</v>
      </c>
      <c r="F269" t="s">
        <v>99</v>
      </c>
      <c r="G269" t="s">
        <v>100</v>
      </c>
      <c r="H269">
        <v>1292</v>
      </c>
      <c r="I269" t="s">
        <v>738</v>
      </c>
      <c r="J269" t="s">
        <v>739</v>
      </c>
      <c r="K269" t="s">
        <v>48</v>
      </c>
      <c r="L269" t="s">
        <v>49</v>
      </c>
      <c r="M269">
        <v>27</v>
      </c>
      <c r="N269" t="s">
        <v>159</v>
      </c>
      <c r="O269" t="s">
        <v>51</v>
      </c>
      <c r="P269" t="s">
        <v>52</v>
      </c>
      <c r="Q269" t="s">
        <v>53</v>
      </c>
      <c r="R269" t="s">
        <v>54</v>
      </c>
      <c r="S269" t="s">
        <v>55</v>
      </c>
      <c r="T269" t="s">
        <v>55</v>
      </c>
      <c r="U269" t="s">
        <v>146</v>
      </c>
      <c r="V269" t="s">
        <v>80</v>
      </c>
      <c r="W269" t="s">
        <v>80</v>
      </c>
      <c r="X269" t="s">
        <v>116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117</v>
      </c>
      <c r="AG269" t="s">
        <v>118</v>
      </c>
      <c r="AH269">
        <v>4</v>
      </c>
      <c r="AI269">
        <f>"05411     "</f>
        <v>0</v>
      </c>
      <c r="AJ269" t="s">
        <v>401</v>
      </c>
      <c r="AK269" t="s">
        <v>402</v>
      </c>
      <c r="AL269" t="s">
        <v>107</v>
      </c>
      <c r="AM269" t="s">
        <v>108</v>
      </c>
      <c r="AN269" t="s">
        <v>68</v>
      </c>
      <c r="AO269" t="s">
        <v>403</v>
      </c>
    </row>
    <row r="270" spans="1:41">
      <c r="A270">
        <v>264</v>
      </c>
      <c r="B270" t="s">
        <v>41</v>
      </c>
      <c r="C270" t="s">
        <v>42</v>
      </c>
      <c r="D270" t="s">
        <v>43</v>
      </c>
      <c r="E270">
        <f>"02"</f>
        <v>0</v>
      </c>
      <c r="F270" t="s">
        <v>124</v>
      </c>
      <c r="G270" t="s">
        <v>125</v>
      </c>
      <c r="H270">
        <v>1297</v>
      </c>
      <c r="I270" t="s">
        <v>740</v>
      </c>
      <c r="J270" t="s">
        <v>741</v>
      </c>
      <c r="K270" t="s">
        <v>48</v>
      </c>
      <c r="L270" t="s">
        <v>49</v>
      </c>
      <c r="M270">
        <v>25</v>
      </c>
      <c r="N270" t="s">
        <v>90</v>
      </c>
      <c r="O270" t="s">
        <v>51</v>
      </c>
      <c r="P270" t="s">
        <v>52</v>
      </c>
      <c r="Q270" t="s">
        <v>92</v>
      </c>
      <c r="R270" t="s">
        <v>54</v>
      </c>
      <c r="S270" t="s">
        <v>55</v>
      </c>
      <c r="T270" t="s">
        <v>55</v>
      </c>
      <c r="U270" t="s">
        <v>527</v>
      </c>
      <c r="V270" t="s">
        <v>80</v>
      </c>
      <c r="W270" t="s">
        <v>80</v>
      </c>
      <c r="X270" t="s">
        <v>60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618</v>
      </c>
      <c r="AG270" t="s">
        <v>618</v>
      </c>
      <c r="AH270">
        <v>1</v>
      </c>
      <c r="AI270">
        <f>"02201     "</f>
        <v>0</v>
      </c>
      <c r="AJ270" t="s">
        <v>564</v>
      </c>
      <c r="AK270" t="s">
        <v>565</v>
      </c>
      <c r="AL270" t="s">
        <v>96</v>
      </c>
      <c r="AM270" t="s">
        <v>97</v>
      </c>
      <c r="AN270" t="s">
        <v>68</v>
      </c>
      <c r="AO270" t="s">
        <v>742</v>
      </c>
    </row>
    <row r="271" spans="1:41">
      <c r="A271">
        <v>265</v>
      </c>
      <c r="B271" t="s">
        <v>41</v>
      </c>
      <c r="C271" t="s">
        <v>42</v>
      </c>
      <c r="D271" t="s">
        <v>43</v>
      </c>
      <c r="E271">
        <f>"07"</f>
        <v>0</v>
      </c>
      <c r="F271" t="s">
        <v>44</v>
      </c>
      <c r="G271" t="s">
        <v>45</v>
      </c>
      <c r="H271">
        <v>1298</v>
      </c>
      <c r="I271" t="s">
        <v>743</v>
      </c>
      <c r="J271" t="s">
        <v>744</v>
      </c>
      <c r="K271" t="s">
        <v>48</v>
      </c>
      <c r="L271" t="s">
        <v>49</v>
      </c>
      <c r="M271">
        <v>25</v>
      </c>
      <c r="N271" t="s">
        <v>90</v>
      </c>
      <c r="O271" t="s">
        <v>51</v>
      </c>
      <c r="P271" t="s">
        <v>52</v>
      </c>
      <c r="Q271" t="s">
        <v>92</v>
      </c>
      <c r="R271" t="s">
        <v>54</v>
      </c>
      <c r="S271" t="s">
        <v>55</v>
      </c>
      <c r="T271" t="s">
        <v>55</v>
      </c>
      <c r="U271" t="s">
        <v>301</v>
      </c>
      <c r="V271" t="s">
        <v>80</v>
      </c>
      <c r="W271" t="s">
        <v>80</v>
      </c>
      <c r="X271" t="s">
        <v>60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618</v>
      </c>
      <c r="AG271" t="s">
        <v>618</v>
      </c>
      <c r="AH271">
        <v>1</v>
      </c>
      <c r="AI271">
        <f>"07311     "</f>
        <v>0</v>
      </c>
      <c r="AJ271" t="s">
        <v>119</v>
      </c>
      <c r="AK271" t="s">
        <v>120</v>
      </c>
      <c r="AL271" t="s">
        <v>121</v>
      </c>
      <c r="AM271" t="s">
        <v>122</v>
      </c>
      <c r="AN271" t="s">
        <v>68</v>
      </c>
      <c r="AO271" t="s">
        <v>742</v>
      </c>
    </row>
    <row r="272" spans="1:41">
      <c r="A272">
        <v>266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1306</v>
      </c>
      <c r="I272" t="s">
        <v>745</v>
      </c>
      <c r="J272" t="s">
        <v>746</v>
      </c>
      <c r="K272" t="s">
        <v>77</v>
      </c>
      <c r="L272" t="s">
        <v>49</v>
      </c>
      <c r="M272">
        <v>29</v>
      </c>
      <c r="N272" t="s">
        <v>50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747</v>
      </c>
      <c r="V272" t="s">
        <v>360</v>
      </c>
      <c r="W272" t="s">
        <v>361</v>
      </c>
      <c r="X272" t="s">
        <v>59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62</v>
      </c>
      <c r="AG272" t="s">
        <v>63</v>
      </c>
      <c r="AH272">
        <v>1</v>
      </c>
      <c r="AI272">
        <f>"05112     "</f>
        <v>0</v>
      </c>
      <c r="AJ272" t="s">
        <v>748</v>
      </c>
      <c r="AK272" t="s">
        <v>749</v>
      </c>
      <c r="AL272" t="s">
        <v>107</v>
      </c>
      <c r="AM272" t="s">
        <v>108</v>
      </c>
      <c r="AN272" t="s">
        <v>68</v>
      </c>
      <c r="AO272" t="s">
        <v>69</v>
      </c>
    </row>
    <row r="273" spans="1:41">
      <c r="A273">
        <v>267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1307</v>
      </c>
      <c r="I273" t="s">
        <v>750</v>
      </c>
      <c r="J273" t="s">
        <v>751</v>
      </c>
      <c r="K273" t="s">
        <v>77</v>
      </c>
      <c r="L273" t="s">
        <v>49</v>
      </c>
      <c r="M273">
        <v>29</v>
      </c>
      <c r="N273" t="s">
        <v>50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747</v>
      </c>
      <c r="V273" t="s">
        <v>360</v>
      </c>
      <c r="W273" t="s">
        <v>361</v>
      </c>
      <c r="X273" t="s">
        <v>59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62</v>
      </c>
      <c r="AG273" t="s">
        <v>63</v>
      </c>
      <c r="AH273">
        <v>1</v>
      </c>
      <c r="AI273">
        <f>"05111     "</f>
        <v>0</v>
      </c>
      <c r="AJ273" t="s">
        <v>752</v>
      </c>
      <c r="AK273" t="s">
        <v>753</v>
      </c>
      <c r="AL273" t="s">
        <v>107</v>
      </c>
      <c r="AM273" t="s">
        <v>108</v>
      </c>
      <c r="AN273" t="s">
        <v>68</v>
      </c>
      <c r="AO273" t="s">
        <v>224</v>
      </c>
    </row>
    <row r="274" spans="1:41">
      <c r="A274">
        <v>268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1308</v>
      </c>
      <c r="I274" t="s">
        <v>754</v>
      </c>
      <c r="J274" t="s">
        <v>755</v>
      </c>
      <c r="K274" t="s">
        <v>77</v>
      </c>
      <c r="L274" t="s">
        <v>49</v>
      </c>
      <c r="M274">
        <v>28</v>
      </c>
      <c r="N274" t="s">
        <v>78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747</v>
      </c>
      <c r="V274" t="s">
        <v>360</v>
      </c>
      <c r="W274" t="s">
        <v>361</v>
      </c>
      <c r="X274" t="s">
        <v>59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62</v>
      </c>
      <c r="AG274" t="s">
        <v>63</v>
      </c>
      <c r="AH274">
        <v>1</v>
      </c>
      <c r="AI274">
        <f>"05113     "</f>
        <v>0</v>
      </c>
      <c r="AJ274" t="s">
        <v>731</v>
      </c>
      <c r="AK274" t="s">
        <v>732</v>
      </c>
      <c r="AL274" t="s">
        <v>107</v>
      </c>
      <c r="AM274" t="s">
        <v>108</v>
      </c>
      <c r="AN274" t="s">
        <v>68</v>
      </c>
      <c r="AO274" t="s">
        <v>233</v>
      </c>
    </row>
    <row r="275" spans="1:41">
      <c r="A275">
        <v>269</v>
      </c>
      <c r="B275" t="s">
        <v>41</v>
      </c>
      <c r="C275" t="s">
        <v>42</v>
      </c>
      <c r="D275" t="s">
        <v>43</v>
      </c>
      <c r="E275">
        <f>"05"</f>
        <v>0</v>
      </c>
      <c r="F275" t="s">
        <v>99</v>
      </c>
      <c r="G275" t="s">
        <v>100</v>
      </c>
      <c r="H275">
        <v>1310</v>
      </c>
      <c r="I275" t="s">
        <v>756</v>
      </c>
      <c r="J275" t="s">
        <v>757</v>
      </c>
      <c r="K275" t="s">
        <v>77</v>
      </c>
      <c r="L275" t="s">
        <v>49</v>
      </c>
      <c r="M275">
        <v>27</v>
      </c>
      <c r="N275" t="s">
        <v>159</v>
      </c>
      <c r="O275" t="s">
        <v>51</v>
      </c>
      <c r="P275" t="s">
        <v>52</v>
      </c>
      <c r="Q275" t="s">
        <v>53</v>
      </c>
      <c r="R275" t="s">
        <v>54</v>
      </c>
      <c r="S275" t="s">
        <v>55</v>
      </c>
      <c r="T275" t="s">
        <v>55</v>
      </c>
      <c r="U275" t="s">
        <v>228</v>
      </c>
      <c r="V275" t="s">
        <v>80</v>
      </c>
      <c r="W275" t="s">
        <v>80</v>
      </c>
      <c r="X275" t="s">
        <v>116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117</v>
      </c>
      <c r="AG275" t="s">
        <v>118</v>
      </c>
      <c r="AH275">
        <v>1</v>
      </c>
      <c r="AI275">
        <f>"05112     "</f>
        <v>0</v>
      </c>
      <c r="AJ275" t="s">
        <v>748</v>
      </c>
      <c r="AK275" t="s">
        <v>749</v>
      </c>
      <c r="AL275" t="s">
        <v>107</v>
      </c>
      <c r="AM275" t="s">
        <v>108</v>
      </c>
      <c r="AN275" t="s">
        <v>68</v>
      </c>
      <c r="AO275" t="s">
        <v>85</v>
      </c>
    </row>
    <row r="276" spans="1:41">
      <c r="A276">
        <v>270</v>
      </c>
      <c r="B276" t="s">
        <v>41</v>
      </c>
      <c r="C276" t="s">
        <v>42</v>
      </c>
      <c r="D276" t="s">
        <v>43</v>
      </c>
      <c r="E276">
        <f>"05"</f>
        <v>0</v>
      </c>
      <c r="F276" t="s">
        <v>99</v>
      </c>
      <c r="G276" t="s">
        <v>100</v>
      </c>
      <c r="H276">
        <v>1311</v>
      </c>
      <c r="I276" t="s">
        <v>758</v>
      </c>
      <c r="J276" t="s">
        <v>759</v>
      </c>
      <c r="K276" t="s">
        <v>77</v>
      </c>
      <c r="L276" t="s">
        <v>49</v>
      </c>
      <c r="M276">
        <v>27</v>
      </c>
      <c r="N276" t="s">
        <v>159</v>
      </c>
      <c r="O276" t="s">
        <v>51</v>
      </c>
      <c r="P276" t="s">
        <v>52</v>
      </c>
      <c r="Q276" t="s">
        <v>53</v>
      </c>
      <c r="R276" t="s">
        <v>54</v>
      </c>
      <c r="S276" t="s">
        <v>55</v>
      </c>
      <c r="T276" t="s">
        <v>55</v>
      </c>
      <c r="U276" t="s">
        <v>501</v>
      </c>
      <c r="V276" t="s">
        <v>80</v>
      </c>
      <c r="W276" t="s">
        <v>80</v>
      </c>
      <c r="X276" t="s">
        <v>116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117</v>
      </c>
      <c r="AG276" t="s">
        <v>118</v>
      </c>
      <c r="AH276">
        <v>1</v>
      </c>
      <c r="AI276">
        <f>"05112     "</f>
        <v>0</v>
      </c>
      <c r="AJ276" t="s">
        <v>748</v>
      </c>
      <c r="AK276" t="s">
        <v>749</v>
      </c>
      <c r="AL276" t="s">
        <v>107</v>
      </c>
      <c r="AM276" t="s">
        <v>108</v>
      </c>
      <c r="AN276" t="s">
        <v>68</v>
      </c>
      <c r="AO276" t="s">
        <v>209</v>
      </c>
    </row>
    <row r="277" spans="1:41">
      <c r="A277">
        <v>272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1313</v>
      </c>
      <c r="I277" t="s">
        <v>760</v>
      </c>
      <c r="J277" t="s">
        <v>761</v>
      </c>
      <c r="K277" t="s">
        <v>77</v>
      </c>
      <c r="L277" t="s">
        <v>49</v>
      </c>
      <c r="M277">
        <v>27</v>
      </c>
      <c r="N277" t="s">
        <v>159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501</v>
      </c>
      <c r="V277" t="s">
        <v>80</v>
      </c>
      <c r="W277" t="s">
        <v>80</v>
      </c>
      <c r="X277" t="s">
        <v>116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117</v>
      </c>
      <c r="AG277" t="s">
        <v>118</v>
      </c>
      <c r="AH277">
        <v>1</v>
      </c>
      <c r="AI277">
        <f>"05113     "</f>
        <v>0</v>
      </c>
      <c r="AJ277" t="s">
        <v>731</v>
      </c>
      <c r="AK277" t="s">
        <v>732</v>
      </c>
      <c r="AL277" t="s">
        <v>107</v>
      </c>
      <c r="AM277" t="s">
        <v>108</v>
      </c>
      <c r="AN277" t="s">
        <v>68</v>
      </c>
      <c r="AO277" t="s">
        <v>223</v>
      </c>
    </row>
    <row r="278" spans="1:41">
      <c r="A278">
        <v>273</v>
      </c>
      <c r="B278" t="s">
        <v>41</v>
      </c>
      <c r="C278" t="s">
        <v>42</v>
      </c>
      <c r="D278" t="s">
        <v>43</v>
      </c>
      <c r="E278">
        <f>"09"</f>
        <v>0</v>
      </c>
      <c r="F278" t="s">
        <v>297</v>
      </c>
      <c r="G278" t="s">
        <v>298</v>
      </c>
      <c r="H278">
        <v>1316</v>
      </c>
      <c r="I278" t="s">
        <v>762</v>
      </c>
      <c r="J278" t="s">
        <v>763</v>
      </c>
      <c r="K278" t="s">
        <v>77</v>
      </c>
      <c r="L278" t="s">
        <v>49</v>
      </c>
      <c r="M278">
        <v>30</v>
      </c>
      <c r="N278" t="s">
        <v>166</v>
      </c>
      <c r="O278" t="s">
        <v>227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764</v>
      </c>
      <c r="V278" t="s">
        <v>80</v>
      </c>
      <c r="W278" t="s">
        <v>80</v>
      </c>
      <c r="X278" t="s">
        <v>168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62</v>
      </c>
      <c r="AG278" t="s">
        <v>63</v>
      </c>
      <c r="AH278">
        <v>1</v>
      </c>
      <c r="AI278">
        <f>"093       "</f>
        <v>0</v>
      </c>
      <c r="AJ278" t="s">
        <v>765</v>
      </c>
      <c r="AK278" t="s">
        <v>766</v>
      </c>
      <c r="AL278" t="s">
        <v>575</v>
      </c>
      <c r="AM278" t="s">
        <v>576</v>
      </c>
      <c r="AN278" t="s">
        <v>68</v>
      </c>
      <c r="AO278" t="s">
        <v>70</v>
      </c>
    </row>
    <row r="279" spans="1:41">
      <c r="A279">
        <v>274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1317</v>
      </c>
      <c r="I279" t="s">
        <v>767</v>
      </c>
      <c r="J279" t="s">
        <v>768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501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"05111     "</f>
        <v>0</v>
      </c>
      <c r="AJ279" t="s">
        <v>752</v>
      </c>
      <c r="AK279" t="s">
        <v>753</v>
      </c>
      <c r="AL279" t="s">
        <v>107</v>
      </c>
      <c r="AM279" t="s">
        <v>108</v>
      </c>
      <c r="AN279" t="s">
        <v>68</v>
      </c>
      <c r="AO279" t="s">
        <v>69</v>
      </c>
    </row>
    <row r="280" spans="1:41">
      <c r="A280">
        <v>275</v>
      </c>
      <c r="B280" t="s">
        <v>41</v>
      </c>
      <c r="C280" t="s">
        <v>42</v>
      </c>
      <c r="D280" t="s">
        <v>43</v>
      </c>
      <c r="E280">
        <f>"07"</f>
        <v>0</v>
      </c>
      <c r="F280" t="s">
        <v>44</v>
      </c>
      <c r="G280" t="s">
        <v>45</v>
      </c>
      <c r="H280">
        <v>1318</v>
      </c>
      <c r="I280" t="s">
        <v>769</v>
      </c>
      <c r="J280" t="s">
        <v>770</v>
      </c>
      <c r="K280" t="s">
        <v>77</v>
      </c>
      <c r="L280" t="s">
        <v>49</v>
      </c>
      <c r="M280">
        <v>26</v>
      </c>
      <c r="N280" t="s">
        <v>114</v>
      </c>
      <c r="O280" t="s">
        <v>51</v>
      </c>
      <c r="P280" t="s">
        <v>91</v>
      </c>
      <c r="Q280" t="s">
        <v>92</v>
      </c>
      <c r="R280" t="s">
        <v>54</v>
      </c>
      <c r="S280" t="s">
        <v>55</v>
      </c>
      <c r="T280" t="s">
        <v>55</v>
      </c>
      <c r="U280" t="s">
        <v>771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"07115     "</f>
        <v>0</v>
      </c>
      <c r="AJ280" t="s">
        <v>135</v>
      </c>
      <c r="AK280" t="s">
        <v>136</v>
      </c>
      <c r="AL280" t="s">
        <v>137</v>
      </c>
      <c r="AM280" t="s">
        <v>138</v>
      </c>
      <c r="AN280" t="s">
        <v>68</v>
      </c>
      <c r="AO280" t="s">
        <v>772</v>
      </c>
    </row>
    <row r="281" spans="1:41">
      <c r="A281">
        <v>276</v>
      </c>
      <c r="B281" t="s">
        <v>41</v>
      </c>
      <c r="C281" t="s">
        <v>42</v>
      </c>
      <c r="D281" t="s">
        <v>43</v>
      </c>
      <c r="E281">
        <f>"05"</f>
        <v>0</v>
      </c>
      <c r="F281" t="s">
        <v>99</v>
      </c>
      <c r="G281" t="s">
        <v>100</v>
      </c>
      <c r="H281">
        <v>1319</v>
      </c>
      <c r="I281" t="s">
        <v>773</v>
      </c>
      <c r="J281" t="s">
        <v>774</v>
      </c>
      <c r="K281" t="s">
        <v>77</v>
      </c>
      <c r="L281" t="s">
        <v>49</v>
      </c>
      <c r="M281">
        <v>27</v>
      </c>
      <c r="N281" t="s">
        <v>159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501</v>
      </c>
      <c r="V281" t="s">
        <v>80</v>
      </c>
      <c r="W281" t="s">
        <v>80</v>
      </c>
      <c r="X281" t="s">
        <v>116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117</v>
      </c>
      <c r="AG281" t="s">
        <v>118</v>
      </c>
      <c r="AH281">
        <v>1</v>
      </c>
      <c r="AI281">
        <f>"05111     "</f>
        <v>0</v>
      </c>
      <c r="AJ281" t="s">
        <v>752</v>
      </c>
      <c r="AK281" t="s">
        <v>753</v>
      </c>
      <c r="AL281" t="s">
        <v>107</v>
      </c>
      <c r="AM281" t="s">
        <v>108</v>
      </c>
      <c r="AN281" t="s">
        <v>68</v>
      </c>
      <c r="AO281" t="s">
        <v>72</v>
      </c>
    </row>
    <row r="282" spans="1:41">
      <c r="A282">
        <v>277</v>
      </c>
      <c r="B282" t="s">
        <v>41</v>
      </c>
      <c r="C282" t="s">
        <v>42</v>
      </c>
      <c r="D282" t="s">
        <v>43</v>
      </c>
      <c r="E282">
        <f>"07"</f>
        <v>0</v>
      </c>
      <c r="F282" t="s">
        <v>44</v>
      </c>
      <c r="G282" t="s">
        <v>45</v>
      </c>
      <c r="H282">
        <v>1321</v>
      </c>
      <c r="I282" t="s">
        <v>775</v>
      </c>
      <c r="J282" t="s">
        <v>776</v>
      </c>
      <c r="K282" t="s">
        <v>77</v>
      </c>
      <c r="L282" t="s">
        <v>322</v>
      </c>
      <c r="M282">
        <v>30</v>
      </c>
      <c r="N282" t="s">
        <v>166</v>
      </c>
      <c r="O282" t="s">
        <v>51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56</v>
      </c>
      <c r="V282" t="s">
        <v>57</v>
      </c>
      <c r="W282" t="s">
        <v>58</v>
      </c>
      <c r="X282" t="s">
        <v>168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80</v>
      </c>
      <c r="AG282" t="s">
        <v>80</v>
      </c>
      <c r="AH282">
        <v>1</v>
      </c>
      <c r="AI282">
        <f>"07001     "</f>
        <v>0</v>
      </c>
      <c r="AJ282" t="s">
        <v>777</v>
      </c>
      <c r="AK282" t="s">
        <v>778</v>
      </c>
      <c r="AL282" t="s">
        <v>66</v>
      </c>
      <c r="AM282" t="s">
        <v>67</v>
      </c>
      <c r="AN282" t="s">
        <v>68</v>
      </c>
      <c r="AO282" t="s">
        <v>69</v>
      </c>
    </row>
    <row r="283" spans="1:41">
      <c r="A283">
        <v>359</v>
      </c>
      <c r="B283" t="s">
        <v>41</v>
      </c>
      <c r="C283" t="s">
        <v>42</v>
      </c>
      <c r="D283" t="s">
        <v>43</v>
      </c>
      <c r="E283">
        <f>"02"</f>
        <v>0</v>
      </c>
      <c r="F283" t="s">
        <v>124</v>
      </c>
      <c r="G283" t="s">
        <v>125</v>
      </c>
      <c r="H283">
        <v>1451</v>
      </c>
      <c r="I283" t="s">
        <v>779</v>
      </c>
      <c r="J283" t="s">
        <v>780</v>
      </c>
      <c r="K283" t="s">
        <v>77</v>
      </c>
      <c r="L283" t="s">
        <v>49</v>
      </c>
      <c r="M283">
        <v>26</v>
      </c>
      <c r="N283" t="s">
        <v>114</v>
      </c>
      <c r="O283" t="s">
        <v>51</v>
      </c>
      <c r="P283" t="s">
        <v>52</v>
      </c>
      <c r="Q283" t="s">
        <v>53</v>
      </c>
      <c r="R283" t="s">
        <v>54</v>
      </c>
      <c r="S283" t="s">
        <v>55</v>
      </c>
      <c r="T283" t="s">
        <v>55</v>
      </c>
      <c r="U283" t="s">
        <v>56</v>
      </c>
      <c r="V283" t="s">
        <v>57</v>
      </c>
      <c r="W283" t="s">
        <v>58</v>
      </c>
      <c r="X283" t="s">
        <v>116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"02002     "</f>
        <v>0</v>
      </c>
      <c r="AJ283" t="s">
        <v>128</v>
      </c>
      <c r="AK283" t="s">
        <v>129</v>
      </c>
      <c r="AL283" t="s">
        <v>96</v>
      </c>
      <c r="AM283" t="s">
        <v>97</v>
      </c>
      <c r="AN283" t="s">
        <v>68</v>
      </c>
      <c r="AO283" t="s">
        <v>85</v>
      </c>
    </row>
    <row r="284" spans="1:41">
      <c r="A284">
        <v>278</v>
      </c>
      <c r="B284" t="s">
        <v>41</v>
      </c>
      <c r="C284" t="s">
        <v>42</v>
      </c>
      <c r="D284" t="s">
        <v>43</v>
      </c>
      <c r="E284">
        <f>"05"</f>
        <v>0</v>
      </c>
      <c r="F284" t="s">
        <v>99</v>
      </c>
      <c r="G284" t="s">
        <v>100</v>
      </c>
      <c r="H284">
        <v>1322</v>
      </c>
      <c r="I284" t="s">
        <v>781</v>
      </c>
      <c r="J284" t="s">
        <v>782</v>
      </c>
      <c r="K284" t="s">
        <v>77</v>
      </c>
      <c r="L284" t="s">
        <v>49</v>
      </c>
      <c r="M284">
        <v>27</v>
      </c>
      <c r="N284" t="s">
        <v>159</v>
      </c>
      <c r="O284" t="s">
        <v>51</v>
      </c>
      <c r="P284" t="s">
        <v>52</v>
      </c>
      <c r="Q284" t="s">
        <v>53</v>
      </c>
      <c r="R284" t="s">
        <v>54</v>
      </c>
      <c r="S284" t="s">
        <v>55</v>
      </c>
      <c r="T284" t="s">
        <v>55</v>
      </c>
      <c r="U284" t="s">
        <v>501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"0512      "</f>
        <v>0</v>
      </c>
      <c r="AJ284" t="s">
        <v>783</v>
      </c>
      <c r="AK284" t="s">
        <v>784</v>
      </c>
      <c r="AL284" t="s">
        <v>107</v>
      </c>
      <c r="AM284" t="s">
        <v>108</v>
      </c>
      <c r="AN284" t="s">
        <v>68</v>
      </c>
      <c r="AO284" t="s">
        <v>223</v>
      </c>
    </row>
    <row r="285" spans="1:41">
      <c r="A285">
        <v>279</v>
      </c>
      <c r="B285" t="s">
        <v>41</v>
      </c>
      <c r="C285" t="s">
        <v>42</v>
      </c>
      <c r="D285" t="s">
        <v>43</v>
      </c>
      <c r="E285">
        <f>"04"</f>
        <v>0</v>
      </c>
      <c r="F285" t="s">
        <v>86</v>
      </c>
      <c r="G285" t="s">
        <v>87</v>
      </c>
      <c r="H285">
        <v>1324</v>
      </c>
      <c r="I285" t="s">
        <v>785</v>
      </c>
      <c r="J285" t="s">
        <v>786</v>
      </c>
      <c r="K285" t="s">
        <v>77</v>
      </c>
      <c r="L285" t="s">
        <v>49</v>
      </c>
      <c r="M285">
        <v>25</v>
      </c>
      <c r="N285" t="s">
        <v>381</v>
      </c>
      <c r="O285" t="s">
        <v>51</v>
      </c>
      <c r="P285" t="s">
        <v>52</v>
      </c>
      <c r="Q285" t="s">
        <v>92</v>
      </c>
      <c r="R285" t="s">
        <v>54</v>
      </c>
      <c r="S285" t="s">
        <v>55</v>
      </c>
      <c r="T285" t="s">
        <v>55</v>
      </c>
      <c r="U285" t="s">
        <v>787</v>
      </c>
      <c r="V285" t="s">
        <v>80</v>
      </c>
      <c r="W285" t="s">
        <v>80</v>
      </c>
      <c r="X285" t="s">
        <v>383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"042       "</f>
        <v>0</v>
      </c>
      <c r="AJ285" t="s">
        <v>788</v>
      </c>
      <c r="AK285" t="s">
        <v>789</v>
      </c>
      <c r="AL285" t="s">
        <v>121</v>
      </c>
      <c r="AM285" t="s">
        <v>122</v>
      </c>
      <c r="AN285" t="s">
        <v>68</v>
      </c>
      <c r="AO285" t="s">
        <v>790</v>
      </c>
    </row>
    <row r="286" spans="1:41">
      <c r="A286">
        <v>280</v>
      </c>
      <c r="B286" t="s">
        <v>41</v>
      </c>
      <c r="C286" t="s">
        <v>42</v>
      </c>
      <c r="D286" t="s">
        <v>43</v>
      </c>
      <c r="E286">
        <f>"05"</f>
        <v>0</v>
      </c>
      <c r="F286" t="s">
        <v>99</v>
      </c>
      <c r="G286" t="s">
        <v>100</v>
      </c>
      <c r="H286">
        <v>1325</v>
      </c>
      <c r="I286" t="s">
        <v>791</v>
      </c>
      <c r="J286" t="s">
        <v>792</v>
      </c>
      <c r="K286" t="s">
        <v>77</v>
      </c>
      <c r="L286" t="s">
        <v>49</v>
      </c>
      <c r="M286">
        <v>27</v>
      </c>
      <c r="N286" t="s">
        <v>159</v>
      </c>
      <c r="O286" t="s">
        <v>51</v>
      </c>
      <c r="P286" t="s">
        <v>52</v>
      </c>
      <c r="Q286" t="s">
        <v>53</v>
      </c>
      <c r="R286" t="s">
        <v>54</v>
      </c>
      <c r="S286" t="s">
        <v>55</v>
      </c>
      <c r="T286" t="s">
        <v>55</v>
      </c>
      <c r="U286" t="s">
        <v>501</v>
      </c>
      <c r="V286" t="s">
        <v>80</v>
      </c>
      <c r="W286" t="s">
        <v>80</v>
      </c>
      <c r="X286" t="s">
        <v>116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117</v>
      </c>
      <c r="AG286" t="s">
        <v>118</v>
      </c>
      <c r="AH286">
        <v>1</v>
      </c>
      <c r="AI286">
        <f>"05111     "</f>
        <v>0</v>
      </c>
      <c r="AJ286" t="s">
        <v>752</v>
      </c>
      <c r="AK286" t="s">
        <v>753</v>
      </c>
      <c r="AL286" t="s">
        <v>107</v>
      </c>
      <c r="AM286" t="s">
        <v>108</v>
      </c>
      <c r="AN286" t="s">
        <v>68</v>
      </c>
      <c r="AO286" t="s">
        <v>142</v>
      </c>
    </row>
    <row r="287" spans="1:41">
      <c r="A287">
        <v>331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1398</v>
      </c>
      <c r="I287" t="s">
        <v>793</v>
      </c>
      <c r="J287" t="s">
        <v>794</v>
      </c>
      <c r="K287" t="s">
        <v>77</v>
      </c>
      <c r="L287" t="s">
        <v>49</v>
      </c>
      <c r="M287">
        <v>26</v>
      </c>
      <c r="N287" t="s">
        <v>114</v>
      </c>
      <c r="O287" t="s">
        <v>51</v>
      </c>
      <c r="P287" t="s">
        <v>91</v>
      </c>
      <c r="Q287" t="s">
        <v>53</v>
      </c>
      <c r="R287" t="s">
        <v>54</v>
      </c>
      <c r="S287" t="s">
        <v>55</v>
      </c>
      <c r="T287" t="s">
        <v>55</v>
      </c>
      <c r="U287" t="s">
        <v>795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61</v>
      </c>
      <c r="AE287" t="s">
        <v>60</v>
      </c>
      <c r="AF287" t="s">
        <v>117</v>
      </c>
      <c r="AG287" t="s">
        <v>118</v>
      </c>
      <c r="AH287">
        <v>1</v>
      </c>
      <c r="AI287">
        <f>"05114     "</f>
        <v>0</v>
      </c>
      <c r="AJ287" t="s">
        <v>590</v>
      </c>
      <c r="AK287" t="s">
        <v>591</v>
      </c>
      <c r="AL287" t="s">
        <v>107</v>
      </c>
      <c r="AM287" t="s">
        <v>108</v>
      </c>
      <c r="AN287" t="s">
        <v>68</v>
      </c>
      <c r="AO287" t="s">
        <v>233</v>
      </c>
    </row>
    <row r="288" spans="1:41">
      <c r="A288">
        <v>281</v>
      </c>
      <c r="B288" t="s">
        <v>41</v>
      </c>
      <c r="C288" t="s">
        <v>42</v>
      </c>
      <c r="D288" t="s">
        <v>43</v>
      </c>
      <c r="E288">
        <f>"05"</f>
        <v>0</v>
      </c>
      <c r="F288" t="s">
        <v>99</v>
      </c>
      <c r="G288" t="s">
        <v>100</v>
      </c>
      <c r="H288">
        <v>1326</v>
      </c>
      <c r="I288" t="s">
        <v>796</v>
      </c>
      <c r="J288" t="s">
        <v>797</v>
      </c>
      <c r="K288" t="s">
        <v>77</v>
      </c>
      <c r="L288" t="s">
        <v>49</v>
      </c>
      <c r="M288">
        <v>26</v>
      </c>
      <c r="N288" t="s">
        <v>114</v>
      </c>
      <c r="O288" t="s">
        <v>51</v>
      </c>
      <c r="P288" t="s">
        <v>91</v>
      </c>
      <c r="Q288" t="s">
        <v>53</v>
      </c>
      <c r="R288" t="s">
        <v>54</v>
      </c>
      <c r="S288" t="s">
        <v>55</v>
      </c>
      <c r="T288" t="s">
        <v>55</v>
      </c>
      <c r="U288" t="s">
        <v>498</v>
      </c>
      <c r="V288" t="s">
        <v>80</v>
      </c>
      <c r="W288" t="s">
        <v>80</v>
      </c>
      <c r="X288" t="s">
        <v>116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60</v>
      </c>
      <c r="AE288" t="s">
        <v>60</v>
      </c>
      <c r="AF288" t="s">
        <v>117</v>
      </c>
      <c r="AG288" t="s">
        <v>118</v>
      </c>
      <c r="AH288">
        <v>1</v>
      </c>
      <c r="AI288">
        <f>"05112     "</f>
        <v>0</v>
      </c>
      <c r="AJ288" t="s">
        <v>748</v>
      </c>
      <c r="AK288" t="s">
        <v>749</v>
      </c>
      <c r="AL288" t="s">
        <v>107</v>
      </c>
      <c r="AM288" t="s">
        <v>108</v>
      </c>
      <c r="AN288" t="s">
        <v>68</v>
      </c>
      <c r="AO288" t="s">
        <v>70</v>
      </c>
    </row>
    <row r="289" spans="1:41">
      <c r="A289">
        <v>282</v>
      </c>
      <c r="B289" t="s">
        <v>41</v>
      </c>
      <c r="C289" t="s">
        <v>42</v>
      </c>
      <c r="D289" t="s">
        <v>43</v>
      </c>
      <c r="E289">
        <f>"05"</f>
        <v>0</v>
      </c>
      <c r="F289" t="s">
        <v>99</v>
      </c>
      <c r="G289" t="s">
        <v>100</v>
      </c>
      <c r="H289">
        <v>1328</v>
      </c>
      <c r="I289" t="s">
        <v>798</v>
      </c>
      <c r="J289" t="s">
        <v>799</v>
      </c>
      <c r="K289" t="s">
        <v>77</v>
      </c>
      <c r="L289" t="s">
        <v>49</v>
      </c>
      <c r="M289">
        <v>27</v>
      </c>
      <c r="N289" t="s">
        <v>159</v>
      </c>
      <c r="O289" t="s">
        <v>51</v>
      </c>
      <c r="P289" t="s">
        <v>52</v>
      </c>
      <c r="Q289" t="s">
        <v>92</v>
      </c>
      <c r="R289" t="s">
        <v>54</v>
      </c>
      <c r="S289" t="s">
        <v>55</v>
      </c>
      <c r="T289" t="s">
        <v>55</v>
      </c>
      <c r="U289" t="s">
        <v>469</v>
      </c>
      <c r="V289" t="s">
        <v>80</v>
      </c>
      <c r="W289" t="s">
        <v>80</v>
      </c>
      <c r="X289" t="s">
        <v>116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"05205     "</f>
        <v>0</v>
      </c>
      <c r="AJ289" t="s">
        <v>470</v>
      </c>
      <c r="AK289" t="s">
        <v>471</v>
      </c>
      <c r="AL289" t="s">
        <v>107</v>
      </c>
      <c r="AM289" t="s">
        <v>108</v>
      </c>
      <c r="AN289" t="s">
        <v>68</v>
      </c>
      <c r="AO289" t="s">
        <v>85</v>
      </c>
    </row>
    <row r="290" spans="1:41">
      <c r="A290">
        <v>283</v>
      </c>
      <c r="B290" t="s">
        <v>41</v>
      </c>
      <c r="C290" t="s">
        <v>42</v>
      </c>
      <c r="D290" t="s">
        <v>43</v>
      </c>
      <c r="E290">
        <f>"05"</f>
        <v>0</v>
      </c>
      <c r="F290" t="s">
        <v>99</v>
      </c>
      <c r="G290" t="s">
        <v>100</v>
      </c>
      <c r="H290">
        <v>1329</v>
      </c>
      <c r="I290" t="s">
        <v>800</v>
      </c>
      <c r="J290" t="s">
        <v>801</v>
      </c>
      <c r="K290" t="s">
        <v>77</v>
      </c>
      <c r="L290" t="s">
        <v>49</v>
      </c>
      <c r="M290">
        <v>26</v>
      </c>
      <c r="N290" t="s">
        <v>114</v>
      </c>
      <c r="O290" t="s">
        <v>51</v>
      </c>
      <c r="P290" t="s">
        <v>91</v>
      </c>
      <c r="Q290" t="s">
        <v>53</v>
      </c>
      <c r="R290" t="s">
        <v>54</v>
      </c>
      <c r="S290" t="s">
        <v>55</v>
      </c>
      <c r="T290" t="s">
        <v>55</v>
      </c>
      <c r="U290" t="s">
        <v>795</v>
      </c>
      <c r="V290" t="s">
        <v>80</v>
      </c>
      <c r="W290" t="s">
        <v>80</v>
      </c>
      <c r="X290" t="s">
        <v>116</v>
      </c>
      <c r="Y290" t="s">
        <v>60</v>
      </c>
      <c r="Z290" t="s">
        <v>61</v>
      </c>
      <c r="AA290" t="s">
        <v>61</v>
      </c>
      <c r="AB290" t="s">
        <v>61</v>
      </c>
      <c r="AC290" t="s">
        <v>60</v>
      </c>
      <c r="AD290" t="s">
        <v>61</v>
      </c>
      <c r="AE290" t="s">
        <v>60</v>
      </c>
      <c r="AF290" t="s">
        <v>117</v>
      </c>
      <c r="AG290" t="s">
        <v>118</v>
      </c>
      <c r="AH290">
        <v>1</v>
      </c>
      <c r="AI290">
        <f>"05121     "</f>
        <v>0</v>
      </c>
      <c r="AJ290" t="s">
        <v>179</v>
      </c>
      <c r="AK290" t="s">
        <v>180</v>
      </c>
      <c r="AL290" t="s">
        <v>107</v>
      </c>
      <c r="AM290" t="s">
        <v>108</v>
      </c>
      <c r="AN290" t="s">
        <v>68</v>
      </c>
      <c r="AO290" t="s">
        <v>70</v>
      </c>
    </row>
    <row r="291" spans="1:41">
      <c r="A291">
        <v>284</v>
      </c>
      <c r="B291" t="s">
        <v>41</v>
      </c>
      <c r="C291" t="s">
        <v>42</v>
      </c>
      <c r="D291" t="s">
        <v>43</v>
      </c>
      <c r="E291">
        <f>"08"</f>
        <v>0</v>
      </c>
      <c r="F291" t="s">
        <v>241</v>
      </c>
      <c r="G291" t="s">
        <v>242</v>
      </c>
      <c r="H291">
        <v>1336</v>
      </c>
      <c r="I291" t="s">
        <v>802</v>
      </c>
      <c r="J291" t="s">
        <v>803</v>
      </c>
      <c r="K291" t="s">
        <v>48</v>
      </c>
      <c r="L291" t="s">
        <v>49</v>
      </c>
      <c r="M291">
        <v>24</v>
      </c>
      <c r="N291" t="s">
        <v>103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396</v>
      </c>
      <c r="V291" t="s">
        <v>80</v>
      </c>
      <c r="W291" t="s">
        <v>80</v>
      </c>
      <c r="X291" t="s">
        <v>60</v>
      </c>
      <c r="Y291" t="s">
        <v>60</v>
      </c>
      <c r="Z291" t="s">
        <v>60</v>
      </c>
      <c r="AA291" t="s">
        <v>61</v>
      </c>
      <c r="AB291" t="s">
        <v>60</v>
      </c>
      <c r="AC291" t="s">
        <v>60</v>
      </c>
      <c r="AD291" t="s">
        <v>61</v>
      </c>
      <c r="AE291" t="s">
        <v>60</v>
      </c>
      <c r="AF291" t="s">
        <v>80</v>
      </c>
      <c r="AG291" t="s">
        <v>80</v>
      </c>
      <c r="AH291">
        <v>1</v>
      </c>
      <c r="AI291">
        <f>"08311     "</f>
        <v>0</v>
      </c>
      <c r="AJ291" t="s">
        <v>601</v>
      </c>
      <c r="AK291" t="s">
        <v>602</v>
      </c>
      <c r="AL291" t="s">
        <v>375</v>
      </c>
      <c r="AM291" t="s">
        <v>376</v>
      </c>
      <c r="AN291" t="s">
        <v>68</v>
      </c>
      <c r="AO291" t="s">
        <v>142</v>
      </c>
    </row>
    <row r="292" spans="1:41">
      <c r="A292">
        <v>285</v>
      </c>
      <c r="B292" t="s">
        <v>41</v>
      </c>
      <c r="C292" t="s">
        <v>42</v>
      </c>
      <c r="D292" t="s">
        <v>43</v>
      </c>
      <c r="E292">
        <f>"02"</f>
        <v>0</v>
      </c>
      <c r="F292" t="s">
        <v>124</v>
      </c>
      <c r="G292" t="s">
        <v>125</v>
      </c>
      <c r="H292">
        <v>1336</v>
      </c>
      <c r="I292" t="s">
        <v>802</v>
      </c>
      <c r="J292" t="s">
        <v>803</v>
      </c>
      <c r="K292" t="s">
        <v>48</v>
      </c>
      <c r="L292" t="s">
        <v>49</v>
      </c>
      <c r="M292">
        <v>24</v>
      </c>
      <c r="N292" t="s">
        <v>103</v>
      </c>
      <c r="O292" t="s">
        <v>51</v>
      </c>
      <c r="P292" t="s">
        <v>52</v>
      </c>
      <c r="Q292" t="s">
        <v>92</v>
      </c>
      <c r="R292" t="s">
        <v>54</v>
      </c>
      <c r="S292" t="s">
        <v>55</v>
      </c>
      <c r="T292" t="s">
        <v>55</v>
      </c>
      <c r="U292" t="s">
        <v>396</v>
      </c>
      <c r="V292" t="s">
        <v>80</v>
      </c>
      <c r="W292" t="s">
        <v>80</v>
      </c>
      <c r="X292" t="s">
        <v>60</v>
      </c>
      <c r="Y292" t="s">
        <v>60</v>
      </c>
      <c r="Z292" t="s">
        <v>60</v>
      </c>
      <c r="AA292" t="s">
        <v>61</v>
      </c>
      <c r="AB292" t="s">
        <v>60</v>
      </c>
      <c r="AC292" t="s">
        <v>60</v>
      </c>
      <c r="AD292" t="s">
        <v>61</v>
      </c>
      <c r="AE292" t="s">
        <v>60</v>
      </c>
      <c r="AF292" t="s">
        <v>80</v>
      </c>
      <c r="AG292" t="s">
        <v>80</v>
      </c>
      <c r="AH292">
        <v>3</v>
      </c>
      <c r="AI292">
        <f>"02201     "</f>
        <v>0</v>
      </c>
      <c r="AJ292" t="s">
        <v>564</v>
      </c>
      <c r="AK292" t="s">
        <v>565</v>
      </c>
      <c r="AL292" t="s">
        <v>96</v>
      </c>
      <c r="AM292" t="s">
        <v>97</v>
      </c>
      <c r="AN292" t="s">
        <v>68</v>
      </c>
      <c r="AO292" t="s">
        <v>253</v>
      </c>
    </row>
    <row r="293" spans="1:41">
      <c r="A293">
        <v>286</v>
      </c>
      <c r="B293" t="s">
        <v>41</v>
      </c>
      <c r="C293" t="s">
        <v>42</v>
      </c>
      <c r="D293" t="s">
        <v>43</v>
      </c>
      <c r="E293">
        <f>"02"</f>
        <v>0</v>
      </c>
      <c r="F293" t="s">
        <v>124</v>
      </c>
      <c r="G293" t="s">
        <v>125</v>
      </c>
      <c r="H293">
        <v>1336</v>
      </c>
      <c r="I293" t="s">
        <v>802</v>
      </c>
      <c r="J293" t="s">
        <v>803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396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4</v>
      </c>
      <c r="AI293">
        <f>"02202     "</f>
        <v>0</v>
      </c>
      <c r="AJ293" t="s">
        <v>161</v>
      </c>
      <c r="AK293" t="s">
        <v>162</v>
      </c>
      <c r="AL293" t="s">
        <v>96</v>
      </c>
      <c r="AM293" t="s">
        <v>97</v>
      </c>
      <c r="AN293" t="s">
        <v>68</v>
      </c>
      <c r="AO293" t="s">
        <v>253</v>
      </c>
    </row>
    <row r="294" spans="1:41">
      <c r="A294">
        <v>287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802</v>
      </c>
      <c r="J294" t="s">
        <v>803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396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5</v>
      </c>
      <c r="AI294">
        <f>"02201     "</f>
        <v>0</v>
      </c>
      <c r="AJ294" t="s">
        <v>564</v>
      </c>
      <c r="AK294" t="s">
        <v>565</v>
      </c>
      <c r="AL294" t="s">
        <v>96</v>
      </c>
      <c r="AM294" t="s">
        <v>97</v>
      </c>
      <c r="AN294" t="s">
        <v>68</v>
      </c>
      <c r="AO294" t="s">
        <v>70</v>
      </c>
    </row>
    <row r="295" spans="1:41">
      <c r="A295">
        <v>288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802</v>
      </c>
      <c r="J295" t="s">
        <v>803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396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6</v>
      </c>
      <c r="AI295">
        <f>"02201     "</f>
        <v>0</v>
      </c>
      <c r="AJ295" t="s">
        <v>564</v>
      </c>
      <c r="AK295" t="s">
        <v>565</v>
      </c>
      <c r="AL295" t="s">
        <v>96</v>
      </c>
      <c r="AM295" t="s">
        <v>97</v>
      </c>
      <c r="AN295" t="s">
        <v>68</v>
      </c>
      <c r="AO295" t="s">
        <v>69</v>
      </c>
    </row>
    <row r="296" spans="1:41">
      <c r="A296">
        <v>289</v>
      </c>
      <c r="B296" t="s">
        <v>41</v>
      </c>
      <c r="C296" t="s">
        <v>42</v>
      </c>
      <c r="D296" t="s">
        <v>43</v>
      </c>
      <c r="E296">
        <f>"02"</f>
        <v>0</v>
      </c>
      <c r="F296" t="s">
        <v>124</v>
      </c>
      <c r="G296" t="s">
        <v>125</v>
      </c>
      <c r="H296">
        <v>1336</v>
      </c>
      <c r="I296" t="s">
        <v>802</v>
      </c>
      <c r="J296" t="s">
        <v>803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396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7</v>
      </c>
      <c r="AI296">
        <f>"02201     "</f>
        <v>0</v>
      </c>
      <c r="AJ296" t="s">
        <v>564</v>
      </c>
      <c r="AK296" t="s">
        <v>565</v>
      </c>
      <c r="AL296" t="s">
        <v>96</v>
      </c>
      <c r="AM296" t="s">
        <v>97</v>
      </c>
      <c r="AN296" t="s">
        <v>68</v>
      </c>
      <c r="AO296" t="s">
        <v>69</v>
      </c>
    </row>
    <row r="297" spans="1:41">
      <c r="A297">
        <v>290</v>
      </c>
      <c r="B297" t="s">
        <v>41</v>
      </c>
      <c r="C297" t="s">
        <v>42</v>
      </c>
      <c r="D297" t="s">
        <v>43</v>
      </c>
      <c r="E297">
        <f>"08"</f>
        <v>0</v>
      </c>
      <c r="F297" t="s">
        <v>241</v>
      </c>
      <c r="G297" t="s">
        <v>242</v>
      </c>
      <c r="H297">
        <v>1336</v>
      </c>
      <c r="I297" t="s">
        <v>802</v>
      </c>
      <c r="J297" t="s">
        <v>803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396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8</v>
      </c>
      <c r="AI297">
        <f>"08303     "</f>
        <v>0</v>
      </c>
      <c r="AJ297" t="s">
        <v>804</v>
      </c>
      <c r="AK297" t="s">
        <v>805</v>
      </c>
      <c r="AL297" t="s">
        <v>375</v>
      </c>
      <c r="AM297" t="s">
        <v>376</v>
      </c>
      <c r="AN297" t="s">
        <v>68</v>
      </c>
      <c r="AO297" t="s">
        <v>70</v>
      </c>
    </row>
    <row r="298" spans="1:41">
      <c r="A298">
        <v>291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802</v>
      </c>
      <c r="J298" t="s">
        <v>803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396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9</v>
      </c>
      <c r="AI298">
        <f>"02201     "</f>
        <v>0</v>
      </c>
      <c r="AJ298" t="s">
        <v>564</v>
      </c>
      <c r="AK298" t="s">
        <v>565</v>
      </c>
      <c r="AL298" t="s">
        <v>96</v>
      </c>
      <c r="AM298" t="s">
        <v>97</v>
      </c>
      <c r="AN298" t="s">
        <v>68</v>
      </c>
      <c r="AO298" t="s">
        <v>70</v>
      </c>
    </row>
    <row r="299" spans="1:41">
      <c r="A299">
        <v>292</v>
      </c>
      <c r="B299" t="s">
        <v>41</v>
      </c>
      <c r="C299" t="s">
        <v>42</v>
      </c>
      <c r="D299" t="s">
        <v>43</v>
      </c>
      <c r="E299">
        <f>"02"</f>
        <v>0</v>
      </c>
      <c r="F299" t="s">
        <v>124</v>
      </c>
      <c r="G299" t="s">
        <v>125</v>
      </c>
      <c r="H299">
        <v>1336</v>
      </c>
      <c r="I299" t="s">
        <v>802</v>
      </c>
      <c r="J299" t="s">
        <v>803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396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10</v>
      </c>
      <c r="AI299">
        <f>"02201     "</f>
        <v>0</v>
      </c>
      <c r="AJ299" t="s">
        <v>564</v>
      </c>
      <c r="AK299" t="s">
        <v>565</v>
      </c>
      <c r="AL299" t="s">
        <v>96</v>
      </c>
      <c r="AM299" t="s">
        <v>97</v>
      </c>
      <c r="AN299" t="s">
        <v>68</v>
      </c>
      <c r="AO299" t="s">
        <v>806</v>
      </c>
    </row>
    <row r="300" spans="1:41">
      <c r="A300">
        <v>293</v>
      </c>
      <c r="B300" t="s">
        <v>41</v>
      </c>
      <c r="C300" t="s">
        <v>42</v>
      </c>
      <c r="D300" t="s">
        <v>43</v>
      </c>
      <c r="E300">
        <f>"02"</f>
        <v>0</v>
      </c>
      <c r="F300" t="s">
        <v>124</v>
      </c>
      <c r="G300" t="s">
        <v>125</v>
      </c>
      <c r="H300">
        <v>1336</v>
      </c>
      <c r="I300" t="s">
        <v>802</v>
      </c>
      <c r="J300" t="s">
        <v>803</v>
      </c>
      <c r="K300" t="s">
        <v>48</v>
      </c>
      <c r="L300" t="s">
        <v>49</v>
      </c>
      <c r="M300">
        <v>24</v>
      </c>
      <c r="N300" t="s">
        <v>103</v>
      </c>
      <c r="O300" t="s">
        <v>51</v>
      </c>
      <c r="P300" t="s">
        <v>52</v>
      </c>
      <c r="Q300" t="s">
        <v>92</v>
      </c>
      <c r="R300" t="s">
        <v>54</v>
      </c>
      <c r="S300" t="s">
        <v>55</v>
      </c>
      <c r="T300" t="s">
        <v>55</v>
      </c>
      <c r="U300" t="s">
        <v>396</v>
      </c>
      <c r="V300" t="s">
        <v>80</v>
      </c>
      <c r="W300" t="s">
        <v>80</v>
      </c>
      <c r="X300" t="s">
        <v>60</v>
      </c>
      <c r="Y300" t="s">
        <v>60</v>
      </c>
      <c r="Z300" t="s">
        <v>60</v>
      </c>
      <c r="AA300" t="s">
        <v>61</v>
      </c>
      <c r="AB300" t="s">
        <v>60</v>
      </c>
      <c r="AC300" t="s">
        <v>60</v>
      </c>
      <c r="AD300" t="s">
        <v>61</v>
      </c>
      <c r="AE300" t="s">
        <v>60</v>
      </c>
      <c r="AF300" t="s">
        <v>80</v>
      </c>
      <c r="AG300" t="s">
        <v>80</v>
      </c>
      <c r="AH300">
        <v>11</v>
      </c>
      <c r="AI300">
        <f>"02202     "</f>
        <v>0</v>
      </c>
      <c r="AJ300" t="s">
        <v>161</v>
      </c>
      <c r="AK300" t="s">
        <v>162</v>
      </c>
      <c r="AL300" t="s">
        <v>96</v>
      </c>
      <c r="AM300" t="s">
        <v>97</v>
      </c>
      <c r="AN300" t="s">
        <v>68</v>
      </c>
      <c r="AO300" t="s">
        <v>807</v>
      </c>
    </row>
    <row r="301" spans="1:41">
      <c r="A301">
        <v>294</v>
      </c>
      <c r="B301" t="s">
        <v>41</v>
      </c>
      <c r="C301" t="s">
        <v>42</v>
      </c>
      <c r="D301" t="s">
        <v>43</v>
      </c>
      <c r="E301">
        <f>"07"</f>
        <v>0</v>
      </c>
      <c r="F301" t="s">
        <v>44</v>
      </c>
      <c r="G301" t="s">
        <v>45</v>
      </c>
      <c r="H301">
        <v>1337</v>
      </c>
      <c r="I301" t="s">
        <v>808</v>
      </c>
      <c r="J301" t="s">
        <v>809</v>
      </c>
      <c r="K301" t="s">
        <v>77</v>
      </c>
      <c r="L301" t="s">
        <v>49</v>
      </c>
      <c r="M301">
        <v>27</v>
      </c>
      <c r="N301" t="s">
        <v>159</v>
      </c>
      <c r="O301" t="s">
        <v>51</v>
      </c>
      <c r="P301" t="s">
        <v>52</v>
      </c>
      <c r="Q301" t="s">
        <v>53</v>
      </c>
      <c r="R301" t="s">
        <v>54</v>
      </c>
      <c r="S301" t="s">
        <v>55</v>
      </c>
      <c r="T301" t="s">
        <v>55</v>
      </c>
      <c r="U301" t="s">
        <v>810</v>
      </c>
      <c r="V301" t="s">
        <v>80</v>
      </c>
      <c r="W301" t="s">
        <v>80</v>
      </c>
      <c r="X301" t="s">
        <v>116</v>
      </c>
      <c r="Y301" t="s">
        <v>60</v>
      </c>
      <c r="Z301" t="s">
        <v>61</v>
      </c>
      <c r="AA301" t="s">
        <v>61</v>
      </c>
      <c r="AB301" t="s">
        <v>61</v>
      </c>
      <c r="AC301" t="s">
        <v>60</v>
      </c>
      <c r="AD301" t="s">
        <v>60</v>
      </c>
      <c r="AE301" t="s">
        <v>60</v>
      </c>
      <c r="AF301" t="s">
        <v>62</v>
      </c>
      <c r="AG301" t="s">
        <v>63</v>
      </c>
      <c r="AH301">
        <v>1</v>
      </c>
      <c r="AI301">
        <f>"07115     "</f>
        <v>0</v>
      </c>
      <c r="AJ301" t="s">
        <v>135</v>
      </c>
      <c r="AK301" t="s">
        <v>136</v>
      </c>
      <c r="AL301" t="s">
        <v>137</v>
      </c>
      <c r="AM301" t="s">
        <v>138</v>
      </c>
      <c r="AN301" t="s">
        <v>68</v>
      </c>
      <c r="AO301" t="s">
        <v>314</v>
      </c>
    </row>
    <row r="302" spans="1:41">
      <c r="A302">
        <v>295</v>
      </c>
      <c r="B302" t="s">
        <v>41</v>
      </c>
      <c r="C302" t="s">
        <v>42</v>
      </c>
      <c r="D302" t="s">
        <v>43</v>
      </c>
      <c r="E302">
        <f>"05"</f>
        <v>0</v>
      </c>
      <c r="F302" t="s">
        <v>99</v>
      </c>
      <c r="G302" t="s">
        <v>100</v>
      </c>
      <c r="H302">
        <v>1341</v>
      </c>
      <c r="I302" t="s">
        <v>811</v>
      </c>
      <c r="J302" t="s">
        <v>812</v>
      </c>
      <c r="K302" t="s">
        <v>48</v>
      </c>
      <c r="L302" t="s">
        <v>49</v>
      </c>
      <c r="M302">
        <v>26</v>
      </c>
      <c r="N302" t="s">
        <v>707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677</v>
      </c>
      <c r="V302" t="s">
        <v>80</v>
      </c>
      <c r="W302" t="s">
        <v>80</v>
      </c>
      <c r="X302" t="s">
        <v>60</v>
      </c>
      <c r="Y302" t="s">
        <v>60</v>
      </c>
      <c r="Z302" t="s">
        <v>61</v>
      </c>
      <c r="AA302" t="s">
        <v>61</v>
      </c>
      <c r="AB302" t="s">
        <v>61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1</v>
      </c>
      <c r="AI302">
        <f>"05205     "</f>
        <v>0</v>
      </c>
      <c r="AJ302" t="s">
        <v>470</v>
      </c>
      <c r="AK302" t="s">
        <v>471</v>
      </c>
      <c r="AL302" t="s">
        <v>107</v>
      </c>
      <c r="AM302" t="s">
        <v>108</v>
      </c>
      <c r="AN302" t="s">
        <v>68</v>
      </c>
      <c r="AO302" t="s">
        <v>71</v>
      </c>
    </row>
    <row r="303" spans="1:41">
      <c r="A303">
        <v>296</v>
      </c>
      <c r="B303" t="s">
        <v>41</v>
      </c>
      <c r="C303" t="s">
        <v>42</v>
      </c>
      <c r="D303" t="s">
        <v>43</v>
      </c>
      <c r="E303">
        <f>"05"</f>
        <v>0</v>
      </c>
      <c r="F303" t="s">
        <v>99</v>
      </c>
      <c r="G303" t="s">
        <v>100</v>
      </c>
      <c r="H303">
        <v>1341</v>
      </c>
      <c r="I303" t="s">
        <v>811</v>
      </c>
      <c r="J303" t="s">
        <v>812</v>
      </c>
      <c r="K303" t="s">
        <v>48</v>
      </c>
      <c r="L303" t="s">
        <v>49</v>
      </c>
      <c r="M303">
        <v>26</v>
      </c>
      <c r="N303" t="s">
        <v>707</v>
      </c>
      <c r="O303" t="s">
        <v>51</v>
      </c>
      <c r="P303" t="s">
        <v>52</v>
      </c>
      <c r="Q303" t="s">
        <v>92</v>
      </c>
      <c r="R303" t="s">
        <v>54</v>
      </c>
      <c r="S303" t="s">
        <v>55</v>
      </c>
      <c r="T303" t="s">
        <v>55</v>
      </c>
      <c r="U303" t="s">
        <v>677</v>
      </c>
      <c r="V303" t="s">
        <v>80</v>
      </c>
      <c r="W303" t="s">
        <v>80</v>
      </c>
      <c r="X303" t="s">
        <v>60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61</v>
      </c>
      <c r="AE303" t="s">
        <v>60</v>
      </c>
      <c r="AF303" t="s">
        <v>80</v>
      </c>
      <c r="AG303" t="s">
        <v>80</v>
      </c>
      <c r="AH303">
        <v>5</v>
      </c>
      <c r="AI303">
        <f>"05205     "</f>
        <v>0</v>
      </c>
      <c r="AJ303" t="s">
        <v>470</v>
      </c>
      <c r="AK303" t="s">
        <v>471</v>
      </c>
      <c r="AL303" t="s">
        <v>107</v>
      </c>
      <c r="AM303" t="s">
        <v>108</v>
      </c>
      <c r="AN303" t="s">
        <v>68</v>
      </c>
      <c r="AO303" t="s">
        <v>70</v>
      </c>
    </row>
    <row r="304" spans="1:41">
      <c r="A304">
        <v>297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1343</v>
      </c>
      <c r="I304" t="s">
        <v>813</v>
      </c>
      <c r="J304" t="s">
        <v>814</v>
      </c>
      <c r="K304" t="s">
        <v>77</v>
      </c>
      <c r="L304" t="s">
        <v>49</v>
      </c>
      <c r="M304">
        <v>29</v>
      </c>
      <c r="N304" t="s">
        <v>50</v>
      </c>
      <c r="O304" t="s">
        <v>51</v>
      </c>
      <c r="P304" t="s">
        <v>52</v>
      </c>
      <c r="Q304" t="s">
        <v>53</v>
      </c>
      <c r="R304" t="s">
        <v>54</v>
      </c>
      <c r="S304" t="s">
        <v>55</v>
      </c>
      <c r="T304" t="s">
        <v>55</v>
      </c>
      <c r="U304" t="s">
        <v>815</v>
      </c>
      <c r="V304" t="s">
        <v>80</v>
      </c>
      <c r="W304" t="s">
        <v>80</v>
      </c>
      <c r="X304" t="s">
        <v>59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60</v>
      </c>
      <c r="AE304" t="s">
        <v>60</v>
      </c>
      <c r="AF304" t="s">
        <v>62</v>
      </c>
      <c r="AG304" t="s">
        <v>63</v>
      </c>
      <c r="AH304">
        <v>1</v>
      </c>
      <c r="AI304">
        <f>"05131     "</f>
        <v>0</v>
      </c>
      <c r="AJ304" t="s">
        <v>105</v>
      </c>
      <c r="AK304" t="s">
        <v>106</v>
      </c>
      <c r="AL304" t="s">
        <v>107</v>
      </c>
      <c r="AM304" t="s">
        <v>108</v>
      </c>
      <c r="AN304" t="s">
        <v>68</v>
      </c>
      <c r="AO304" t="s">
        <v>85</v>
      </c>
    </row>
    <row r="305" spans="1:41">
      <c r="A305">
        <v>298</v>
      </c>
      <c r="B305" t="s">
        <v>41</v>
      </c>
      <c r="C305" t="s">
        <v>42</v>
      </c>
      <c r="D305" t="s">
        <v>43</v>
      </c>
      <c r="E305">
        <f>"05"</f>
        <v>0</v>
      </c>
      <c r="F305" t="s">
        <v>99</v>
      </c>
      <c r="G305" t="s">
        <v>100</v>
      </c>
      <c r="H305">
        <v>1344</v>
      </c>
      <c r="I305" t="s">
        <v>816</v>
      </c>
      <c r="J305" t="s">
        <v>817</v>
      </c>
      <c r="K305" t="s">
        <v>77</v>
      </c>
      <c r="L305" t="s">
        <v>49</v>
      </c>
      <c r="M305">
        <v>28</v>
      </c>
      <c r="N305" t="s">
        <v>78</v>
      </c>
      <c r="O305" t="s">
        <v>51</v>
      </c>
      <c r="P305" t="s">
        <v>52</v>
      </c>
      <c r="Q305" t="s">
        <v>53</v>
      </c>
      <c r="R305" t="s">
        <v>54</v>
      </c>
      <c r="S305" t="s">
        <v>55</v>
      </c>
      <c r="T305" t="s">
        <v>55</v>
      </c>
      <c r="U305" t="s">
        <v>501</v>
      </c>
      <c r="V305" t="s">
        <v>80</v>
      </c>
      <c r="W305" t="s">
        <v>80</v>
      </c>
      <c r="X305" t="s">
        <v>59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60</v>
      </c>
      <c r="AE305" t="s">
        <v>60</v>
      </c>
      <c r="AF305" t="s">
        <v>62</v>
      </c>
      <c r="AG305" t="s">
        <v>63</v>
      </c>
      <c r="AH305">
        <v>1</v>
      </c>
      <c r="AI305">
        <f>"05132     "</f>
        <v>0</v>
      </c>
      <c r="AJ305" t="s">
        <v>494</v>
      </c>
      <c r="AK305" t="s">
        <v>495</v>
      </c>
      <c r="AL305" t="s">
        <v>107</v>
      </c>
      <c r="AM305" t="s">
        <v>108</v>
      </c>
      <c r="AN305" t="s">
        <v>68</v>
      </c>
      <c r="AO305" t="s">
        <v>224</v>
      </c>
    </row>
    <row r="306" spans="1:41">
      <c r="A306">
        <v>299</v>
      </c>
      <c r="B306" t="s">
        <v>41</v>
      </c>
      <c r="C306" t="s">
        <v>42</v>
      </c>
      <c r="D306" t="s">
        <v>43</v>
      </c>
      <c r="E306">
        <f>"06"</f>
        <v>0</v>
      </c>
      <c r="F306" t="s">
        <v>448</v>
      </c>
      <c r="G306" t="s">
        <v>449</v>
      </c>
      <c r="H306">
        <v>1346</v>
      </c>
      <c r="I306" t="s">
        <v>818</v>
      </c>
      <c r="J306" t="s">
        <v>819</v>
      </c>
      <c r="K306" t="s">
        <v>77</v>
      </c>
      <c r="L306" t="s">
        <v>49</v>
      </c>
      <c r="M306">
        <v>26</v>
      </c>
      <c r="N306" t="s">
        <v>114</v>
      </c>
      <c r="O306" t="s">
        <v>51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56</v>
      </c>
      <c r="V306" t="s">
        <v>57</v>
      </c>
      <c r="W306" t="s">
        <v>58</v>
      </c>
      <c r="X306" t="s">
        <v>116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117</v>
      </c>
      <c r="AG306" t="s">
        <v>118</v>
      </c>
      <c r="AH306">
        <v>1</v>
      </c>
      <c r="AI306">
        <f>"062       "</f>
        <v>0</v>
      </c>
      <c r="AJ306" t="s">
        <v>678</v>
      </c>
      <c r="AK306" t="s">
        <v>679</v>
      </c>
      <c r="AL306" t="s">
        <v>454</v>
      </c>
      <c r="AM306" t="s">
        <v>455</v>
      </c>
      <c r="AN306" t="s">
        <v>68</v>
      </c>
      <c r="AO306" t="s">
        <v>820</v>
      </c>
    </row>
    <row r="307" spans="1:41">
      <c r="A307">
        <v>300</v>
      </c>
      <c r="B307" t="s">
        <v>41</v>
      </c>
      <c r="C307" t="s">
        <v>42</v>
      </c>
      <c r="D307" t="s">
        <v>43</v>
      </c>
      <c r="E307">
        <f>"08"</f>
        <v>0</v>
      </c>
      <c r="F307" t="s">
        <v>241</v>
      </c>
      <c r="G307" t="s">
        <v>242</v>
      </c>
      <c r="H307">
        <v>1347</v>
      </c>
      <c r="I307" t="s">
        <v>821</v>
      </c>
      <c r="J307" t="s">
        <v>822</v>
      </c>
      <c r="K307" t="s">
        <v>77</v>
      </c>
      <c r="L307" t="s">
        <v>49</v>
      </c>
      <c r="M307">
        <v>26</v>
      </c>
      <c r="N307" t="s">
        <v>114</v>
      </c>
      <c r="O307" t="s">
        <v>51</v>
      </c>
      <c r="P307" t="s">
        <v>52</v>
      </c>
      <c r="Q307" t="s">
        <v>92</v>
      </c>
      <c r="R307" t="s">
        <v>54</v>
      </c>
      <c r="S307" t="s">
        <v>55</v>
      </c>
      <c r="T307" t="s">
        <v>55</v>
      </c>
      <c r="U307" t="s">
        <v>527</v>
      </c>
      <c r="V307" t="s">
        <v>80</v>
      </c>
      <c r="W307" t="s">
        <v>80</v>
      </c>
      <c r="X307" t="s">
        <v>116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61</v>
      </c>
      <c r="AE307" t="s">
        <v>60</v>
      </c>
      <c r="AF307" t="s">
        <v>117</v>
      </c>
      <c r="AG307" t="s">
        <v>118</v>
      </c>
      <c r="AH307">
        <v>1</v>
      </c>
      <c r="AI307">
        <f>"08303     "</f>
        <v>0</v>
      </c>
      <c r="AJ307" t="s">
        <v>804</v>
      </c>
      <c r="AK307" t="s">
        <v>805</v>
      </c>
      <c r="AL307" t="s">
        <v>375</v>
      </c>
      <c r="AM307" t="s">
        <v>376</v>
      </c>
      <c r="AN307" t="s">
        <v>68</v>
      </c>
      <c r="AO307" t="s">
        <v>823</v>
      </c>
    </row>
    <row r="308" spans="1:41">
      <c r="A308">
        <v>648</v>
      </c>
      <c r="B308" t="s">
        <v>41</v>
      </c>
      <c r="C308" t="s">
        <v>42</v>
      </c>
      <c r="D308" t="s">
        <v>43</v>
      </c>
      <c r="E308">
        <f>"02"</f>
        <v>0</v>
      </c>
      <c r="F308" t="s">
        <v>124</v>
      </c>
      <c r="G308" t="s">
        <v>125</v>
      </c>
      <c r="H308">
        <v>1863</v>
      </c>
      <c r="I308" t="s">
        <v>824</v>
      </c>
      <c r="J308" t="s">
        <v>825</v>
      </c>
      <c r="K308" t="s">
        <v>48</v>
      </c>
      <c r="L308" t="s">
        <v>49</v>
      </c>
      <c r="M308">
        <v>24</v>
      </c>
      <c r="N308" t="s">
        <v>188</v>
      </c>
      <c r="O308" t="s">
        <v>51</v>
      </c>
      <c r="P308" t="s">
        <v>52</v>
      </c>
      <c r="Q308" t="s">
        <v>53</v>
      </c>
      <c r="R308" t="s">
        <v>54</v>
      </c>
      <c r="S308" t="s">
        <v>55</v>
      </c>
      <c r="T308" t="s">
        <v>55</v>
      </c>
      <c r="U308" t="s">
        <v>56</v>
      </c>
      <c r="V308" t="s">
        <v>57</v>
      </c>
      <c r="W308" t="s">
        <v>58</v>
      </c>
      <c r="X308" t="s">
        <v>60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60</v>
      </c>
      <c r="AE308" t="s">
        <v>60</v>
      </c>
      <c r="AF308" t="s">
        <v>80</v>
      </c>
      <c r="AG308" t="s">
        <v>80</v>
      </c>
      <c r="AH308">
        <v>1</v>
      </c>
      <c r="AI308">
        <f>"02002     "</f>
        <v>0</v>
      </c>
      <c r="AJ308" t="s">
        <v>128</v>
      </c>
      <c r="AK308" t="s">
        <v>129</v>
      </c>
      <c r="AL308" t="s">
        <v>96</v>
      </c>
      <c r="AM308" t="s">
        <v>97</v>
      </c>
      <c r="AN308" t="s">
        <v>68</v>
      </c>
      <c r="AO308" t="s">
        <v>223</v>
      </c>
    </row>
    <row r="309" spans="1:41">
      <c r="A309">
        <v>315</v>
      </c>
      <c r="B309" t="s">
        <v>41</v>
      </c>
      <c r="C309" t="s">
        <v>42</v>
      </c>
      <c r="D309" t="s">
        <v>43</v>
      </c>
      <c r="E309">
        <f>"06"</f>
        <v>0</v>
      </c>
      <c r="F309" t="s">
        <v>448</v>
      </c>
      <c r="G309" t="s">
        <v>449</v>
      </c>
      <c r="H309">
        <v>1369</v>
      </c>
      <c r="I309" t="s">
        <v>826</v>
      </c>
      <c r="J309" t="s">
        <v>827</v>
      </c>
      <c r="K309" t="s">
        <v>77</v>
      </c>
      <c r="L309" t="s">
        <v>49</v>
      </c>
      <c r="M309">
        <v>27</v>
      </c>
      <c r="N309" t="s">
        <v>159</v>
      </c>
      <c r="O309" t="s">
        <v>51</v>
      </c>
      <c r="P309" t="s">
        <v>52</v>
      </c>
      <c r="Q309" t="s">
        <v>92</v>
      </c>
      <c r="R309" t="s">
        <v>54</v>
      </c>
      <c r="S309" t="s">
        <v>55</v>
      </c>
      <c r="T309" t="s">
        <v>55</v>
      </c>
      <c r="U309" t="s">
        <v>828</v>
      </c>
      <c r="V309" t="s">
        <v>80</v>
      </c>
      <c r="W309" t="s">
        <v>80</v>
      </c>
      <c r="X309" t="s">
        <v>116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62</v>
      </c>
      <c r="AG309" t="s">
        <v>63</v>
      </c>
      <c r="AH309">
        <v>1</v>
      </c>
      <c r="AI309">
        <f>"06102     "</f>
        <v>0</v>
      </c>
      <c r="AJ309" t="s">
        <v>552</v>
      </c>
      <c r="AK309" t="s">
        <v>553</v>
      </c>
      <c r="AL309" t="s">
        <v>231</v>
      </c>
      <c r="AM309" t="s">
        <v>232</v>
      </c>
      <c r="AN309" t="s">
        <v>68</v>
      </c>
      <c r="AO309" t="s">
        <v>142</v>
      </c>
    </row>
    <row r="310" spans="1:41">
      <c r="A310">
        <v>301</v>
      </c>
      <c r="B310" t="s">
        <v>41</v>
      </c>
      <c r="C310" t="s">
        <v>42</v>
      </c>
      <c r="D310" t="s">
        <v>43</v>
      </c>
      <c r="E310">
        <f>"05"</f>
        <v>0</v>
      </c>
      <c r="F310" t="s">
        <v>99</v>
      </c>
      <c r="G310" t="s">
        <v>100</v>
      </c>
      <c r="H310">
        <v>1352</v>
      </c>
      <c r="I310" t="s">
        <v>829</v>
      </c>
      <c r="J310" t="s">
        <v>830</v>
      </c>
      <c r="K310" t="s">
        <v>77</v>
      </c>
      <c r="L310" t="s">
        <v>49</v>
      </c>
      <c r="M310">
        <v>30</v>
      </c>
      <c r="N310" t="s">
        <v>166</v>
      </c>
      <c r="O310" t="s">
        <v>51</v>
      </c>
      <c r="P310" t="s">
        <v>52</v>
      </c>
      <c r="Q310" t="s">
        <v>53</v>
      </c>
      <c r="R310" t="s">
        <v>54</v>
      </c>
      <c r="S310" t="s">
        <v>55</v>
      </c>
      <c r="T310" t="s">
        <v>55</v>
      </c>
      <c r="U310" t="s">
        <v>167</v>
      </c>
      <c r="V310" t="s">
        <v>80</v>
      </c>
      <c r="W310" t="s">
        <v>80</v>
      </c>
      <c r="X310" t="s">
        <v>168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60</v>
      </c>
      <c r="AE310" t="s">
        <v>60</v>
      </c>
      <c r="AF310" t="s">
        <v>62</v>
      </c>
      <c r="AG310" t="s">
        <v>63</v>
      </c>
      <c r="AH310">
        <v>1</v>
      </c>
      <c r="AI310">
        <f>"05121     "</f>
        <v>0</v>
      </c>
      <c r="AJ310" t="s">
        <v>179</v>
      </c>
      <c r="AK310" t="s">
        <v>180</v>
      </c>
      <c r="AL310" t="s">
        <v>107</v>
      </c>
      <c r="AM310" t="s">
        <v>108</v>
      </c>
      <c r="AN310" t="s">
        <v>68</v>
      </c>
      <c r="AO310" t="s">
        <v>69</v>
      </c>
    </row>
    <row r="311" spans="1:41">
      <c r="A311">
        <v>302</v>
      </c>
      <c r="B311" t="s">
        <v>41</v>
      </c>
      <c r="C311" t="s">
        <v>42</v>
      </c>
      <c r="D311" t="s">
        <v>43</v>
      </c>
      <c r="E311">
        <f>"02"</f>
        <v>0</v>
      </c>
      <c r="F311" t="s">
        <v>124</v>
      </c>
      <c r="G311" t="s">
        <v>125</v>
      </c>
      <c r="H311">
        <v>1354</v>
      </c>
      <c r="I311" t="s">
        <v>831</v>
      </c>
      <c r="J311" t="s">
        <v>832</v>
      </c>
      <c r="K311" t="s">
        <v>77</v>
      </c>
      <c r="L311" t="s">
        <v>49</v>
      </c>
      <c r="M311">
        <v>26</v>
      </c>
      <c r="N311" t="s">
        <v>114</v>
      </c>
      <c r="O311" t="s">
        <v>51</v>
      </c>
      <c r="P311" t="s">
        <v>91</v>
      </c>
      <c r="Q311" t="s">
        <v>92</v>
      </c>
      <c r="R311" t="s">
        <v>54</v>
      </c>
      <c r="S311" t="s">
        <v>55</v>
      </c>
      <c r="T311" t="s">
        <v>55</v>
      </c>
      <c r="U311" t="s">
        <v>833</v>
      </c>
      <c r="V311" t="s">
        <v>80</v>
      </c>
      <c r="W311" t="s">
        <v>80</v>
      </c>
      <c r="X311" t="s">
        <v>116</v>
      </c>
      <c r="Y311" t="s">
        <v>60</v>
      </c>
      <c r="Z311" t="s">
        <v>61</v>
      </c>
      <c r="AA311" t="s">
        <v>61</v>
      </c>
      <c r="AB311" t="s">
        <v>61</v>
      </c>
      <c r="AC311" t="s">
        <v>60</v>
      </c>
      <c r="AD311" t="s">
        <v>61</v>
      </c>
      <c r="AE311" t="s">
        <v>60</v>
      </c>
      <c r="AF311" t="s">
        <v>117</v>
      </c>
      <c r="AG311" t="s">
        <v>118</v>
      </c>
      <c r="AH311">
        <v>1</v>
      </c>
      <c r="AI311">
        <f>"02001     "</f>
        <v>0</v>
      </c>
      <c r="AJ311" t="s">
        <v>834</v>
      </c>
      <c r="AK311" t="s">
        <v>835</v>
      </c>
      <c r="AL311" t="s">
        <v>96</v>
      </c>
      <c r="AM311" t="s">
        <v>97</v>
      </c>
      <c r="AN311" t="s">
        <v>68</v>
      </c>
      <c r="AO311" t="s">
        <v>85</v>
      </c>
    </row>
    <row r="312" spans="1:41">
      <c r="A312">
        <v>303</v>
      </c>
      <c r="B312" t="s">
        <v>41</v>
      </c>
      <c r="C312" t="s">
        <v>42</v>
      </c>
      <c r="D312" t="s">
        <v>43</v>
      </c>
      <c r="E312">
        <f>"05"</f>
        <v>0</v>
      </c>
      <c r="F312" t="s">
        <v>99</v>
      </c>
      <c r="G312" t="s">
        <v>100</v>
      </c>
      <c r="H312">
        <v>1355</v>
      </c>
      <c r="I312" t="s">
        <v>836</v>
      </c>
      <c r="J312" t="s">
        <v>837</v>
      </c>
      <c r="K312" t="s">
        <v>77</v>
      </c>
      <c r="L312" t="s">
        <v>49</v>
      </c>
      <c r="M312">
        <v>26</v>
      </c>
      <c r="N312" t="s">
        <v>114</v>
      </c>
      <c r="O312" t="s">
        <v>51</v>
      </c>
      <c r="P312" t="s">
        <v>91</v>
      </c>
      <c r="Q312" t="s">
        <v>53</v>
      </c>
      <c r="R312" t="s">
        <v>54</v>
      </c>
      <c r="S312" t="s">
        <v>55</v>
      </c>
      <c r="T312" t="s">
        <v>55</v>
      </c>
      <c r="U312" t="s">
        <v>838</v>
      </c>
      <c r="V312" t="s">
        <v>213</v>
      </c>
      <c r="W312" t="s">
        <v>214</v>
      </c>
      <c r="X312" t="s">
        <v>116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117</v>
      </c>
      <c r="AG312" t="s">
        <v>118</v>
      </c>
      <c r="AH312">
        <v>1</v>
      </c>
      <c r="AI312">
        <f>"05113     "</f>
        <v>0</v>
      </c>
      <c r="AJ312" t="s">
        <v>731</v>
      </c>
      <c r="AK312" t="s">
        <v>732</v>
      </c>
      <c r="AL312" t="s">
        <v>107</v>
      </c>
      <c r="AM312" t="s">
        <v>108</v>
      </c>
      <c r="AN312" t="s">
        <v>68</v>
      </c>
      <c r="AO312" t="s">
        <v>70</v>
      </c>
    </row>
    <row r="313" spans="1:41">
      <c r="A313">
        <v>304</v>
      </c>
      <c r="B313" t="s">
        <v>41</v>
      </c>
      <c r="C313" t="s">
        <v>42</v>
      </c>
      <c r="D313" t="s">
        <v>43</v>
      </c>
      <c r="E313">
        <f>"09"</f>
        <v>0</v>
      </c>
      <c r="F313" t="s">
        <v>297</v>
      </c>
      <c r="G313" t="s">
        <v>298</v>
      </c>
      <c r="H313">
        <v>1357</v>
      </c>
      <c r="I313" t="s">
        <v>839</v>
      </c>
      <c r="J313" t="s">
        <v>840</v>
      </c>
      <c r="K313" t="s">
        <v>77</v>
      </c>
      <c r="L313" t="s">
        <v>49</v>
      </c>
      <c r="M313">
        <v>27</v>
      </c>
      <c r="N313" t="s">
        <v>159</v>
      </c>
      <c r="O313" t="s">
        <v>51</v>
      </c>
      <c r="P313" t="s">
        <v>52</v>
      </c>
      <c r="Q313" t="s">
        <v>53</v>
      </c>
      <c r="R313" t="s">
        <v>54</v>
      </c>
      <c r="S313" t="s">
        <v>55</v>
      </c>
      <c r="T313" t="s">
        <v>55</v>
      </c>
      <c r="U313" t="s">
        <v>693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60</v>
      </c>
      <c r="AE313" t="s">
        <v>60</v>
      </c>
      <c r="AF313" t="s">
        <v>62</v>
      </c>
      <c r="AG313" t="s">
        <v>63</v>
      </c>
      <c r="AH313">
        <v>1</v>
      </c>
      <c r="AI313">
        <f>"09201     "</f>
        <v>0</v>
      </c>
      <c r="AJ313" t="s">
        <v>841</v>
      </c>
      <c r="AK313" t="s">
        <v>842</v>
      </c>
      <c r="AL313" t="s">
        <v>843</v>
      </c>
      <c r="AM313" t="s">
        <v>844</v>
      </c>
      <c r="AN313" t="s">
        <v>68</v>
      </c>
      <c r="AO313" t="s">
        <v>233</v>
      </c>
    </row>
    <row r="314" spans="1:41">
      <c r="A314">
        <v>329</v>
      </c>
      <c r="B314" t="s">
        <v>41</v>
      </c>
      <c r="C314" t="s">
        <v>42</v>
      </c>
      <c r="D314" t="s">
        <v>43</v>
      </c>
      <c r="E314">
        <f>"01"</f>
        <v>0</v>
      </c>
      <c r="F314" t="s">
        <v>377</v>
      </c>
      <c r="G314" t="s">
        <v>378</v>
      </c>
      <c r="H314">
        <v>1396</v>
      </c>
      <c r="I314" t="s">
        <v>845</v>
      </c>
      <c r="J314" t="s">
        <v>846</v>
      </c>
      <c r="K314" t="s">
        <v>77</v>
      </c>
      <c r="L314" t="s">
        <v>49</v>
      </c>
      <c r="M314">
        <v>27</v>
      </c>
      <c r="N314" t="s">
        <v>159</v>
      </c>
      <c r="O314" t="s">
        <v>227</v>
      </c>
      <c r="P314" t="s">
        <v>52</v>
      </c>
      <c r="Q314" t="s">
        <v>53</v>
      </c>
      <c r="R314" t="s">
        <v>54</v>
      </c>
      <c r="S314" t="s">
        <v>55</v>
      </c>
      <c r="T314" t="s">
        <v>55</v>
      </c>
      <c r="U314" t="s">
        <v>847</v>
      </c>
      <c r="V314" t="s">
        <v>80</v>
      </c>
      <c r="W314" t="s">
        <v>80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848</v>
      </c>
      <c r="AG314" t="s">
        <v>849</v>
      </c>
      <c r="AH314">
        <v>1</v>
      </c>
      <c r="AI314">
        <f>"01202     "</f>
        <v>0</v>
      </c>
      <c r="AJ314" t="s">
        <v>384</v>
      </c>
      <c r="AK314" t="s">
        <v>385</v>
      </c>
      <c r="AL314" t="s">
        <v>107</v>
      </c>
      <c r="AM314" t="s">
        <v>108</v>
      </c>
      <c r="AN314" t="s">
        <v>68</v>
      </c>
      <c r="AO314" t="s">
        <v>85</v>
      </c>
    </row>
    <row r="315" spans="1:41">
      <c r="A315">
        <v>330</v>
      </c>
      <c r="B315" t="s">
        <v>41</v>
      </c>
      <c r="C315" t="s">
        <v>42</v>
      </c>
      <c r="D315" t="s">
        <v>43</v>
      </c>
      <c r="E315">
        <f>"09"</f>
        <v>0</v>
      </c>
      <c r="F315" t="s">
        <v>297</v>
      </c>
      <c r="G315" t="s">
        <v>298</v>
      </c>
      <c r="H315">
        <v>1397</v>
      </c>
      <c r="I315" t="s">
        <v>850</v>
      </c>
      <c r="J315" t="s">
        <v>851</v>
      </c>
      <c r="K315" t="s">
        <v>77</v>
      </c>
      <c r="L315" t="s">
        <v>49</v>
      </c>
      <c r="M315">
        <v>26</v>
      </c>
      <c r="N315" t="s">
        <v>114</v>
      </c>
      <c r="O315" t="s">
        <v>51</v>
      </c>
      <c r="P315" t="s">
        <v>91</v>
      </c>
      <c r="Q315" t="s">
        <v>53</v>
      </c>
      <c r="R315" t="s">
        <v>54</v>
      </c>
      <c r="S315" t="s">
        <v>55</v>
      </c>
      <c r="T315" t="s">
        <v>55</v>
      </c>
      <c r="U315" t="s">
        <v>852</v>
      </c>
      <c r="V315" t="s">
        <v>80</v>
      </c>
      <c r="W315" t="s">
        <v>80</v>
      </c>
      <c r="X315" t="s">
        <v>116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117</v>
      </c>
      <c r="AG315" t="s">
        <v>118</v>
      </c>
      <c r="AH315">
        <v>1</v>
      </c>
      <c r="AI315">
        <f>"09201     "</f>
        <v>0</v>
      </c>
      <c r="AJ315" t="s">
        <v>841</v>
      </c>
      <c r="AK315" t="s">
        <v>842</v>
      </c>
      <c r="AL315" t="s">
        <v>843</v>
      </c>
      <c r="AM315" t="s">
        <v>844</v>
      </c>
      <c r="AN315" t="s">
        <v>68</v>
      </c>
      <c r="AO315" t="s">
        <v>69</v>
      </c>
    </row>
    <row r="316" spans="1:41">
      <c r="A316">
        <v>305</v>
      </c>
      <c r="B316" t="s">
        <v>41</v>
      </c>
      <c r="C316" t="s">
        <v>42</v>
      </c>
      <c r="D316" t="s">
        <v>43</v>
      </c>
      <c r="E316">
        <f>"03"</f>
        <v>0</v>
      </c>
      <c r="F316" t="s">
        <v>73</v>
      </c>
      <c r="G316" t="s">
        <v>74</v>
      </c>
      <c r="H316">
        <v>1358</v>
      </c>
      <c r="I316" t="s">
        <v>853</v>
      </c>
      <c r="J316" t="s">
        <v>854</v>
      </c>
      <c r="K316" t="s">
        <v>77</v>
      </c>
      <c r="L316" t="s">
        <v>49</v>
      </c>
      <c r="M316">
        <v>28</v>
      </c>
      <c r="N316" t="s">
        <v>78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323</v>
      </c>
      <c r="V316" t="s">
        <v>80</v>
      </c>
      <c r="W316" t="s">
        <v>80</v>
      </c>
      <c r="X316" t="s">
        <v>59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62</v>
      </c>
      <c r="AG316" t="s">
        <v>63</v>
      </c>
      <c r="AH316">
        <v>1</v>
      </c>
      <c r="AI316">
        <f>"03311     "</f>
        <v>0</v>
      </c>
      <c r="AJ316" t="s">
        <v>318</v>
      </c>
      <c r="AK316" t="s">
        <v>319</v>
      </c>
      <c r="AL316" t="s">
        <v>315</v>
      </c>
      <c r="AM316" t="s">
        <v>316</v>
      </c>
      <c r="AN316" t="s">
        <v>68</v>
      </c>
      <c r="AO316" t="s">
        <v>233</v>
      </c>
    </row>
    <row r="317" spans="1:41">
      <c r="A317">
        <v>308</v>
      </c>
      <c r="B317" t="s">
        <v>41</v>
      </c>
      <c r="C317" t="s">
        <v>42</v>
      </c>
      <c r="D317" t="s">
        <v>43</v>
      </c>
      <c r="E317">
        <f>"03"</f>
        <v>0</v>
      </c>
      <c r="F317" t="s">
        <v>73</v>
      </c>
      <c r="G317" t="s">
        <v>74</v>
      </c>
      <c r="H317">
        <v>1363</v>
      </c>
      <c r="I317" t="s">
        <v>855</v>
      </c>
      <c r="J317" t="s">
        <v>856</v>
      </c>
      <c r="K317" t="s">
        <v>48</v>
      </c>
      <c r="L317" t="s">
        <v>49</v>
      </c>
      <c r="M317">
        <v>24</v>
      </c>
      <c r="N317" t="s">
        <v>151</v>
      </c>
      <c r="O317" t="s">
        <v>51</v>
      </c>
      <c r="P317" t="s">
        <v>52</v>
      </c>
      <c r="Q317" t="s">
        <v>53</v>
      </c>
      <c r="R317" t="s">
        <v>54</v>
      </c>
      <c r="S317" t="s">
        <v>55</v>
      </c>
      <c r="T317" t="s">
        <v>55</v>
      </c>
      <c r="U317" t="s">
        <v>56</v>
      </c>
      <c r="V317" t="s">
        <v>57</v>
      </c>
      <c r="W317" t="s">
        <v>58</v>
      </c>
      <c r="X317" t="s">
        <v>60</v>
      </c>
      <c r="Y317" t="s">
        <v>60</v>
      </c>
      <c r="Z317" t="s">
        <v>60</v>
      </c>
      <c r="AA317" t="s">
        <v>61</v>
      </c>
      <c r="AB317" t="s">
        <v>60</v>
      </c>
      <c r="AC317" t="s">
        <v>60</v>
      </c>
      <c r="AD317" t="s">
        <v>61</v>
      </c>
      <c r="AE317" t="s">
        <v>60</v>
      </c>
      <c r="AF317" t="s">
        <v>80</v>
      </c>
      <c r="AG317" t="s">
        <v>80</v>
      </c>
      <c r="AH317">
        <v>1</v>
      </c>
      <c r="AI317">
        <f>"03102     "</f>
        <v>0</v>
      </c>
      <c r="AJ317" t="s">
        <v>857</v>
      </c>
      <c r="AK317" t="s">
        <v>858</v>
      </c>
      <c r="AL317" t="s">
        <v>83</v>
      </c>
      <c r="AM317" t="s">
        <v>84</v>
      </c>
      <c r="AN317" t="s">
        <v>68</v>
      </c>
      <c r="AO317" t="s">
        <v>142</v>
      </c>
    </row>
    <row r="318" spans="1:41">
      <c r="A318">
        <v>309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855</v>
      </c>
      <c r="J318" t="s">
        <v>856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4</v>
      </c>
      <c r="AI318">
        <f>"03312     "</f>
        <v>0</v>
      </c>
      <c r="AJ318" t="s">
        <v>328</v>
      </c>
      <c r="AK318" t="s">
        <v>329</v>
      </c>
      <c r="AL318" t="s">
        <v>330</v>
      </c>
      <c r="AM318" t="s">
        <v>331</v>
      </c>
      <c r="AN318" t="s">
        <v>68</v>
      </c>
      <c r="AO318" t="s">
        <v>311</v>
      </c>
    </row>
    <row r="319" spans="1:41">
      <c r="A319">
        <v>310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855</v>
      </c>
      <c r="J319" t="s">
        <v>856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5</v>
      </c>
      <c r="AI319">
        <f>"03312     "</f>
        <v>0</v>
      </c>
      <c r="AJ319" t="s">
        <v>328</v>
      </c>
      <c r="AK319" t="s">
        <v>329</v>
      </c>
      <c r="AL319" t="s">
        <v>330</v>
      </c>
      <c r="AM319" t="s">
        <v>331</v>
      </c>
      <c r="AN319" t="s">
        <v>68</v>
      </c>
      <c r="AO319" t="s">
        <v>142</v>
      </c>
    </row>
    <row r="320" spans="1:41">
      <c r="A320">
        <v>311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855</v>
      </c>
      <c r="J320" t="s">
        <v>856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6</v>
      </c>
      <c r="AI320">
        <f>"03104     "</f>
        <v>0</v>
      </c>
      <c r="AJ320" t="s">
        <v>703</v>
      </c>
      <c r="AK320" t="s">
        <v>704</v>
      </c>
      <c r="AL320" t="s">
        <v>83</v>
      </c>
      <c r="AM320" t="s">
        <v>84</v>
      </c>
      <c r="AN320" t="s">
        <v>68</v>
      </c>
      <c r="AO320" t="s">
        <v>142</v>
      </c>
    </row>
    <row r="321" spans="1:41">
      <c r="A321">
        <v>312</v>
      </c>
      <c r="B321" t="s">
        <v>41</v>
      </c>
      <c r="C321" t="s">
        <v>42</v>
      </c>
      <c r="D321" t="s">
        <v>43</v>
      </c>
      <c r="E321">
        <f>"09"</f>
        <v>0</v>
      </c>
      <c r="F321" t="s">
        <v>297</v>
      </c>
      <c r="G321" t="s">
        <v>298</v>
      </c>
      <c r="H321">
        <v>1363</v>
      </c>
      <c r="I321" t="s">
        <v>855</v>
      </c>
      <c r="J321" t="s">
        <v>856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7</v>
      </c>
      <c r="AI321">
        <f>"09201     "</f>
        <v>0</v>
      </c>
      <c r="AJ321" t="s">
        <v>841</v>
      </c>
      <c r="AK321" t="s">
        <v>842</v>
      </c>
      <c r="AL321" t="s">
        <v>843</v>
      </c>
      <c r="AM321" t="s">
        <v>844</v>
      </c>
      <c r="AN321" t="s">
        <v>68</v>
      </c>
      <c r="AO321" t="s">
        <v>317</v>
      </c>
    </row>
    <row r="322" spans="1:41">
      <c r="A322">
        <v>313</v>
      </c>
      <c r="B322" t="s">
        <v>41</v>
      </c>
      <c r="C322" t="s">
        <v>42</v>
      </c>
      <c r="D322" t="s">
        <v>43</v>
      </c>
      <c r="E322">
        <f>"03"</f>
        <v>0</v>
      </c>
      <c r="F322" t="s">
        <v>73</v>
      </c>
      <c r="G322" t="s">
        <v>74</v>
      </c>
      <c r="H322">
        <v>1363</v>
      </c>
      <c r="I322" t="s">
        <v>855</v>
      </c>
      <c r="J322" t="s">
        <v>856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8</v>
      </c>
      <c r="AI322">
        <f>"03313     "</f>
        <v>0</v>
      </c>
      <c r="AJ322" t="s">
        <v>306</v>
      </c>
      <c r="AK322" t="s">
        <v>307</v>
      </c>
      <c r="AL322" t="s">
        <v>315</v>
      </c>
      <c r="AM322" t="s">
        <v>316</v>
      </c>
      <c r="AN322" t="s">
        <v>68</v>
      </c>
      <c r="AO322" t="s">
        <v>317</v>
      </c>
    </row>
    <row r="323" spans="1:41">
      <c r="A323">
        <v>314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1366</v>
      </c>
      <c r="I323" t="s">
        <v>859</v>
      </c>
      <c r="J323" t="s">
        <v>860</v>
      </c>
      <c r="K323" t="s">
        <v>77</v>
      </c>
      <c r="L323" t="s">
        <v>49</v>
      </c>
      <c r="M323">
        <v>26</v>
      </c>
      <c r="N323" t="s">
        <v>114</v>
      </c>
      <c r="O323" t="s">
        <v>51</v>
      </c>
      <c r="P323" t="s">
        <v>91</v>
      </c>
      <c r="Q323" t="s">
        <v>53</v>
      </c>
      <c r="R323" t="s">
        <v>54</v>
      </c>
      <c r="S323" t="s">
        <v>55</v>
      </c>
      <c r="T323" t="s">
        <v>55</v>
      </c>
      <c r="U323" t="s">
        <v>189</v>
      </c>
      <c r="V323" t="s">
        <v>80</v>
      </c>
      <c r="W323" t="s">
        <v>80</v>
      </c>
      <c r="X323" t="s">
        <v>116</v>
      </c>
      <c r="Y323" t="s">
        <v>60</v>
      </c>
      <c r="Z323" t="s">
        <v>61</v>
      </c>
      <c r="AA323" t="s">
        <v>61</v>
      </c>
      <c r="AB323" t="s">
        <v>61</v>
      </c>
      <c r="AC323" t="s">
        <v>60</v>
      </c>
      <c r="AD323" t="s">
        <v>60</v>
      </c>
      <c r="AE323" t="s">
        <v>60</v>
      </c>
      <c r="AF323" t="s">
        <v>117</v>
      </c>
      <c r="AG323" t="s">
        <v>118</v>
      </c>
      <c r="AH323">
        <v>1</v>
      </c>
      <c r="AI323">
        <f>"03101     "</f>
        <v>0</v>
      </c>
      <c r="AJ323" t="s">
        <v>81</v>
      </c>
      <c r="AK323" t="s">
        <v>82</v>
      </c>
      <c r="AL323" t="s">
        <v>83</v>
      </c>
      <c r="AM323" t="s">
        <v>84</v>
      </c>
      <c r="AN323" t="s">
        <v>68</v>
      </c>
      <c r="AO323" t="s">
        <v>223</v>
      </c>
    </row>
    <row r="324" spans="1:41">
      <c r="A324">
        <v>316</v>
      </c>
      <c r="B324" t="s">
        <v>41</v>
      </c>
      <c r="C324" t="s">
        <v>42</v>
      </c>
      <c r="D324" t="s">
        <v>43</v>
      </c>
      <c r="E324">
        <f>"02"</f>
        <v>0</v>
      </c>
      <c r="F324" t="s">
        <v>124</v>
      </c>
      <c r="G324" t="s">
        <v>125</v>
      </c>
      <c r="H324">
        <v>1370</v>
      </c>
      <c r="I324" t="s">
        <v>861</v>
      </c>
      <c r="J324" t="s">
        <v>862</v>
      </c>
      <c r="K324" t="s">
        <v>48</v>
      </c>
      <c r="L324" t="s">
        <v>49</v>
      </c>
      <c r="M324">
        <v>24</v>
      </c>
      <c r="N324" t="s">
        <v>151</v>
      </c>
      <c r="O324" t="s">
        <v>51</v>
      </c>
      <c r="P324" t="s">
        <v>52</v>
      </c>
      <c r="Q324" t="s">
        <v>92</v>
      </c>
      <c r="R324" t="s">
        <v>54</v>
      </c>
      <c r="S324" t="s">
        <v>55</v>
      </c>
      <c r="T324" t="s">
        <v>55</v>
      </c>
      <c r="U324" t="s">
        <v>104</v>
      </c>
      <c r="V324" t="s">
        <v>80</v>
      </c>
      <c r="W324" t="s">
        <v>80</v>
      </c>
      <c r="X324" t="s">
        <v>60</v>
      </c>
      <c r="Y324" t="s">
        <v>60</v>
      </c>
      <c r="Z324" t="s">
        <v>60</v>
      </c>
      <c r="AA324" t="s">
        <v>61</v>
      </c>
      <c r="AB324" t="s">
        <v>60</v>
      </c>
      <c r="AC324" t="s">
        <v>60</v>
      </c>
      <c r="AD324" t="s">
        <v>61</v>
      </c>
      <c r="AE324" t="s">
        <v>60</v>
      </c>
      <c r="AF324" t="s">
        <v>80</v>
      </c>
      <c r="AG324" t="s">
        <v>80</v>
      </c>
      <c r="AH324">
        <v>2</v>
      </c>
      <c r="AI324">
        <f>"02001     "</f>
        <v>0</v>
      </c>
      <c r="AJ324" t="s">
        <v>834</v>
      </c>
      <c r="AK324" t="s">
        <v>835</v>
      </c>
      <c r="AL324" t="s">
        <v>96</v>
      </c>
      <c r="AM324" t="s">
        <v>97</v>
      </c>
      <c r="AN324" t="s">
        <v>68</v>
      </c>
      <c r="AO324" t="s">
        <v>69</v>
      </c>
    </row>
    <row r="325" spans="1:41">
      <c r="A325">
        <v>317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448</v>
      </c>
      <c r="G325" t="s">
        <v>449</v>
      </c>
      <c r="H325">
        <v>1371</v>
      </c>
      <c r="I325" t="s">
        <v>863</v>
      </c>
      <c r="J325" t="s">
        <v>864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53</v>
      </c>
      <c r="R325" t="s">
        <v>54</v>
      </c>
      <c r="S325" t="s">
        <v>55</v>
      </c>
      <c r="T325" t="s">
        <v>55</v>
      </c>
      <c r="U325" t="s">
        <v>56</v>
      </c>
      <c r="V325" t="s">
        <v>57</v>
      </c>
      <c r="W325" t="s">
        <v>58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"06101     "</f>
        <v>0</v>
      </c>
      <c r="AJ325" t="s">
        <v>865</v>
      </c>
      <c r="AK325" t="s">
        <v>866</v>
      </c>
      <c r="AL325" t="s">
        <v>231</v>
      </c>
      <c r="AM325" t="s">
        <v>232</v>
      </c>
      <c r="AN325" t="s">
        <v>68</v>
      </c>
      <c r="AO325" t="s">
        <v>440</v>
      </c>
    </row>
    <row r="326" spans="1:41">
      <c r="A326">
        <v>318</v>
      </c>
      <c r="B326" t="s">
        <v>41</v>
      </c>
      <c r="C326" t="s">
        <v>42</v>
      </c>
      <c r="D326" t="s">
        <v>43</v>
      </c>
      <c r="E326">
        <f>"08"</f>
        <v>0</v>
      </c>
      <c r="F326" t="s">
        <v>241</v>
      </c>
      <c r="G326" t="s">
        <v>242</v>
      </c>
      <c r="H326">
        <v>1373</v>
      </c>
      <c r="I326" t="s">
        <v>867</v>
      </c>
      <c r="J326" t="s">
        <v>868</v>
      </c>
      <c r="K326" t="s">
        <v>77</v>
      </c>
      <c r="L326" t="s">
        <v>49</v>
      </c>
      <c r="M326">
        <v>28</v>
      </c>
      <c r="N326" t="s">
        <v>78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527</v>
      </c>
      <c r="V326" t="s">
        <v>80</v>
      </c>
      <c r="W326" t="s">
        <v>80</v>
      </c>
      <c r="X326" t="s">
        <v>59</v>
      </c>
      <c r="Y326" t="s">
        <v>60</v>
      </c>
      <c r="Z326" t="s">
        <v>61</v>
      </c>
      <c r="AA326" t="s">
        <v>61</v>
      </c>
      <c r="AB326" t="s">
        <v>61</v>
      </c>
      <c r="AC326" t="s">
        <v>60</v>
      </c>
      <c r="AD326" t="s">
        <v>60</v>
      </c>
      <c r="AE326" t="s">
        <v>60</v>
      </c>
      <c r="AF326" t="s">
        <v>62</v>
      </c>
      <c r="AG326" t="s">
        <v>63</v>
      </c>
      <c r="AH326">
        <v>1</v>
      </c>
      <c r="AI326">
        <f>"08313     "</f>
        <v>0</v>
      </c>
      <c r="AJ326" t="s">
        <v>869</v>
      </c>
      <c r="AK326" t="s">
        <v>870</v>
      </c>
      <c r="AL326" t="s">
        <v>375</v>
      </c>
      <c r="AM326" t="s">
        <v>376</v>
      </c>
      <c r="AN326" t="s">
        <v>68</v>
      </c>
      <c r="AO326" t="s">
        <v>70</v>
      </c>
    </row>
    <row r="327" spans="1:41">
      <c r="A327">
        <v>319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448</v>
      </c>
      <c r="G327" t="s">
        <v>449</v>
      </c>
      <c r="H327">
        <v>1378</v>
      </c>
      <c r="I327" t="s">
        <v>871</v>
      </c>
      <c r="J327" t="s">
        <v>872</v>
      </c>
      <c r="K327" t="s">
        <v>77</v>
      </c>
      <c r="L327" t="s">
        <v>49</v>
      </c>
      <c r="M327">
        <v>26</v>
      </c>
      <c r="N327" t="s">
        <v>114</v>
      </c>
      <c r="O327" t="s">
        <v>51</v>
      </c>
      <c r="P327" t="s">
        <v>91</v>
      </c>
      <c r="Q327" t="s">
        <v>92</v>
      </c>
      <c r="R327" t="s">
        <v>54</v>
      </c>
      <c r="S327" t="s">
        <v>55</v>
      </c>
      <c r="T327" t="s">
        <v>55</v>
      </c>
      <c r="U327" t="s">
        <v>873</v>
      </c>
      <c r="V327" t="s">
        <v>80</v>
      </c>
      <c r="W327" t="s">
        <v>80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117</v>
      </c>
      <c r="AG327" t="s">
        <v>118</v>
      </c>
      <c r="AH327">
        <v>1</v>
      </c>
      <c r="AI327">
        <f>"06101     "</f>
        <v>0</v>
      </c>
      <c r="AJ327" t="s">
        <v>865</v>
      </c>
      <c r="AK327" t="s">
        <v>866</v>
      </c>
      <c r="AL327" t="s">
        <v>231</v>
      </c>
      <c r="AM327" t="s">
        <v>232</v>
      </c>
      <c r="AN327" t="s">
        <v>68</v>
      </c>
      <c r="AO327" t="s">
        <v>440</v>
      </c>
    </row>
    <row r="328" spans="1:41">
      <c r="A328">
        <v>332</v>
      </c>
      <c r="B328" t="s">
        <v>41</v>
      </c>
      <c r="C328" t="s">
        <v>42</v>
      </c>
      <c r="D328" t="s">
        <v>43</v>
      </c>
      <c r="E328">
        <f>"05"</f>
        <v>0</v>
      </c>
      <c r="F328" t="s">
        <v>99</v>
      </c>
      <c r="G328" t="s">
        <v>100</v>
      </c>
      <c r="H328">
        <v>1401</v>
      </c>
      <c r="I328" t="s">
        <v>874</v>
      </c>
      <c r="J328" t="s">
        <v>875</v>
      </c>
      <c r="K328" t="s">
        <v>77</v>
      </c>
      <c r="L328" t="s">
        <v>49</v>
      </c>
      <c r="M328">
        <v>25</v>
      </c>
      <c r="N328" t="s">
        <v>381</v>
      </c>
      <c r="O328" t="s">
        <v>51</v>
      </c>
      <c r="P328" t="s">
        <v>91</v>
      </c>
      <c r="Q328" t="s">
        <v>53</v>
      </c>
      <c r="R328" t="s">
        <v>54</v>
      </c>
      <c r="S328" t="s">
        <v>55</v>
      </c>
      <c r="T328" t="s">
        <v>55</v>
      </c>
      <c r="U328" t="s">
        <v>189</v>
      </c>
      <c r="V328" t="s">
        <v>190</v>
      </c>
      <c r="W328" t="s">
        <v>191</v>
      </c>
      <c r="X328" t="s">
        <v>383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"05311     "</f>
        <v>0</v>
      </c>
      <c r="AJ328" t="s">
        <v>192</v>
      </c>
      <c r="AK328" t="s">
        <v>193</v>
      </c>
      <c r="AL328" t="s">
        <v>107</v>
      </c>
      <c r="AM328" t="s">
        <v>108</v>
      </c>
      <c r="AN328" t="s">
        <v>68</v>
      </c>
      <c r="AO328" t="s">
        <v>69</v>
      </c>
    </row>
    <row r="329" spans="1:41">
      <c r="A329">
        <v>320</v>
      </c>
      <c r="B329" t="s">
        <v>41</v>
      </c>
      <c r="C329" t="s">
        <v>42</v>
      </c>
      <c r="D329" t="s">
        <v>43</v>
      </c>
      <c r="E329">
        <f>"03"</f>
        <v>0</v>
      </c>
      <c r="F329" t="s">
        <v>73</v>
      </c>
      <c r="G329" t="s">
        <v>74</v>
      </c>
      <c r="H329">
        <v>1380</v>
      </c>
      <c r="I329" t="s">
        <v>876</v>
      </c>
      <c r="J329" t="s">
        <v>877</v>
      </c>
      <c r="K329" t="s">
        <v>77</v>
      </c>
      <c r="L329" t="s">
        <v>49</v>
      </c>
      <c r="M329">
        <v>27</v>
      </c>
      <c r="N329" t="s">
        <v>159</v>
      </c>
      <c r="O329" t="s">
        <v>51</v>
      </c>
      <c r="P329" t="s">
        <v>52</v>
      </c>
      <c r="Q329" t="s">
        <v>53</v>
      </c>
      <c r="R329" t="s">
        <v>54</v>
      </c>
      <c r="S329" t="s">
        <v>55</v>
      </c>
      <c r="T329" t="s">
        <v>55</v>
      </c>
      <c r="U329" t="s">
        <v>335</v>
      </c>
      <c r="V329" t="s">
        <v>80</v>
      </c>
      <c r="W329" t="s">
        <v>80</v>
      </c>
      <c r="X329" t="s">
        <v>116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117</v>
      </c>
      <c r="AG329" t="s">
        <v>118</v>
      </c>
      <c r="AH329">
        <v>1</v>
      </c>
      <c r="AI329">
        <f>"03311     "</f>
        <v>0</v>
      </c>
      <c r="AJ329" t="s">
        <v>318</v>
      </c>
      <c r="AK329" t="s">
        <v>319</v>
      </c>
      <c r="AL329" t="s">
        <v>315</v>
      </c>
      <c r="AM329" t="s">
        <v>316</v>
      </c>
      <c r="AN329" t="s">
        <v>68</v>
      </c>
      <c r="AO329" t="s">
        <v>85</v>
      </c>
    </row>
    <row r="330" spans="1:41">
      <c r="A330">
        <v>321</v>
      </c>
      <c r="B330" t="s">
        <v>41</v>
      </c>
      <c r="C330" t="s">
        <v>42</v>
      </c>
      <c r="D330" t="s">
        <v>43</v>
      </c>
      <c r="E330">
        <f>"08"</f>
        <v>0</v>
      </c>
      <c r="F330" t="s">
        <v>241</v>
      </c>
      <c r="G330" t="s">
        <v>242</v>
      </c>
      <c r="H330">
        <v>1382</v>
      </c>
      <c r="I330" t="s">
        <v>878</v>
      </c>
      <c r="J330" t="s">
        <v>879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880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"08313     "</f>
        <v>0</v>
      </c>
      <c r="AJ330" t="s">
        <v>869</v>
      </c>
      <c r="AK330" t="s">
        <v>870</v>
      </c>
      <c r="AL330" t="s">
        <v>375</v>
      </c>
      <c r="AM330" t="s">
        <v>376</v>
      </c>
      <c r="AN330" t="s">
        <v>68</v>
      </c>
      <c r="AO330" t="s">
        <v>70</v>
      </c>
    </row>
    <row r="331" spans="1:41">
      <c r="A331">
        <v>322</v>
      </c>
      <c r="B331" t="s">
        <v>41</v>
      </c>
      <c r="C331" t="s">
        <v>42</v>
      </c>
      <c r="D331" t="s">
        <v>43</v>
      </c>
      <c r="E331">
        <f>"03"</f>
        <v>0</v>
      </c>
      <c r="F331" t="s">
        <v>73</v>
      </c>
      <c r="G331" t="s">
        <v>74</v>
      </c>
      <c r="H331">
        <v>1384</v>
      </c>
      <c r="I331" t="s">
        <v>881</v>
      </c>
      <c r="J331" t="s">
        <v>882</v>
      </c>
      <c r="K331" t="s">
        <v>48</v>
      </c>
      <c r="L331" t="s">
        <v>49</v>
      </c>
      <c r="M331">
        <v>24</v>
      </c>
      <c r="N331" t="s">
        <v>103</v>
      </c>
      <c r="O331" t="s">
        <v>51</v>
      </c>
      <c r="P331" t="s">
        <v>52</v>
      </c>
      <c r="Q331" t="s">
        <v>92</v>
      </c>
      <c r="R331" t="s">
        <v>54</v>
      </c>
      <c r="S331" t="s">
        <v>55</v>
      </c>
      <c r="T331" t="s">
        <v>55</v>
      </c>
      <c r="U331" t="s">
        <v>883</v>
      </c>
      <c r="V331" t="s">
        <v>80</v>
      </c>
      <c r="W331" t="s">
        <v>80</v>
      </c>
      <c r="X331" t="s">
        <v>60</v>
      </c>
      <c r="Y331" t="s">
        <v>60</v>
      </c>
      <c r="Z331" t="s">
        <v>60</v>
      </c>
      <c r="AA331" t="s">
        <v>61</v>
      </c>
      <c r="AB331" t="s">
        <v>60</v>
      </c>
      <c r="AC331" t="s">
        <v>60</v>
      </c>
      <c r="AD331" t="s">
        <v>61</v>
      </c>
      <c r="AE331" t="s">
        <v>60</v>
      </c>
      <c r="AF331" t="s">
        <v>884</v>
      </c>
      <c r="AG331" t="s">
        <v>885</v>
      </c>
      <c r="AH331">
        <v>1</v>
      </c>
      <c r="AI331">
        <f>"03313     "</f>
        <v>0</v>
      </c>
      <c r="AJ331" t="s">
        <v>306</v>
      </c>
      <c r="AK331" t="s">
        <v>307</v>
      </c>
      <c r="AL331" t="s">
        <v>308</v>
      </c>
      <c r="AM331" t="s">
        <v>309</v>
      </c>
      <c r="AN331" t="s">
        <v>68</v>
      </c>
      <c r="AO331" t="s">
        <v>403</v>
      </c>
    </row>
    <row r="332" spans="1:41">
      <c r="A332">
        <v>323</v>
      </c>
      <c r="B332" t="s">
        <v>41</v>
      </c>
      <c r="C332" t="s">
        <v>42</v>
      </c>
      <c r="D332" t="s">
        <v>43</v>
      </c>
      <c r="E332">
        <f>"03"</f>
        <v>0</v>
      </c>
      <c r="F332" t="s">
        <v>73</v>
      </c>
      <c r="G332" t="s">
        <v>74</v>
      </c>
      <c r="H332">
        <v>1384</v>
      </c>
      <c r="I332" t="s">
        <v>881</v>
      </c>
      <c r="J332" t="s">
        <v>882</v>
      </c>
      <c r="K332" t="s">
        <v>48</v>
      </c>
      <c r="L332" t="s">
        <v>49</v>
      </c>
      <c r="M332">
        <v>24</v>
      </c>
      <c r="N332" t="s">
        <v>103</v>
      </c>
      <c r="O332" t="s">
        <v>51</v>
      </c>
      <c r="P332" t="s">
        <v>52</v>
      </c>
      <c r="Q332" t="s">
        <v>92</v>
      </c>
      <c r="R332" t="s">
        <v>54</v>
      </c>
      <c r="S332" t="s">
        <v>55</v>
      </c>
      <c r="T332" t="s">
        <v>55</v>
      </c>
      <c r="U332" t="s">
        <v>883</v>
      </c>
      <c r="V332" t="s">
        <v>80</v>
      </c>
      <c r="W332" t="s">
        <v>80</v>
      </c>
      <c r="X332" t="s">
        <v>60</v>
      </c>
      <c r="Y332" t="s">
        <v>60</v>
      </c>
      <c r="Z332" t="s">
        <v>60</v>
      </c>
      <c r="AA332" t="s">
        <v>61</v>
      </c>
      <c r="AB332" t="s">
        <v>60</v>
      </c>
      <c r="AC332" t="s">
        <v>60</v>
      </c>
      <c r="AD332" t="s">
        <v>61</v>
      </c>
      <c r="AE332" t="s">
        <v>60</v>
      </c>
      <c r="AF332" t="s">
        <v>884</v>
      </c>
      <c r="AG332" t="s">
        <v>885</v>
      </c>
      <c r="AH332">
        <v>2</v>
      </c>
      <c r="AI332">
        <f>"03313     "</f>
        <v>0</v>
      </c>
      <c r="AJ332" t="s">
        <v>306</v>
      </c>
      <c r="AK332" t="s">
        <v>307</v>
      </c>
      <c r="AL332" t="s">
        <v>308</v>
      </c>
      <c r="AM332" t="s">
        <v>309</v>
      </c>
      <c r="AN332" t="s">
        <v>68</v>
      </c>
      <c r="AO332" t="s">
        <v>69</v>
      </c>
    </row>
    <row r="333" spans="1:41">
      <c r="A333">
        <v>324</v>
      </c>
      <c r="B333" t="s">
        <v>41</v>
      </c>
      <c r="C333" t="s">
        <v>42</v>
      </c>
      <c r="D333" t="s">
        <v>43</v>
      </c>
      <c r="E333">
        <f>"03"</f>
        <v>0</v>
      </c>
      <c r="F333" t="s">
        <v>73</v>
      </c>
      <c r="G333" t="s">
        <v>74</v>
      </c>
      <c r="H333">
        <v>1390</v>
      </c>
      <c r="I333" t="s">
        <v>886</v>
      </c>
      <c r="J333" t="s">
        <v>887</v>
      </c>
      <c r="K333" t="s">
        <v>77</v>
      </c>
      <c r="L333" t="s">
        <v>49</v>
      </c>
      <c r="M333">
        <v>27</v>
      </c>
      <c r="N333" t="s">
        <v>159</v>
      </c>
      <c r="O333" t="s">
        <v>51</v>
      </c>
      <c r="P333" t="s">
        <v>52</v>
      </c>
      <c r="Q333" t="s">
        <v>53</v>
      </c>
      <c r="R333" t="s">
        <v>54</v>
      </c>
      <c r="S333" t="s">
        <v>55</v>
      </c>
      <c r="T333" t="s">
        <v>55</v>
      </c>
      <c r="U333" t="s">
        <v>323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117</v>
      </c>
      <c r="AG333" t="s">
        <v>118</v>
      </c>
      <c r="AH333">
        <v>1</v>
      </c>
      <c r="AI333">
        <f>"03311     "</f>
        <v>0</v>
      </c>
      <c r="AJ333" t="s">
        <v>318</v>
      </c>
      <c r="AK333" t="s">
        <v>319</v>
      </c>
      <c r="AL333" t="s">
        <v>315</v>
      </c>
      <c r="AM333" t="s">
        <v>316</v>
      </c>
      <c r="AN333" t="s">
        <v>68</v>
      </c>
      <c r="AO333" t="s">
        <v>233</v>
      </c>
    </row>
    <row r="334" spans="1:41">
      <c r="A334">
        <v>325</v>
      </c>
      <c r="B334" t="s">
        <v>41</v>
      </c>
      <c r="C334" t="s">
        <v>42</v>
      </c>
      <c r="D334" t="s">
        <v>43</v>
      </c>
      <c r="E334">
        <f>"08"</f>
        <v>0</v>
      </c>
      <c r="F334" t="s">
        <v>241</v>
      </c>
      <c r="G334" t="s">
        <v>242</v>
      </c>
      <c r="H334">
        <v>1391</v>
      </c>
      <c r="I334" t="s">
        <v>888</v>
      </c>
      <c r="J334" t="s">
        <v>889</v>
      </c>
      <c r="K334" t="s">
        <v>77</v>
      </c>
      <c r="L334" t="s">
        <v>49</v>
      </c>
      <c r="M334">
        <v>25</v>
      </c>
      <c r="N334" t="s">
        <v>381</v>
      </c>
      <c r="O334" t="s">
        <v>51</v>
      </c>
      <c r="P334" t="s">
        <v>91</v>
      </c>
      <c r="Q334" t="s">
        <v>92</v>
      </c>
      <c r="R334" t="s">
        <v>54</v>
      </c>
      <c r="S334" t="s">
        <v>55</v>
      </c>
      <c r="T334" t="s">
        <v>55</v>
      </c>
      <c r="U334" t="s">
        <v>880</v>
      </c>
      <c r="V334" t="s">
        <v>80</v>
      </c>
      <c r="W334" t="s">
        <v>80</v>
      </c>
      <c r="X334" t="s">
        <v>383</v>
      </c>
      <c r="Y334" t="s">
        <v>60</v>
      </c>
      <c r="Z334" t="s">
        <v>61</v>
      </c>
      <c r="AA334" t="s">
        <v>61</v>
      </c>
      <c r="AB334" t="s">
        <v>61</v>
      </c>
      <c r="AC334" t="s">
        <v>60</v>
      </c>
      <c r="AD334" t="s">
        <v>60</v>
      </c>
      <c r="AE334" t="s">
        <v>60</v>
      </c>
      <c r="AF334" t="s">
        <v>117</v>
      </c>
      <c r="AG334" t="s">
        <v>118</v>
      </c>
      <c r="AH334">
        <v>1</v>
      </c>
      <c r="AI334">
        <f>"08313     "</f>
        <v>0</v>
      </c>
      <c r="AJ334" t="s">
        <v>869</v>
      </c>
      <c r="AK334" t="s">
        <v>870</v>
      </c>
      <c r="AL334" t="s">
        <v>375</v>
      </c>
      <c r="AM334" t="s">
        <v>376</v>
      </c>
      <c r="AN334" t="s">
        <v>68</v>
      </c>
      <c r="AO334" t="s">
        <v>70</v>
      </c>
    </row>
    <row r="335" spans="1:41">
      <c r="A335">
        <v>326</v>
      </c>
      <c r="B335" t="s">
        <v>41</v>
      </c>
      <c r="C335" t="s">
        <v>42</v>
      </c>
      <c r="D335" t="s">
        <v>43</v>
      </c>
      <c r="E335">
        <f>"08"</f>
        <v>0</v>
      </c>
      <c r="F335" t="s">
        <v>241</v>
      </c>
      <c r="G335" t="s">
        <v>242</v>
      </c>
      <c r="H335">
        <v>1392</v>
      </c>
      <c r="I335" t="s">
        <v>890</v>
      </c>
      <c r="J335" t="s">
        <v>891</v>
      </c>
      <c r="K335" t="s">
        <v>77</v>
      </c>
      <c r="L335" t="s">
        <v>49</v>
      </c>
      <c r="M335">
        <v>27</v>
      </c>
      <c r="N335" t="s">
        <v>159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396</v>
      </c>
      <c r="V335" t="s">
        <v>80</v>
      </c>
      <c r="W335" t="s">
        <v>80</v>
      </c>
      <c r="X335" t="s">
        <v>116</v>
      </c>
      <c r="Y335" t="s">
        <v>60</v>
      </c>
      <c r="Z335" t="s">
        <v>61</v>
      </c>
      <c r="AA335" t="s">
        <v>61</v>
      </c>
      <c r="AB335" t="s">
        <v>61</v>
      </c>
      <c r="AC335" t="s">
        <v>60</v>
      </c>
      <c r="AD335" t="s">
        <v>60</v>
      </c>
      <c r="AE335" t="s">
        <v>60</v>
      </c>
      <c r="AF335" t="s">
        <v>117</v>
      </c>
      <c r="AG335" t="s">
        <v>118</v>
      </c>
      <c r="AH335">
        <v>1</v>
      </c>
      <c r="AI335">
        <f>"08311     "</f>
        <v>0</v>
      </c>
      <c r="AJ335" t="s">
        <v>601</v>
      </c>
      <c r="AK335" t="s">
        <v>602</v>
      </c>
      <c r="AL335" t="s">
        <v>375</v>
      </c>
      <c r="AM335" t="s">
        <v>376</v>
      </c>
      <c r="AN335" t="s">
        <v>68</v>
      </c>
      <c r="AO335" t="s">
        <v>70</v>
      </c>
    </row>
    <row r="336" spans="1:41">
      <c r="A336">
        <v>327</v>
      </c>
      <c r="B336" t="s">
        <v>41</v>
      </c>
      <c r="C336" t="s">
        <v>42</v>
      </c>
      <c r="D336" t="s">
        <v>43</v>
      </c>
      <c r="E336">
        <f>"08"</f>
        <v>0</v>
      </c>
      <c r="F336" t="s">
        <v>241</v>
      </c>
      <c r="G336" t="s">
        <v>242</v>
      </c>
      <c r="H336">
        <v>1393</v>
      </c>
      <c r="I336" t="s">
        <v>892</v>
      </c>
      <c r="J336" t="s">
        <v>893</v>
      </c>
      <c r="K336" t="s">
        <v>77</v>
      </c>
      <c r="L336" t="s">
        <v>49</v>
      </c>
      <c r="M336">
        <v>25</v>
      </c>
      <c r="N336" t="s">
        <v>381</v>
      </c>
      <c r="O336" t="s">
        <v>51</v>
      </c>
      <c r="P336" t="s">
        <v>91</v>
      </c>
      <c r="Q336" t="s">
        <v>92</v>
      </c>
      <c r="R336" t="s">
        <v>54</v>
      </c>
      <c r="S336" t="s">
        <v>55</v>
      </c>
      <c r="T336" t="s">
        <v>55</v>
      </c>
      <c r="U336" t="s">
        <v>880</v>
      </c>
      <c r="V336" t="s">
        <v>80</v>
      </c>
      <c r="W336" t="s">
        <v>80</v>
      </c>
      <c r="X336" t="s">
        <v>383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117</v>
      </c>
      <c r="AG336" t="s">
        <v>118</v>
      </c>
      <c r="AH336">
        <v>1</v>
      </c>
      <c r="AI336">
        <f>"08322     "</f>
        <v>0</v>
      </c>
      <c r="AJ336" t="s">
        <v>169</v>
      </c>
      <c r="AK336" t="s">
        <v>170</v>
      </c>
      <c r="AL336" t="s">
        <v>375</v>
      </c>
      <c r="AM336" t="s">
        <v>376</v>
      </c>
      <c r="AN336" t="s">
        <v>68</v>
      </c>
      <c r="AO336" t="s">
        <v>70</v>
      </c>
    </row>
    <row r="337" spans="1:41">
      <c r="A337">
        <v>328</v>
      </c>
      <c r="B337" t="s">
        <v>41</v>
      </c>
      <c r="C337" t="s">
        <v>42</v>
      </c>
      <c r="D337" t="s">
        <v>43</v>
      </c>
      <c r="E337">
        <f>"09"</f>
        <v>0</v>
      </c>
      <c r="F337" t="s">
        <v>297</v>
      </c>
      <c r="G337" t="s">
        <v>298</v>
      </c>
      <c r="H337">
        <v>1395</v>
      </c>
      <c r="I337" t="s">
        <v>894</v>
      </c>
      <c r="J337" t="s">
        <v>895</v>
      </c>
      <c r="K337" t="s">
        <v>77</v>
      </c>
      <c r="L337" t="s">
        <v>49</v>
      </c>
      <c r="M337">
        <v>26</v>
      </c>
      <c r="N337" t="s">
        <v>114</v>
      </c>
      <c r="O337" t="s">
        <v>51</v>
      </c>
      <c r="P337" t="s">
        <v>91</v>
      </c>
      <c r="Q337" t="s">
        <v>53</v>
      </c>
      <c r="R337" t="s">
        <v>54</v>
      </c>
      <c r="S337" t="s">
        <v>55</v>
      </c>
      <c r="T337" t="s">
        <v>55</v>
      </c>
      <c r="U337" t="s">
        <v>896</v>
      </c>
      <c r="V337" t="s">
        <v>80</v>
      </c>
      <c r="W337" t="s">
        <v>80</v>
      </c>
      <c r="X337" t="s">
        <v>116</v>
      </c>
      <c r="Y337" t="s">
        <v>60</v>
      </c>
      <c r="Z337" t="s">
        <v>61</v>
      </c>
      <c r="AA337" t="s">
        <v>61</v>
      </c>
      <c r="AB337" t="s">
        <v>61</v>
      </c>
      <c r="AC337" t="s">
        <v>60</v>
      </c>
      <c r="AD337" t="s">
        <v>60</v>
      </c>
      <c r="AE337" t="s">
        <v>60</v>
      </c>
      <c r="AF337" t="s">
        <v>117</v>
      </c>
      <c r="AG337" t="s">
        <v>118</v>
      </c>
      <c r="AH337">
        <v>1</v>
      </c>
      <c r="AI337">
        <f>"09201     "</f>
        <v>0</v>
      </c>
      <c r="AJ337" t="s">
        <v>841</v>
      </c>
      <c r="AK337" t="s">
        <v>842</v>
      </c>
      <c r="AL337" t="s">
        <v>843</v>
      </c>
      <c r="AM337" t="s">
        <v>844</v>
      </c>
      <c r="AN337" t="s">
        <v>68</v>
      </c>
      <c r="AO337" t="s">
        <v>85</v>
      </c>
    </row>
    <row r="338" spans="1:41">
      <c r="A338">
        <v>333</v>
      </c>
      <c r="B338" t="s">
        <v>41</v>
      </c>
      <c r="C338" t="s">
        <v>42</v>
      </c>
      <c r="D338" t="s">
        <v>43</v>
      </c>
      <c r="E338">
        <f>"02"</f>
        <v>0</v>
      </c>
      <c r="F338" t="s">
        <v>124</v>
      </c>
      <c r="G338" t="s">
        <v>125</v>
      </c>
      <c r="H338">
        <v>1402</v>
      </c>
      <c r="I338" t="s">
        <v>897</v>
      </c>
      <c r="J338" t="s">
        <v>898</v>
      </c>
      <c r="K338" t="s">
        <v>77</v>
      </c>
      <c r="L338" t="s">
        <v>49</v>
      </c>
      <c r="M338">
        <v>28</v>
      </c>
      <c r="N338" t="s">
        <v>78</v>
      </c>
      <c r="O338" t="s">
        <v>227</v>
      </c>
      <c r="P338" t="s">
        <v>52</v>
      </c>
      <c r="Q338" t="s">
        <v>92</v>
      </c>
      <c r="R338" t="s">
        <v>54</v>
      </c>
      <c r="S338" t="s">
        <v>55</v>
      </c>
      <c r="T338" t="s">
        <v>55</v>
      </c>
      <c r="U338" t="s">
        <v>262</v>
      </c>
      <c r="V338" t="s">
        <v>80</v>
      </c>
      <c r="W338" t="s">
        <v>80</v>
      </c>
      <c r="X338" t="s">
        <v>59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61</v>
      </c>
      <c r="AE338" t="s">
        <v>60</v>
      </c>
      <c r="AF338" t="s">
        <v>62</v>
      </c>
      <c r="AG338" t="s">
        <v>63</v>
      </c>
      <c r="AH338">
        <v>1</v>
      </c>
      <c r="AI338">
        <f>"02101     "</f>
        <v>0</v>
      </c>
      <c r="AJ338" t="s">
        <v>263</v>
      </c>
      <c r="AK338" t="s">
        <v>264</v>
      </c>
      <c r="AL338" t="s">
        <v>207</v>
      </c>
      <c r="AM338" t="s">
        <v>208</v>
      </c>
      <c r="AN338" t="s">
        <v>68</v>
      </c>
      <c r="AO338" t="s">
        <v>209</v>
      </c>
    </row>
    <row r="339" spans="1:41">
      <c r="A339">
        <v>334</v>
      </c>
      <c r="B339" t="s">
        <v>41</v>
      </c>
      <c r="C339" t="s">
        <v>42</v>
      </c>
      <c r="D339" t="s">
        <v>43</v>
      </c>
      <c r="E339">
        <f>"06"</f>
        <v>0</v>
      </c>
      <c r="F339" t="s">
        <v>448</v>
      </c>
      <c r="G339" t="s">
        <v>449</v>
      </c>
      <c r="H339">
        <v>1404</v>
      </c>
      <c r="I339" t="s">
        <v>899</v>
      </c>
      <c r="J339" t="s">
        <v>900</v>
      </c>
      <c r="K339" t="s">
        <v>77</v>
      </c>
      <c r="L339" t="s">
        <v>49</v>
      </c>
      <c r="M339">
        <v>26</v>
      </c>
      <c r="N339" t="s">
        <v>114</v>
      </c>
      <c r="O339" t="s">
        <v>51</v>
      </c>
      <c r="P339" t="s">
        <v>52</v>
      </c>
      <c r="Q339" t="s">
        <v>92</v>
      </c>
      <c r="R339" t="s">
        <v>54</v>
      </c>
      <c r="S339" t="s">
        <v>55</v>
      </c>
      <c r="T339" t="s">
        <v>55</v>
      </c>
      <c r="U339" t="s">
        <v>641</v>
      </c>
      <c r="V339" t="s">
        <v>80</v>
      </c>
      <c r="W339" t="s">
        <v>80</v>
      </c>
      <c r="X339" t="s">
        <v>116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"06001     "</f>
        <v>0</v>
      </c>
      <c r="AJ339" t="s">
        <v>637</v>
      </c>
      <c r="AK339" t="s">
        <v>638</v>
      </c>
      <c r="AL339" t="s">
        <v>231</v>
      </c>
      <c r="AM339" t="s">
        <v>232</v>
      </c>
      <c r="AN339" t="s">
        <v>68</v>
      </c>
      <c r="AO339" t="s">
        <v>901</v>
      </c>
    </row>
    <row r="340" spans="1:41">
      <c r="A340">
        <v>335</v>
      </c>
      <c r="B340" t="s">
        <v>41</v>
      </c>
      <c r="C340" t="s">
        <v>42</v>
      </c>
      <c r="D340" t="s">
        <v>43</v>
      </c>
      <c r="E340">
        <f>"07"</f>
        <v>0</v>
      </c>
      <c r="F340" t="s">
        <v>44</v>
      </c>
      <c r="G340" t="s">
        <v>45</v>
      </c>
      <c r="H340">
        <v>1407</v>
      </c>
      <c r="I340" t="s">
        <v>902</v>
      </c>
      <c r="J340" t="s">
        <v>903</v>
      </c>
      <c r="K340" t="s">
        <v>77</v>
      </c>
      <c r="L340" t="s">
        <v>49</v>
      </c>
      <c r="M340">
        <v>25</v>
      </c>
      <c r="N340" t="s">
        <v>381</v>
      </c>
      <c r="O340" t="s">
        <v>51</v>
      </c>
      <c r="P340" t="s">
        <v>91</v>
      </c>
      <c r="Q340" t="s">
        <v>53</v>
      </c>
      <c r="R340" t="s">
        <v>54</v>
      </c>
      <c r="S340" t="s">
        <v>55</v>
      </c>
      <c r="T340" t="s">
        <v>55</v>
      </c>
      <c r="U340" t="s">
        <v>904</v>
      </c>
      <c r="V340" t="s">
        <v>80</v>
      </c>
      <c r="W340" t="s">
        <v>80</v>
      </c>
      <c r="X340" t="s">
        <v>383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117</v>
      </c>
      <c r="AG340" t="s">
        <v>118</v>
      </c>
      <c r="AH340">
        <v>1</v>
      </c>
      <c r="AI340">
        <f>"07211     "</f>
        <v>0</v>
      </c>
      <c r="AJ340" t="s">
        <v>239</v>
      </c>
      <c r="AK340" t="s">
        <v>240</v>
      </c>
      <c r="AL340" t="s">
        <v>140</v>
      </c>
      <c r="AM340" t="s">
        <v>141</v>
      </c>
      <c r="AN340" t="s">
        <v>68</v>
      </c>
      <c r="AO340" t="s">
        <v>72</v>
      </c>
    </row>
    <row r="341" spans="1:41">
      <c r="A341">
        <v>336</v>
      </c>
      <c r="B341" t="s">
        <v>41</v>
      </c>
      <c r="C341" t="s">
        <v>42</v>
      </c>
      <c r="D341" t="s">
        <v>43</v>
      </c>
      <c r="E341">
        <f>"08"</f>
        <v>0</v>
      </c>
      <c r="F341" t="s">
        <v>241</v>
      </c>
      <c r="G341" t="s">
        <v>242</v>
      </c>
      <c r="H341">
        <v>1408</v>
      </c>
      <c r="I341" t="s">
        <v>905</v>
      </c>
      <c r="J341" t="s">
        <v>906</v>
      </c>
      <c r="K341" t="s">
        <v>77</v>
      </c>
      <c r="L341" t="s">
        <v>322</v>
      </c>
      <c r="M341">
        <v>30</v>
      </c>
      <c r="N341" t="s">
        <v>166</v>
      </c>
      <c r="O341" t="s">
        <v>227</v>
      </c>
      <c r="P341" t="s">
        <v>52</v>
      </c>
      <c r="Q341" t="s">
        <v>92</v>
      </c>
      <c r="R341" t="s">
        <v>54</v>
      </c>
      <c r="S341" t="s">
        <v>55</v>
      </c>
      <c r="T341" t="s">
        <v>55</v>
      </c>
      <c r="U341" t="s">
        <v>527</v>
      </c>
      <c r="V341" t="s">
        <v>80</v>
      </c>
      <c r="W341" t="s">
        <v>80</v>
      </c>
      <c r="X341" t="s">
        <v>168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60</v>
      </c>
      <c r="AE341" t="s">
        <v>60</v>
      </c>
      <c r="AF341" t="s">
        <v>80</v>
      </c>
      <c r="AG341" t="s">
        <v>80</v>
      </c>
      <c r="AH341">
        <v>1</v>
      </c>
      <c r="AI341">
        <f>"0831      "</f>
        <v>0</v>
      </c>
      <c r="AJ341" t="s">
        <v>907</v>
      </c>
      <c r="AK341" t="s">
        <v>908</v>
      </c>
      <c r="AL341" t="s">
        <v>375</v>
      </c>
      <c r="AM341" t="s">
        <v>376</v>
      </c>
      <c r="AN341" t="s">
        <v>68</v>
      </c>
      <c r="AO341" t="s">
        <v>70</v>
      </c>
    </row>
    <row r="342" spans="1:41">
      <c r="A342">
        <v>2394</v>
      </c>
      <c r="B342" t="s">
        <v>41</v>
      </c>
      <c r="C342" t="s">
        <v>42</v>
      </c>
      <c r="D342" t="s">
        <v>43</v>
      </c>
      <c r="E342">
        <f>"07"</f>
        <v>0</v>
      </c>
      <c r="F342" t="s">
        <v>44</v>
      </c>
      <c r="G342" t="s">
        <v>45</v>
      </c>
      <c r="H342">
        <v>3593</v>
      </c>
      <c r="I342" t="s">
        <v>909</v>
      </c>
      <c r="J342" t="s">
        <v>910</v>
      </c>
      <c r="K342" t="s">
        <v>48</v>
      </c>
      <c r="L342" t="s">
        <v>49</v>
      </c>
      <c r="M342">
        <v>19</v>
      </c>
      <c r="N342" t="s">
        <v>911</v>
      </c>
      <c r="O342" t="s">
        <v>51</v>
      </c>
      <c r="P342" t="s">
        <v>912</v>
      </c>
      <c r="Q342" t="s">
        <v>913</v>
      </c>
      <c r="R342" t="s">
        <v>914</v>
      </c>
      <c r="S342" t="s">
        <v>55</v>
      </c>
      <c r="T342" t="s">
        <v>55</v>
      </c>
      <c r="U342" t="s">
        <v>915</v>
      </c>
      <c r="V342" t="s">
        <v>80</v>
      </c>
      <c r="W342" t="s">
        <v>80</v>
      </c>
      <c r="X342" t="s">
        <v>60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61</v>
      </c>
      <c r="AE342" t="s">
        <v>60</v>
      </c>
      <c r="AF342" t="s">
        <v>916</v>
      </c>
      <c r="AG342" t="s">
        <v>917</v>
      </c>
      <c r="AH342">
        <v>4</v>
      </c>
      <c r="AI342">
        <f>"07112     "</f>
        <v>0</v>
      </c>
      <c r="AJ342" t="s">
        <v>540</v>
      </c>
      <c r="AK342" t="s">
        <v>541</v>
      </c>
      <c r="AL342" t="s">
        <v>137</v>
      </c>
      <c r="AM342" t="s">
        <v>138</v>
      </c>
      <c r="AN342" t="s">
        <v>68</v>
      </c>
      <c r="AO342" t="s">
        <v>918</v>
      </c>
    </row>
    <row r="343" spans="1:41">
      <c r="A343">
        <v>360</v>
      </c>
      <c r="B343" t="s">
        <v>41</v>
      </c>
      <c r="C343" t="s">
        <v>42</v>
      </c>
      <c r="D343" t="s">
        <v>43</v>
      </c>
      <c r="E343">
        <f>"07"</f>
        <v>0</v>
      </c>
      <c r="F343" t="s">
        <v>44</v>
      </c>
      <c r="G343" t="s">
        <v>45</v>
      </c>
      <c r="H343">
        <v>1452</v>
      </c>
      <c r="I343" t="s">
        <v>919</v>
      </c>
      <c r="J343" t="s">
        <v>920</v>
      </c>
      <c r="K343" t="s">
        <v>77</v>
      </c>
      <c r="L343" t="s">
        <v>49</v>
      </c>
      <c r="M343">
        <v>26</v>
      </c>
      <c r="N343" t="s">
        <v>114</v>
      </c>
      <c r="O343" t="s">
        <v>51</v>
      </c>
      <c r="P343" t="s">
        <v>91</v>
      </c>
      <c r="Q343" t="s">
        <v>92</v>
      </c>
      <c r="R343" t="s">
        <v>54</v>
      </c>
      <c r="S343" t="s">
        <v>55</v>
      </c>
      <c r="T343" t="s">
        <v>55</v>
      </c>
      <c r="U343" t="s">
        <v>921</v>
      </c>
      <c r="V343" t="s">
        <v>80</v>
      </c>
      <c r="W343" t="s">
        <v>80</v>
      </c>
      <c r="X343" t="s">
        <v>116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60</v>
      </c>
      <c r="AE343" t="s">
        <v>60</v>
      </c>
      <c r="AF343" t="s">
        <v>117</v>
      </c>
      <c r="AG343" t="s">
        <v>118</v>
      </c>
      <c r="AH343">
        <v>1</v>
      </c>
      <c r="AI343">
        <f>"07115     "</f>
        <v>0</v>
      </c>
      <c r="AJ343" t="s">
        <v>135</v>
      </c>
      <c r="AK343" t="s">
        <v>136</v>
      </c>
      <c r="AL343" t="s">
        <v>137</v>
      </c>
      <c r="AM343" t="s">
        <v>138</v>
      </c>
      <c r="AN343" t="s">
        <v>68</v>
      </c>
      <c r="AO343" t="s">
        <v>922</v>
      </c>
    </row>
    <row r="344" spans="1:41">
      <c r="A344">
        <v>337</v>
      </c>
      <c r="B344" t="s">
        <v>41</v>
      </c>
      <c r="C344" t="s">
        <v>42</v>
      </c>
      <c r="D344" t="s">
        <v>43</v>
      </c>
      <c r="E344">
        <f>"02"</f>
        <v>0</v>
      </c>
      <c r="F344" t="s">
        <v>124</v>
      </c>
      <c r="G344" t="s">
        <v>125</v>
      </c>
      <c r="H344">
        <v>1409</v>
      </c>
      <c r="I344" t="s">
        <v>923</v>
      </c>
      <c r="J344" t="s">
        <v>924</v>
      </c>
      <c r="K344" t="s">
        <v>77</v>
      </c>
      <c r="L344" t="s">
        <v>49</v>
      </c>
      <c r="M344">
        <v>27</v>
      </c>
      <c r="N344" t="s">
        <v>159</v>
      </c>
      <c r="O344" t="s">
        <v>51</v>
      </c>
      <c r="P344" t="s">
        <v>52</v>
      </c>
      <c r="Q344" t="s">
        <v>92</v>
      </c>
      <c r="R344" t="s">
        <v>54</v>
      </c>
      <c r="S344" t="s">
        <v>55</v>
      </c>
      <c r="T344" t="s">
        <v>55</v>
      </c>
      <c r="U344" t="s">
        <v>925</v>
      </c>
      <c r="V344" t="s">
        <v>80</v>
      </c>
      <c r="W344" t="s">
        <v>80</v>
      </c>
      <c r="X344" t="s">
        <v>116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61</v>
      </c>
      <c r="AE344" t="s">
        <v>60</v>
      </c>
      <c r="AF344" t="s">
        <v>62</v>
      </c>
      <c r="AG344" t="s">
        <v>63</v>
      </c>
      <c r="AH344">
        <v>1</v>
      </c>
      <c r="AI344">
        <f>"02102     "</f>
        <v>0</v>
      </c>
      <c r="AJ344" t="s">
        <v>926</v>
      </c>
      <c r="AK344" t="s">
        <v>927</v>
      </c>
      <c r="AL344" t="s">
        <v>207</v>
      </c>
      <c r="AM344" t="s">
        <v>208</v>
      </c>
      <c r="AN344" t="s">
        <v>68</v>
      </c>
      <c r="AO344" t="s">
        <v>223</v>
      </c>
    </row>
    <row r="345" spans="1:41">
      <c r="A345">
        <v>338</v>
      </c>
      <c r="B345" t="s">
        <v>41</v>
      </c>
      <c r="C345" t="s">
        <v>42</v>
      </c>
      <c r="D345" t="s">
        <v>43</v>
      </c>
      <c r="E345">
        <f>"08"</f>
        <v>0</v>
      </c>
      <c r="F345" t="s">
        <v>241</v>
      </c>
      <c r="G345" t="s">
        <v>242</v>
      </c>
      <c r="H345">
        <v>1410</v>
      </c>
      <c r="I345" t="s">
        <v>928</v>
      </c>
      <c r="J345" t="s">
        <v>929</v>
      </c>
      <c r="K345" t="s">
        <v>77</v>
      </c>
      <c r="L345" t="s">
        <v>49</v>
      </c>
      <c r="M345">
        <v>25</v>
      </c>
      <c r="N345" t="s">
        <v>381</v>
      </c>
      <c r="O345" t="s">
        <v>51</v>
      </c>
      <c r="P345" t="s">
        <v>52</v>
      </c>
      <c r="Q345" t="s">
        <v>53</v>
      </c>
      <c r="R345" t="s">
        <v>54</v>
      </c>
      <c r="S345" t="s">
        <v>55</v>
      </c>
      <c r="T345" t="s">
        <v>55</v>
      </c>
      <c r="U345" t="s">
        <v>501</v>
      </c>
      <c r="V345" t="s">
        <v>80</v>
      </c>
      <c r="W345" t="s">
        <v>80</v>
      </c>
      <c r="X345" t="s">
        <v>383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61</v>
      </c>
      <c r="AE345" t="s">
        <v>60</v>
      </c>
      <c r="AF345" t="s">
        <v>117</v>
      </c>
      <c r="AG345" t="s">
        <v>118</v>
      </c>
      <c r="AH345">
        <v>1</v>
      </c>
      <c r="AI345">
        <f>"082       "</f>
        <v>0</v>
      </c>
      <c r="AJ345" t="s">
        <v>718</v>
      </c>
      <c r="AK345" t="s">
        <v>719</v>
      </c>
      <c r="AL345" t="s">
        <v>248</v>
      </c>
      <c r="AM345" t="s">
        <v>249</v>
      </c>
      <c r="AN345" t="s">
        <v>68</v>
      </c>
      <c r="AO345" t="s">
        <v>930</v>
      </c>
    </row>
    <row r="346" spans="1:41">
      <c r="A346">
        <v>339</v>
      </c>
      <c r="B346" t="s">
        <v>41</v>
      </c>
      <c r="C346" t="s">
        <v>42</v>
      </c>
      <c r="D346" t="s">
        <v>43</v>
      </c>
      <c r="E346">
        <f>"02"</f>
        <v>0</v>
      </c>
      <c r="F346" t="s">
        <v>124</v>
      </c>
      <c r="G346" t="s">
        <v>125</v>
      </c>
      <c r="H346">
        <v>1412</v>
      </c>
      <c r="I346" t="s">
        <v>931</v>
      </c>
      <c r="J346" t="s">
        <v>932</v>
      </c>
      <c r="K346" t="s">
        <v>77</v>
      </c>
      <c r="L346" t="s">
        <v>49</v>
      </c>
      <c r="M346">
        <v>25</v>
      </c>
      <c r="N346" t="s">
        <v>933</v>
      </c>
      <c r="O346" t="s">
        <v>51</v>
      </c>
      <c r="P346" t="s">
        <v>91</v>
      </c>
      <c r="Q346" t="s">
        <v>92</v>
      </c>
      <c r="R346" t="s">
        <v>54</v>
      </c>
      <c r="S346" t="s">
        <v>55</v>
      </c>
      <c r="T346" t="s">
        <v>55</v>
      </c>
      <c r="U346" t="s">
        <v>934</v>
      </c>
      <c r="V346" t="s">
        <v>80</v>
      </c>
      <c r="W346" t="s">
        <v>80</v>
      </c>
      <c r="X346" t="s">
        <v>116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61</v>
      </c>
      <c r="AE346" t="s">
        <v>60</v>
      </c>
      <c r="AF346" t="s">
        <v>117</v>
      </c>
      <c r="AG346" t="s">
        <v>118</v>
      </c>
      <c r="AH346">
        <v>1</v>
      </c>
      <c r="AI346">
        <f>"02102     "</f>
        <v>0</v>
      </c>
      <c r="AJ346" t="s">
        <v>926</v>
      </c>
      <c r="AK346" t="s">
        <v>927</v>
      </c>
      <c r="AL346" t="s">
        <v>207</v>
      </c>
      <c r="AM346" t="s">
        <v>208</v>
      </c>
      <c r="AN346" t="s">
        <v>68</v>
      </c>
      <c r="AO346" t="s">
        <v>209</v>
      </c>
    </row>
    <row r="347" spans="1:41">
      <c r="A347">
        <v>340</v>
      </c>
      <c r="B347" t="s">
        <v>41</v>
      </c>
      <c r="C347" t="s">
        <v>42</v>
      </c>
      <c r="D347" t="s">
        <v>43</v>
      </c>
      <c r="E347">
        <f>"09"</f>
        <v>0</v>
      </c>
      <c r="F347" t="s">
        <v>297</v>
      </c>
      <c r="G347" t="s">
        <v>298</v>
      </c>
      <c r="H347">
        <v>1413</v>
      </c>
      <c r="I347" t="s">
        <v>935</v>
      </c>
      <c r="J347" t="s">
        <v>936</v>
      </c>
      <c r="K347" t="s">
        <v>77</v>
      </c>
      <c r="L347" t="s">
        <v>49</v>
      </c>
      <c r="M347">
        <v>25</v>
      </c>
      <c r="N347" t="s">
        <v>381</v>
      </c>
      <c r="O347" t="s">
        <v>51</v>
      </c>
      <c r="P347" t="s">
        <v>52</v>
      </c>
      <c r="Q347" t="s">
        <v>53</v>
      </c>
      <c r="R347" t="s">
        <v>54</v>
      </c>
      <c r="S347" t="s">
        <v>55</v>
      </c>
      <c r="T347" t="s">
        <v>55</v>
      </c>
      <c r="U347" t="s">
        <v>146</v>
      </c>
      <c r="V347" t="s">
        <v>585</v>
      </c>
      <c r="W347" t="s">
        <v>586</v>
      </c>
      <c r="X347" t="s">
        <v>383</v>
      </c>
      <c r="Y347" t="s">
        <v>60</v>
      </c>
      <c r="Z347" t="s">
        <v>61</v>
      </c>
      <c r="AA347" t="s">
        <v>61</v>
      </c>
      <c r="AB347" t="s">
        <v>61</v>
      </c>
      <c r="AC347" t="s">
        <v>60</v>
      </c>
      <c r="AD347" t="s">
        <v>60</v>
      </c>
      <c r="AE347" t="s">
        <v>60</v>
      </c>
      <c r="AF347" t="s">
        <v>117</v>
      </c>
      <c r="AG347" t="s">
        <v>118</v>
      </c>
      <c r="AH347">
        <v>1</v>
      </c>
      <c r="AI347">
        <f>"09102     "</f>
        <v>0</v>
      </c>
      <c r="AJ347" t="s">
        <v>645</v>
      </c>
      <c r="AK347" t="s">
        <v>646</v>
      </c>
      <c r="AL347" t="s">
        <v>454</v>
      </c>
      <c r="AM347" t="s">
        <v>455</v>
      </c>
      <c r="AN347" t="s">
        <v>68</v>
      </c>
      <c r="AO347" t="s">
        <v>937</v>
      </c>
    </row>
    <row r="348" spans="1:41">
      <c r="A348">
        <v>352</v>
      </c>
      <c r="B348" t="s">
        <v>41</v>
      </c>
      <c r="C348" t="s">
        <v>42</v>
      </c>
      <c r="D348" t="s">
        <v>43</v>
      </c>
      <c r="E348">
        <f>"07"</f>
        <v>0</v>
      </c>
      <c r="F348" t="s">
        <v>44</v>
      </c>
      <c r="G348" t="s">
        <v>45</v>
      </c>
      <c r="H348">
        <v>1433</v>
      </c>
      <c r="I348" t="s">
        <v>938</v>
      </c>
      <c r="J348" t="s">
        <v>939</v>
      </c>
      <c r="K348" t="s">
        <v>77</v>
      </c>
      <c r="L348" t="s">
        <v>49</v>
      </c>
      <c r="M348">
        <v>26</v>
      </c>
      <c r="N348" t="s">
        <v>114</v>
      </c>
      <c r="O348" t="s">
        <v>51</v>
      </c>
      <c r="P348" t="s">
        <v>52</v>
      </c>
      <c r="Q348" t="s">
        <v>53</v>
      </c>
      <c r="R348" t="s">
        <v>54</v>
      </c>
      <c r="S348" t="s">
        <v>55</v>
      </c>
      <c r="T348" t="s">
        <v>55</v>
      </c>
      <c r="U348" t="s">
        <v>56</v>
      </c>
      <c r="V348" t="s">
        <v>57</v>
      </c>
      <c r="W348" t="s">
        <v>58</v>
      </c>
      <c r="X348" t="s">
        <v>116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60</v>
      </c>
      <c r="AE348" t="s">
        <v>60</v>
      </c>
      <c r="AF348" t="s">
        <v>117</v>
      </c>
      <c r="AG348" t="s">
        <v>118</v>
      </c>
      <c r="AH348">
        <v>1</v>
      </c>
      <c r="AI348">
        <f>"073       "</f>
        <v>0</v>
      </c>
      <c r="AJ348" t="s">
        <v>147</v>
      </c>
      <c r="AK348" t="s">
        <v>148</v>
      </c>
      <c r="AL348" t="s">
        <v>66</v>
      </c>
      <c r="AM348" t="s">
        <v>67</v>
      </c>
      <c r="AN348" t="s">
        <v>68</v>
      </c>
      <c r="AO348" t="s">
        <v>922</v>
      </c>
    </row>
    <row r="349" spans="1:41">
      <c r="A349">
        <v>341</v>
      </c>
      <c r="B349" t="s">
        <v>41</v>
      </c>
      <c r="C349" t="s">
        <v>42</v>
      </c>
      <c r="D349" t="s">
        <v>43</v>
      </c>
      <c r="E349">
        <f>"03"</f>
        <v>0</v>
      </c>
      <c r="F349" t="s">
        <v>73</v>
      </c>
      <c r="G349" t="s">
        <v>74</v>
      </c>
      <c r="H349">
        <v>1414</v>
      </c>
      <c r="I349" t="s">
        <v>940</v>
      </c>
      <c r="J349" t="s">
        <v>941</v>
      </c>
      <c r="K349" t="s">
        <v>77</v>
      </c>
      <c r="L349" t="s">
        <v>49</v>
      </c>
      <c r="M349">
        <v>25</v>
      </c>
      <c r="N349" t="s">
        <v>381</v>
      </c>
      <c r="O349" t="s">
        <v>51</v>
      </c>
      <c r="P349" t="s">
        <v>52</v>
      </c>
      <c r="Q349" t="s">
        <v>92</v>
      </c>
      <c r="R349" t="s">
        <v>54</v>
      </c>
      <c r="S349" t="s">
        <v>55</v>
      </c>
      <c r="T349" t="s">
        <v>55</v>
      </c>
      <c r="U349" t="s">
        <v>335</v>
      </c>
      <c r="V349" t="s">
        <v>80</v>
      </c>
      <c r="W349" t="s">
        <v>80</v>
      </c>
      <c r="X349" t="s">
        <v>60</v>
      </c>
      <c r="Y349" t="s">
        <v>60</v>
      </c>
      <c r="Z349" t="s">
        <v>61</v>
      </c>
      <c r="AA349" t="s">
        <v>61</v>
      </c>
      <c r="AB349" t="s">
        <v>61</v>
      </c>
      <c r="AC349" t="s">
        <v>60</v>
      </c>
      <c r="AD349" t="s">
        <v>60</v>
      </c>
      <c r="AE349" t="s">
        <v>60</v>
      </c>
      <c r="AF349" t="s">
        <v>884</v>
      </c>
      <c r="AG349" t="s">
        <v>885</v>
      </c>
      <c r="AH349">
        <v>1</v>
      </c>
      <c r="AI349">
        <f>"03313     "</f>
        <v>0</v>
      </c>
      <c r="AJ349" t="s">
        <v>306</v>
      </c>
      <c r="AK349" t="s">
        <v>307</v>
      </c>
      <c r="AL349" t="s">
        <v>308</v>
      </c>
      <c r="AM349" t="s">
        <v>309</v>
      </c>
      <c r="AN349" t="s">
        <v>68</v>
      </c>
      <c r="AO349" t="s">
        <v>942</v>
      </c>
    </row>
    <row r="350" spans="1:41">
      <c r="A350">
        <v>342</v>
      </c>
      <c r="B350" t="s">
        <v>41</v>
      </c>
      <c r="C350" t="s">
        <v>42</v>
      </c>
      <c r="D350" t="s">
        <v>43</v>
      </c>
      <c r="E350">
        <f>"05"</f>
        <v>0</v>
      </c>
      <c r="F350" t="s">
        <v>99</v>
      </c>
      <c r="G350" t="s">
        <v>100</v>
      </c>
      <c r="H350">
        <v>1415</v>
      </c>
      <c r="I350" t="s">
        <v>943</v>
      </c>
      <c r="J350" t="s">
        <v>944</v>
      </c>
      <c r="K350" t="s">
        <v>77</v>
      </c>
      <c r="L350" t="s">
        <v>49</v>
      </c>
      <c r="M350">
        <v>30</v>
      </c>
      <c r="N350" t="s">
        <v>166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167</v>
      </c>
      <c r="V350" t="s">
        <v>80</v>
      </c>
      <c r="W350" t="s">
        <v>80</v>
      </c>
      <c r="X350" t="s">
        <v>168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60</v>
      </c>
      <c r="AE350" t="s">
        <v>60</v>
      </c>
      <c r="AF350" t="s">
        <v>62</v>
      </c>
      <c r="AG350" t="s">
        <v>63</v>
      </c>
      <c r="AH350">
        <v>1</v>
      </c>
      <c r="AI350">
        <f>"05123     "</f>
        <v>0</v>
      </c>
      <c r="AJ350" t="s">
        <v>175</v>
      </c>
      <c r="AK350" t="s">
        <v>176</v>
      </c>
      <c r="AL350" t="s">
        <v>107</v>
      </c>
      <c r="AM350" t="s">
        <v>108</v>
      </c>
      <c r="AN350" t="s">
        <v>68</v>
      </c>
      <c r="AO350" t="s">
        <v>945</v>
      </c>
    </row>
    <row r="351" spans="1:41">
      <c r="A351">
        <v>343</v>
      </c>
      <c r="B351" t="s">
        <v>41</v>
      </c>
      <c r="C351" t="s">
        <v>42</v>
      </c>
      <c r="D351" t="s">
        <v>43</v>
      </c>
      <c r="E351">
        <f>"07"</f>
        <v>0</v>
      </c>
      <c r="F351" t="s">
        <v>44</v>
      </c>
      <c r="G351" t="s">
        <v>45</v>
      </c>
      <c r="H351">
        <v>1420</v>
      </c>
      <c r="I351" t="s">
        <v>946</v>
      </c>
      <c r="J351" t="s">
        <v>947</v>
      </c>
      <c r="K351" t="s">
        <v>77</v>
      </c>
      <c r="L351" t="s">
        <v>49</v>
      </c>
      <c r="M351">
        <v>26</v>
      </c>
      <c r="N351" t="s">
        <v>114</v>
      </c>
      <c r="O351" t="s">
        <v>51</v>
      </c>
      <c r="P351" t="s">
        <v>52</v>
      </c>
      <c r="Q351" t="s">
        <v>53</v>
      </c>
      <c r="R351" t="s">
        <v>54</v>
      </c>
      <c r="S351" t="s">
        <v>55</v>
      </c>
      <c r="T351" t="s">
        <v>55</v>
      </c>
      <c r="U351" t="s">
        <v>544</v>
      </c>
      <c r="V351" t="s">
        <v>80</v>
      </c>
      <c r="W351" t="s">
        <v>80</v>
      </c>
      <c r="X351" t="s">
        <v>383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60</v>
      </c>
      <c r="AE351" t="s">
        <v>60</v>
      </c>
      <c r="AF351" t="s">
        <v>117</v>
      </c>
      <c r="AG351" t="s">
        <v>118</v>
      </c>
      <c r="AH351">
        <v>1</v>
      </c>
      <c r="AI351">
        <f>"07113     "</f>
        <v>0</v>
      </c>
      <c r="AJ351" t="s">
        <v>545</v>
      </c>
      <c r="AK351" t="s">
        <v>546</v>
      </c>
      <c r="AL351" t="s">
        <v>66</v>
      </c>
      <c r="AM351" t="s">
        <v>67</v>
      </c>
      <c r="AN351" t="s">
        <v>68</v>
      </c>
      <c r="AO351" t="s">
        <v>948</v>
      </c>
    </row>
    <row r="352" spans="1:41">
      <c r="A352">
        <v>344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1421</v>
      </c>
      <c r="I352" t="s">
        <v>949</v>
      </c>
      <c r="J352" t="s">
        <v>950</v>
      </c>
      <c r="K352" t="s">
        <v>77</v>
      </c>
      <c r="L352" t="s">
        <v>49</v>
      </c>
      <c r="M352">
        <v>28</v>
      </c>
      <c r="N352" t="s">
        <v>951</v>
      </c>
      <c r="O352" t="s">
        <v>51</v>
      </c>
      <c r="P352" t="s">
        <v>52</v>
      </c>
      <c r="Q352" t="s">
        <v>92</v>
      </c>
      <c r="R352" t="s">
        <v>54</v>
      </c>
      <c r="S352" t="s">
        <v>55</v>
      </c>
      <c r="T352" t="s">
        <v>55</v>
      </c>
      <c r="U352" t="s">
        <v>419</v>
      </c>
      <c r="V352" t="s">
        <v>80</v>
      </c>
      <c r="W352" t="s">
        <v>80</v>
      </c>
      <c r="X352" t="s">
        <v>59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952</v>
      </c>
      <c r="AG352" t="s">
        <v>953</v>
      </c>
      <c r="AH352">
        <v>1</v>
      </c>
      <c r="AI352">
        <f>"02104     "</f>
        <v>0</v>
      </c>
      <c r="AJ352" t="s">
        <v>205</v>
      </c>
      <c r="AK352" t="s">
        <v>206</v>
      </c>
      <c r="AL352" t="s">
        <v>207</v>
      </c>
      <c r="AM352" t="s">
        <v>208</v>
      </c>
      <c r="AN352" t="s">
        <v>68</v>
      </c>
      <c r="AO352" t="s">
        <v>142</v>
      </c>
    </row>
    <row r="353" spans="1:41">
      <c r="A353">
        <v>370</v>
      </c>
      <c r="B353" t="s">
        <v>41</v>
      </c>
      <c r="C353" t="s">
        <v>42</v>
      </c>
      <c r="D353" t="s">
        <v>43</v>
      </c>
      <c r="E353">
        <f>"08"</f>
        <v>0</v>
      </c>
      <c r="F353" t="s">
        <v>241</v>
      </c>
      <c r="G353" t="s">
        <v>242</v>
      </c>
      <c r="H353">
        <v>1475</v>
      </c>
      <c r="I353" t="s">
        <v>954</v>
      </c>
      <c r="J353" t="s">
        <v>955</v>
      </c>
      <c r="K353" t="s">
        <v>77</v>
      </c>
      <c r="L353" t="s">
        <v>49</v>
      </c>
      <c r="M353">
        <v>27</v>
      </c>
      <c r="N353" t="s">
        <v>159</v>
      </c>
      <c r="O353" t="s">
        <v>227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847</v>
      </c>
      <c r="V353" t="s">
        <v>80</v>
      </c>
      <c r="W353" t="s">
        <v>80</v>
      </c>
      <c r="X353" t="s">
        <v>116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848</v>
      </c>
      <c r="AG353" t="s">
        <v>849</v>
      </c>
      <c r="AH353">
        <v>1</v>
      </c>
      <c r="AI353">
        <f>"08201     "</f>
        <v>0</v>
      </c>
      <c r="AJ353" t="s">
        <v>254</v>
      </c>
      <c r="AK353" t="s">
        <v>255</v>
      </c>
      <c r="AL353" t="s">
        <v>248</v>
      </c>
      <c r="AM353" t="s">
        <v>249</v>
      </c>
      <c r="AN353" t="s">
        <v>68</v>
      </c>
      <c r="AO353" t="s">
        <v>233</v>
      </c>
    </row>
    <row r="354" spans="1:41">
      <c r="A354">
        <v>345</v>
      </c>
      <c r="B354" t="s">
        <v>41</v>
      </c>
      <c r="C354" t="s">
        <v>42</v>
      </c>
      <c r="D354" t="s">
        <v>43</v>
      </c>
      <c r="E354">
        <f>"07"</f>
        <v>0</v>
      </c>
      <c r="F354" t="s">
        <v>44</v>
      </c>
      <c r="G354" t="s">
        <v>45</v>
      </c>
      <c r="H354">
        <v>1422</v>
      </c>
      <c r="I354" t="s">
        <v>956</v>
      </c>
      <c r="J354" t="s">
        <v>957</v>
      </c>
      <c r="K354" t="s">
        <v>77</v>
      </c>
      <c r="L354" t="s">
        <v>322</v>
      </c>
      <c r="M354">
        <v>30</v>
      </c>
      <c r="N354" t="s">
        <v>166</v>
      </c>
      <c r="O354" t="s">
        <v>227</v>
      </c>
      <c r="P354" t="s">
        <v>52</v>
      </c>
      <c r="Q354" t="s">
        <v>53</v>
      </c>
      <c r="R354" t="s">
        <v>54</v>
      </c>
      <c r="S354" t="s">
        <v>55</v>
      </c>
      <c r="T354" t="s">
        <v>55</v>
      </c>
      <c r="U354" t="s">
        <v>79</v>
      </c>
      <c r="V354" t="s">
        <v>80</v>
      </c>
      <c r="W354" t="s">
        <v>80</v>
      </c>
      <c r="X354" t="s">
        <v>168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80</v>
      </c>
      <c r="AG354" t="s">
        <v>80</v>
      </c>
      <c r="AH354">
        <v>1</v>
      </c>
      <c r="AI354">
        <f>"0722      "</f>
        <v>0</v>
      </c>
      <c r="AJ354" t="s">
        <v>958</v>
      </c>
      <c r="AK354" t="s">
        <v>959</v>
      </c>
      <c r="AL354" t="s">
        <v>355</v>
      </c>
      <c r="AM354" t="s">
        <v>356</v>
      </c>
      <c r="AN354" t="s">
        <v>68</v>
      </c>
      <c r="AO354" t="s">
        <v>70</v>
      </c>
    </row>
    <row r="355" spans="1:41">
      <c r="A355">
        <v>365</v>
      </c>
      <c r="B355" t="s">
        <v>41</v>
      </c>
      <c r="C355" t="s">
        <v>42</v>
      </c>
      <c r="D355" t="s">
        <v>43</v>
      </c>
      <c r="E355">
        <f>"07"</f>
        <v>0</v>
      </c>
      <c r="F355" t="s">
        <v>44</v>
      </c>
      <c r="G355" t="s">
        <v>45</v>
      </c>
      <c r="H355">
        <v>1460</v>
      </c>
      <c r="I355" t="s">
        <v>960</v>
      </c>
      <c r="J355" t="s">
        <v>961</v>
      </c>
      <c r="K355" t="s">
        <v>77</v>
      </c>
      <c r="L355" t="s">
        <v>49</v>
      </c>
      <c r="M355">
        <v>26</v>
      </c>
      <c r="N355" t="s">
        <v>114</v>
      </c>
      <c r="O355" t="s">
        <v>51</v>
      </c>
      <c r="P355" t="s">
        <v>52</v>
      </c>
      <c r="Q355" t="s">
        <v>53</v>
      </c>
      <c r="R355" t="s">
        <v>54</v>
      </c>
      <c r="S355" t="s">
        <v>55</v>
      </c>
      <c r="T355" t="s">
        <v>55</v>
      </c>
      <c r="U355" t="s">
        <v>56</v>
      </c>
      <c r="V355" t="s">
        <v>57</v>
      </c>
      <c r="W355" t="s">
        <v>58</v>
      </c>
      <c r="X355" t="s">
        <v>116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117</v>
      </c>
      <c r="AG355" t="s">
        <v>118</v>
      </c>
      <c r="AH355">
        <v>1</v>
      </c>
      <c r="AI355">
        <f>"07222     "</f>
        <v>0</v>
      </c>
      <c r="AJ355" t="s">
        <v>651</v>
      </c>
      <c r="AK355" t="s">
        <v>652</v>
      </c>
      <c r="AL355" t="s">
        <v>355</v>
      </c>
      <c r="AM355" t="s">
        <v>356</v>
      </c>
      <c r="AN355" t="s">
        <v>68</v>
      </c>
      <c r="AO355" t="s">
        <v>922</v>
      </c>
    </row>
    <row r="356" spans="1:41">
      <c r="A356">
        <v>346</v>
      </c>
      <c r="B356" t="s">
        <v>41</v>
      </c>
      <c r="C356" t="s">
        <v>42</v>
      </c>
      <c r="D356" t="s">
        <v>43</v>
      </c>
      <c r="E356">
        <f>"05"</f>
        <v>0</v>
      </c>
      <c r="F356" t="s">
        <v>99</v>
      </c>
      <c r="G356" t="s">
        <v>100</v>
      </c>
      <c r="H356">
        <v>1426</v>
      </c>
      <c r="I356" t="s">
        <v>962</v>
      </c>
      <c r="J356" t="s">
        <v>963</v>
      </c>
      <c r="K356" t="s">
        <v>48</v>
      </c>
      <c r="L356" t="s">
        <v>49</v>
      </c>
      <c r="M356">
        <v>28</v>
      </c>
      <c r="N356" t="s">
        <v>964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965</v>
      </c>
      <c r="V356" t="s">
        <v>80</v>
      </c>
      <c r="W356" t="s">
        <v>80</v>
      </c>
      <c r="X356" t="s">
        <v>60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80</v>
      </c>
      <c r="AG356" t="s">
        <v>80</v>
      </c>
      <c r="AH356">
        <v>2</v>
      </c>
      <c r="AI356">
        <f>"052       "</f>
        <v>0</v>
      </c>
      <c r="AJ356" t="s">
        <v>966</v>
      </c>
      <c r="AK356" t="s">
        <v>967</v>
      </c>
      <c r="AL356" t="s">
        <v>107</v>
      </c>
      <c r="AM356" t="s">
        <v>108</v>
      </c>
      <c r="AN356" t="s">
        <v>68</v>
      </c>
      <c r="AO356" t="s">
        <v>70</v>
      </c>
    </row>
    <row r="357" spans="1:41">
      <c r="A357">
        <v>347</v>
      </c>
      <c r="B357" t="s">
        <v>41</v>
      </c>
      <c r="C357" t="s">
        <v>42</v>
      </c>
      <c r="D357" t="s">
        <v>43</v>
      </c>
      <c r="E357">
        <f>"08"</f>
        <v>0</v>
      </c>
      <c r="F357" t="s">
        <v>241</v>
      </c>
      <c r="G357" t="s">
        <v>242</v>
      </c>
      <c r="H357">
        <v>1426</v>
      </c>
      <c r="I357" t="s">
        <v>962</v>
      </c>
      <c r="J357" t="s">
        <v>963</v>
      </c>
      <c r="K357" t="s">
        <v>48</v>
      </c>
      <c r="L357" t="s">
        <v>49</v>
      </c>
      <c r="M357">
        <v>28</v>
      </c>
      <c r="N357" t="s">
        <v>964</v>
      </c>
      <c r="O357" t="s">
        <v>51</v>
      </c>
      <c r="P357" t="s">
        <v>52</v>
      </c>
      <c r="Q357" t="s">
        <v>53</v>
      </c>
      <c r="R357" t="s">
        <v>54</v>
      </c>
      <c r="S357" t="s">
        <v>55</v>
      </c>
      <c r="T357" t="s">
        <v>55</v>
      </c>
      <c r="U357" t="s">
        <v>965</v>
      </c>
      <c r="V357" t="s">
        <v>80</v>
      </c>
      <c r="W357" t="s">
        <v>80</v>
      </c>
      <c r="X357" t="s">
        <v>60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60</v>
      </c>
      <c r="AE357" t="s">
        <v>60</v>
      </c>
      <c r="AF357" t="s">
        <v>80</v>
      </c>
      <c r="AG357" t="s">
        <v>80</v>
      </c>
      <c r="AH357">
        <v>3</v>
      </c>
      <c r="AI357">
        <f>"082       "</f>
        <v>0</v>
      </c>
      <c r="AJ357" t="s">
        <v>718</v>
      </c>
      <c r="AK357" t="s">
        <v>719</v>
      </c>
      <c r="AL357" t="s">
        <v>248</v>
      </c>
      <c r="AM357" t="s">
        <v>249</v>
      </c>
      <c r="AN357" t="s">
        <v>68</v>
      </c>
      <c r="AO357" t="s">
        <v>70</v>
      </c>
    </row>
    <row r="358" spans="1:41">
      <c r="A358">
        <v>385</v>
      </c>
      <c r="B358" t="s">
        <v>41</v>
      </c>
      <c r="C358" t="s">
        <v>42</v>
      </c>
      <c r="D358" t="s">
        <v>43</v>
      </c>
      <c r="E358">
        <f>"02"</f>
        <v>0</v>
      </c>
      <c r="F358" t="s">
        <v>124</v>
      </c>
      <c r="G358" t="s">
        <v>125</v>
      </c>
      <c r="H358">
        <v>1514</v>
      </c>
      <c r="I358" t="s">
        <v>968</v>
      </c>
      <c r="J358" t="s">
        <v>969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92</v>
      </c>
      <c r="R358" t="s">
        <v>54</v>
      </c>
      <c r="S358" t="s">
        <v>55</v>
      </c>
      <c r="T358" t="s">
        <v>55</v>
      </c>
      <c r="U358" t="s">
        <v>262</v>
      </c>
      <c r="V358" t="s">
        <v>80</v>
      </c>
      <c r="W358" t="s">
        <v>80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61</v>
      </c>
      <c r="AE358" t="s">
        <v>60</v>
      </c>
      <c r="AF358" t="s">
        <v>117</v>
      </c>
      <c r="AG358" t="s">
        <v>118</v>
      </c>
      <c r="AH358">
        <v>1</v>
      </c>
      <c r="AI358">
        <f>"02101     "</f>
        <v>0</v>
      </c>
      <c r="AJ358" t="s">
        <v>263</v>
      </c>
      <c r="AK358" t="s">
        <v>264</v>
      </c>
      <c r="AL358" t="s">
        <v>207</v>
      </c>
      <c r="AM358" t="s">
        <v>208</v>
      </c>
      <c r="AN358" t="s">
        <v>68</v>
      </c>
      <c r="AO358" t="s">
        <v>970</v>
      </c>
    </row>
    <row r="359" spans="1:41">
      <c r="A359">
        <v>348</v>
      </c>
      <c r="B359" t="s">
        <v>41</v>
      </c>
      <c r="C359" t="s">
        <v>42</v>
      </c>
      <c r="D359" t="s">
        <v>43</v>
      </c>
      <c r="E359">
        <f>"07"</f>
        <v>0</v>
      </c>
      <c r="F359" t="s">
        <v>44</v>
      </c>
      <c r="G359" t="s">
        <v>45</v>
      </c>
      <c r="H359">
        <v>1426</v>
      </c>
      <c r="I359" t="s">
        <v>962</v>
      </c>
      <c r="J359" t="s">
        <v>963</v>
      </c>
      <c r="K359" t="s">
        <v>48</v>
      </c>
      <c r="L359" t="s">
        <v>49</v>
      </c>
      <c r="M359">
        <v>28</v>
      </c>
      <c r="N359" t="s">
        <v>964</v>
      </c>
      <c r="O359" t="s">
        <v>51</v>
      </c>
      <c r="P359" t="s">
        <v>52</v>
      </c>
      <c r="Q359" t="s">
        <v>53</v>
      </c>
      <c r="R359" t="s">
        <v>54</v>
      </c>
      <c r="S359" t="s">
        <v>55</v>
      </c>
      <c r="T359" t="s">
        <v>55</v>
      </c>
      <c r="U359" t="s">
        <v>965</v>
      </c>
      <c r="V359" t="s">
        <v>80</v>
      </c>
      <c r="W359" t="s">
        <v>80</v>
      </c>
      <c r="X359" t="s">
        <v>60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4</v>
      </c>
      <c r="AI359">
        <f>"0711      "</f>
        <v>0</v>
      </c>
      <c r="AJ359" t="s">
        <v>532</v>
      </c>
      <c r="AK359" t="s">
        <v>533</v>
      </c>
      <c r="AL359" t="s">
        <v>66</v>
      </c>
      <c r="AM359" t="s">
        <v>67</v>
      </c>
      <c r="AN359" t="s">
        <v>68</v>
      </c>
      <c r="AO359" t="s">
        <v>70</v>
      </c>
    </row>
    <row r="360" spans="1:41">
      <c r="A360">
        <v>349</v>
      </c>
      <c r="B360" t="s">
        <v>41</v>
      </c>
      <c r="C360" t="s">
        <v>42</v>
      </c>
      <c r="D360" t="s">
        <v>43</v>
      </c>
      <c r="E360">
        <f>"02"</f>
        <v>0</v>
      </c>
      <c r="F360" t="s">
        <v>124</v>
      </c>
      <c r="G360" t="s">
        <v>125</v>
      </c>
      <c r="H360">
        <v>1429</v>
      </c>
      <c r="I360" t="s">
        <v>971</v>
      </c>
      <c r="J360" t="s">
        <v>972</v>
      </c>
      <c r="K360" t="s">
        <v>77</v>
      </c>
      <c r="L360" t="s">
        <v>49</v>
      </c>
      <c r="M360">
        <v>26</v>
      </c>
      <c r="N360" t="s">
        <v>114</v>
      </c>
      <c r="O360" t="s">
        <v>51</v>
      </c>
      <c r="P360" t="s">
        <v>91</v>
      </c>
      <c r="Q360" t="s">
        <v>92</v>
      </c>
      <c r="R360" t="s">
        <v>54</v>
      </c>
      <c r="S360" t="s">
        <v>55</v>
      </c>
      <c r="T360" t="s">
        <v>55</v>
      </c>
      <c r="U360" t="s">
        <v>973</v>
      </c>
      <c r="V360" t="s">
        <v>80</v>
      </c>
      <c r="W360" t="s">
        <v>80</v>
      </c>
      <c r="X360" t="s">
        <v>116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61</v>
      </c>
      <c r="AE360" t="s">
        <v>60</v>
      </c>
      <c r="AF360" t="s">
        <v>117</v>
      </c>
      <c r="AG360" t="s">
        <v>118</v>
      </c>
      <c r="AH360">
        <v>1</v>
      </c>
      <c r="AI360">
        <f>"02105     "</f>
        <v>0</v>
      </c>
      <c r="AJ360" t="s">
        <v>287</v>
      </c>
      <c r="AK360" t="s">
        <v>288</v>
      </c>
      <c r="AL360" t="s">
        <v>207</v>
      </c>
      <c r="AM360" t="s">
        <v>208</v>
      </c>
      <c r="AN360" t="s">
        <v>68</v>
      </c>
      <c r="AO360" t="s">
        <v>85</v>
      </c>
    </row>
    <row r="361" spans="1:41">
      <c r="A361">
        <v>383</v>
      </c>
      <c r="B361" t="s">
        <v>41</v>
      </c>
      <c r="C361" t="s">
        <v>42</v>
      </c>
      <c r="D361" t="s">
        <v>43</v>
      </c>
      <c r="E361">
        <f>"07"</f>
        <v>0</v>
      </c>
      <c r="F361" t="s">
        <v>44</v>
      </c>
      <c r="G361" t="s">
        <v>45</v>
      </c>
      <c r="H361">
        <v>1511</v>
      </c>
      <c r="I361" t="s">
        <v>974</v>
      </c>
      <c r="J361" t="s">
        <v>975</v>
      </c>
      <c r="K361" t="s">
        <v>48</v>
      </c>
      <c r="L361" t="s">
        <v>49</v>
      </c>
      <c r="M361">
        <v>25</v>
      </c>
      <c r="N361" t="s">
        <v>90</v>
      </c>
      <c r="O361" t="s">
        <v>51</v>
      </c>
      <c r="P361" t="s">
        <v>52</v>
      </c>
      <c r="Q361" t="s">
        <v>92</v>
      </c>
      <c r="R361" t="s">
        <v>54</v>
      </c>
      <c r="S361" t="s">
        <v>55</v>
      </c>
      <c r="T361" t="s">
        <v>55</v>
      </c>
      <c r="U361" t="s">
        <v>488</v>
      </c>
      <c r="V361" t="s">
        <v>80</v>
      </c>
      <c r="W361" t="s">
        <v>80</v>
      </c>
      <c r="X361" t="s">
        <v>60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61</v>
      </c>
      <c r="AE361" t="s">
        <v>60</v>
      </c>
      <c r="AF361" t="s">
        <v>976</v>
      </c>
      <c r="AG361" t="s">
        <v>977</v>
      </c>
      <c r="AH361">
        <v>1</v>
      </c>
      <c r="AI361">
        <f>"0732      "</f>
        <v>0</v>
      </c>
      <c r="AJ361" t="s">
        <v>978</v>
      </c>
      <c r="AK361" t="s">
        <v>979</v>
      </c>
      <c r="AL361" t="s">
        <v>66</v>
      </c>
      <c r="AM361" t="s">
        <v>67</v>
      </c>
      <c r="AN361" t="s">
        <v>68</v>
      </c>
      <c r="AO361" t="s">
        <v>922</v>
      </c>
    </row>
    <row r="362" spans="1:41">
      <c r="A362">
        <v>350</v>
      </c>
      <c r="B362" t="s">
        <v>41</v>
      </c>
      <c r="C362" t="s">
        <v>42</v>
      </c>
      <c r="D362" t="s">
        <v>43</v>
      </c>
      <c r="E362">
        <f>"08"</f>
        <v>0</v>
      </c>
      <c r="F362" t="s">
        <v>241</v>
      </c>
      <c r="G362" t="s">
        <v>242</v>
      </c>
      <c r="H362">
        <v>1431</v>
      </c>
      <c r="I362" t="s">
        <v>980</v>
      </c>
      <c r="J362" t="s">
        <v>981</v>
      </c>
      <c r="K362" t="s">
        <v>77</v>
      </c>
      <c r="L362" t="s">
        <v>322</v>
      </c>
      <c r="M362">
        <v>30</v>
      </c>
      <c r="N362" t="s">
        <v>166</v>
      </c>
      <c r="O362" t="s">
        <v>227</v>
      </c>
      <c r="P362" t="s">
        <v>52</v>
      </c>
      <c r="Q362" t="s">
        <v>92</v>
      </c>
      <c r="R362" t="s">
        <v>54</v>
      </c>
      <c r="S362" t="s">
        <v>55</v>
      </c>
      <c r="T362" t="s">
        <v>55</v>
      </c>
      <c r="U362" t="s">
        <v>527</v>
      </c>
      <c r="V362" t="s">
        <v>80</v>
      </c>
      <c r="W362" t="s">
        <v>80</v>
      </c>
      <c r="X362" t="s">
        <v>168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60</v>
      </c>
      <c r="AE362" t="s">
        <v>60</v>
      </c>
      <c r="AF362" t="s">
        <v>80</v>
      </c>
      <c r="AG362" t="s">
        <v>80</v>
      </c>
      <c r="AH362">
        <v>1</v>
      </c>
      <c r="AI362">
        <f>"0832      "</f>
        <v>0</v>
      </c>
      <c r="AJ362" t="s">
        <v>982</v>
      </c>
      <c r="AK362" t="s">
        <v>983</v>
      </c>
      <c r="AL362" t="s">
        <v>375</v>
      </c>
      <c r="AM362" t="s">
        <v>376</v>
      </c>
      <c r="AN362" t="s">
        <v>68</v>
      </c>
      <c r="AO362" t="s">
        <v>70</v>
      </c>
    </row>
    <row r="363" spans="1:41">
      <c r="A363">
        <v>351</v>
      </c>
      <c r="B363" t="s">
        <v>41</v>
      </c>
      <c r="C363" t="s">
        <v>42</v>
      </c>
      <c r="D363" t="s">
        <v>43</v>
      </c>
      <c r="E363">
        <f>"07"</f>
        <v>0</v>
      </c>
      <c r="F363" t="s">
        <v>44</v>
      </c>
      <c r="G363" t="s">
        <v>45</v>
      </c>
      <c r="H363">
        <v>1432</v>
      </c>
      <c r="I363" t="s">
        <v>984</v>
      </c>
      <c r="J363" t="s">
        <v>985</v>
      </c>
      <c r="K363" t="s">
        <v>77</v>
      </c>
      <c r="L363" t="s">
        <v>49</v>
      </c>
      <c r="M363">
        <v>28</v>
      </c>
      <c r="N363" t="s">
        <v>78</v>
      </c>
      <c r="O363" t="s">
        <v>51</v>
      </c>
      <c r="P363" t="s">
        <v>52</v>
      </c>
      <c r="Q363" t="s">
        <v>53</v>
      </c>
      <c r="R363" t="s">
        <v>54</v>
      </c>
      <c r="S363" t="s">
        <v>55</v>
      </c>
      <c r="T363" t="s">
        <v>55</v>
      </c>
      <c r="U363" t="s">
        <v>847</v>
      </c>
      <c r="V363" t="s">
        <v>80</v>
      </c>
      <c r="W363" t="s">
        <v>80</v>
      </c>
      <c r="X363" t="s">
        <v>59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60</v>
      </c>
      <c r="AE363" t="s">
        <v>60</v>
      </c>
      <c r="AF363" t="s">
        <v>62</v>
      </c>
      <c r="AG363" t="s">
        <v>63</v>
      </c>
      <c r="AH363">
        <v>1</v>
      </c>
      <c r="AI363">
        <f>"07311     "</f>
        <v>0</v>
      </c>
      <c r="AJ363" t="s">
        <v>119</v>
      </c>
      <c r="AK363" t="s">
        <v>120</v>
      </c>
      <c r="AL363" t="s">
        <v>121</v>
      </c>
      <c r="AM363" t="s">
        <v>122</v>
      </c>
      <c r="AN363" t="s">
        <v>68</v>
      </c>
      <c r="AO363" t="s">
        <v>922</v>
      </c>
    </row>
    <row r="364" spans="1:41">
      <c r="A364">
        <v>353</v>
      </c>
      <c r="B364" t="s">
        <v>41</v>
      </c>
      <c r="C364" t="s">
        <v>42</v>
      </c>
      <c r="D364" t="s">
        <v>43</v>
      </c>
      <c r="E364">
        <f>"02"</f>
        <v>0</v>
      </c>
      <c r="F364" t="s">
        <v>124</v>
      </c>
      <c r="G364" t="s">
        <v>125</v>
      </c>
      <c r="H364">
        <v>1434</v>
      </c>
      <c r="I364" t="s">
        <v>986</v>
      </c>
      <c r="J364" t="s">
        <v>987</v>
      </c>
      <c r="K364" t="s">
        <v>77</v>
      </c>
      <c r="L364" t="s">
        <v>49</v>
      </c>
      <c r="M364">
        <v>28</v>
      </c>
      <c r="N364" t="s">
        <v>78</v>
      </c>
      <c r="O364" t="s">
        <v>51</v>
      </c>
      <c r="P364" t="s">
        <v>52</v>
      </c>
      <c r="Q364" t="s">
        <v>92</v>
      </c>
      <c r="R364" t="s">
        <v>54</v>
      </c>
      <c r="S364" t="s">
        <v>55</v>
      </c>
      <c r="T364" t="s">
        <v>55</v>
      </c>
      <c r="U364" t="s">
        <v>988</v>
      </c>
      <c r="V364" t="s">
        <v>80</v>
      </c>
      <c r="W364" t="s">
        <v>80</v>
      </c>
      <c r="X364" t="s">
        <v>59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61</v>
      </c>
      <c r="AE364" t="s">
        <v>60</v>
      </c>
      <c r="AF364" t="s">
        <v>62</v>
      </c>
      <c r="AG364" t="s">
        <v>63</v>
      </c>
      <c r="AH364">
        <v>1</v>
      </c>
      <c r="AI364">
        <f>"02103     "</f>
        <v>0</v>
      </c>
      <c r="AJ364" t="s">
        <v>989</v>
      </c>
      <c r="AK364" t="s">
        <v>990</v>
      </c>
      <c r="AL364" t="s">
        <v>207</v>
      </c>
      <c r="AM364" t="s">
        <v>208</v>
      </c>
      <c r="AN364" t="s">
        <v>68</v>
      </c>
      <c r="AO364" t="s">
        <v>142</v>
      </c>
    </row>
    <row r="365" spans="1:41">
      <c r="A365">
        <v>384</v>
      </c>
      <c r="B365" t="s">
        <v>41</v>
      </c>
      <c r="C365" t="s">
        <v>42</v>
      </c>
      <c r="D365" t="s">
        <v>43</v>
      </c>
      <c r="E365">
        <f>"05"</f>
        <v>0</v>
      </c>
      <c r="F365" t="s">
        <v>99</v>
      </c>
      <c r="G365" t="s">
        <v>100</v>
      </c>
      <c r="H365">
        <v>1513</v>
      </c>
      <c r="I365" t="s">
        <v>991</v>
      </c>
      <c r="J365" t="s">
        <v>992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92</v>
      </c>
      <c r="R365" t="s">
        <v>54</v>
      </c>
      <c r="S365" t="s">
        <v>55</v>
      </c>
      <c r="T365" t="s">
        <v>55</v>
      </c>
      <c r="U365" t="s">
        <v>993</v>
      </c>
      <c r="V365" t="s">
        <v>80</v>
      </c>
      <c r="W365" t="s">
        <v>80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"05114     "</f>
        <v>0</v>
      </c>
      <c r="AJ365" t="s">
        <v>590</v>
      </c>
      <c r="AK365" t="s">
        <v>591</v>
      </c>
      <c r="AL365" t="s">
        <v>107</v>
      </c>
      <c r="AM365" t="s">
        <v>108</v>
      </c>
      <c r="AN365" t="s">
        <v>68</v>
      </c>
      <c r="AO365" t="s">
        <v>994</v>
      </c>
    </row>
    <row r="366" spans="1:41">
      <c r="A366">
        <v>354</v>
      </c>
      <c r="B366" t="s">
        <v>41</v>
      </c>
      <c r="C366" t="s">
        <v>42</v>
      </c>
      <c r="D366" t="s">
        <v>43</v>
      </c>
      <c r="E366">
        <f>"02"</f>
        <v>0</v>
      </c>
      <c r="F366" t="s">
        <v>124</v>
      </c>
      <c r="G366" t="s">
        <v>125</v>
      </c>
      <c r="H366">
        <v>1436</v>
      </c>
      <c r="I366" t="s">
        <v>995</v>
      </c>
      <c r="J366" t="s">
        <v>996</v>
      </c>
      <c r="K366" t="s">
        <v>77</v>
      </c>
      <c r="L366" t="s">
        <v>49</v>
      </c>
      <c r="M366">
        <v>25</v>
      </c>
      <c r="N366" t="s">
        <v>933</v>
      </c>
      <c r="O366" t="s">
        <v>51</v>
      </c>
      <c r="P366" t="s">
        <v>91</v>
      </c>
      <c r="Q366" t="s">
        <v>92</v>
      </c>
      <c r="R366" t="s">
        <v>54</v>
      </c>
      <c r="S366" t="s">
        <v>55</v>
      </c>
      <c r="T366" t="s">
        <v>55</v>
      </c>
      <c r="U366" t="s">
        <v>934</v>
      </c>
      <c r="V366" t="s">
        <v>80</v>
      </c>
      <c r="W366" t="s">
        <v>80</v>
      </c>
      <c r="X366" t="s">
        <v>116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117</v>
      </c>
      <c r="AG366" t="s">
        <v>118</v>
      </c>
      <c r="AH366">
        <v>1</v>
      </c>
      <c r="AI366">
        <f>"02103     "</f>
        <v>0</v>
      </c>
      <c r="AJ366" t="s">
        <v>989</v>
      </c>
      <c r="AK366" t="s">
        <v>990</v>
      </c>
      <c r="AL366" t="s">
        <v>207</v>
      </c>
      <c r="AM366" t="s">
        <v>208</v>
      </c>
      <c r="AN366" t="s">
        <v>68</v>
      </c>
      <c r="AO366" t="s">
        <v>223</v>
      </c>
    </row>
    <row r="367" spans="1:41">
      <c r="A367">
        <v>355</v>
      </c>
      <c r="B367" t="s">
        <v>41</v>
      </c>
      <c r="C367" t="s">
        <v>42</v>
      </c>
      <c r="D367" t="s">
        <v>43</v>
      </c>
      <c r="E367">
        <f>"02"</f>
        <v>0</v>
      </c>
      <c r="F367" t="s">
        <v>124</v>
      </c>
      <c r="G367" t="s">
        <v>125</v>
      </c>
      <c r="H367">
        <v>1439</v>
      </c>
      <c r="I367" t="s">
        <v>997</v>
      </c>
      <c r="J367" t="s">
        <v>998</v>
      </c>
      <c r="K367" t="s">
        <v>77</v>
      </c>
      <c r="L367" t="s">
        <v>49</v>
      </c>
      <c r="M367">
        <v>26</v>
      </c>
      <c r="N367" t="s">
        <v>114</v>
      </c>
      <c r="O367" t="s">
        <v>51</v>
      </c>
      <c r="P367" t="s">
        <v>91</v>
      </c>
      <c r="Q367" t="s">
        <v>92</v>
      </c>
      <c r="R367" t="s">
        <v>54</v>
      </c>
      <c r="S367" t="s">
        <v>55</v>
      </c>
      <c r="T367" t="s">
        <v>55</v>
      </c>
      <c r="U367" t="s">
        <v>934</v>
      </c>
      <c r="V367" t="s">
        <v>80</v>
      </c>
      <c r="W367" t="s">
        <v>80</v>
      </c>
      <c r="X367" t="s">
        <v>116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61</v>
      </c>
      <c r="AE367" t="s">
        <v>60</v>
      </c>
      <c r="AF367" t="s">
        <v>117</v>
      </c>
      <c r="AG367" t="s">
        <v>118</v>
      </c>
      <c r="AH367">
        <v>1</v>
      </c>
      <c r="AI367">
        <f>"02103     "</f>
        <v>0</v>
      </c>
      <c r="AJ367" t="s">
        <v>989</v>
      </c>
      <c r="AK367" t="s">
        <v>990</v>
      </c>
      <c r="AL367" t="s">
        <v>207</v>
      </c>
      <c r="AM367" t="s">
        <v>208</v>
      </c>
      <c r="AN367" t="s">
        <v>68</v>
      </c>
      <c r="AO367" t="s">
        <v>999</v>
      </c>
    </row>
    <row r="368" spans="1:41">
      <c r="A368">
        <v>356</v>
      </c>
      <c r="B368" t="s">
        <v>41</v>
      </c>
      <c r="C368" t="s">
        <v>42</v>
      </c>
      <c r="D368" t="s">
        <v>43</v>
      </c>
      <c r="E368">
        <f>"09"</f>
        <v>0</v>
      </c>
      <c r="F368" t="s">
        <v>297</v>
      </c>
      <c r="G368" t="s">
        <v>298</v>
      </c>
      <c r="H368">
        <v>1443</v>
      </c>
      <c r="I368" t="s">
        <v>1000</v>
      </c>
      <c r="J368" t="s">
        <v>1001</v>
      </c>
      <c r="K368" t="s">
        <v>77</v>
      </c>
      <c r="L368" t="s">
        <v>49</v>
      </c>
      <c r="M368">
        <v>28</v>
      </c>
      <c r="N368" t="s">
        <v>78</v>
      </c>
      <c r="O368" t="s">
        <v>51</v>
      </c>
      <c r="P368" t="s">
        <v>52</v>
      </c>
      <c r="Q368" t="s">
        <v>53</v>
      </c>
      <c r="R368" t="s">
        <v>54</v>
      </c>
      <c r="S368" t="s">
        <v>55</v>
      </c>
      <c r="T368" t="s">
        <v>55</v>
      </c>
      <c r="U368" t="s">
        <v>79</v>
      </c>
      <c r="V368" t="s">
        <v>80</v>
      </c>
      <c r="W368" t="s">
        <v>80</v>
      </c>
      <c r="X368" t="s">
        <v>59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60</v>
      </c>
      <c r="AE368" t="s">
        <v>60</v>
      </c>
      <c r="AF368" t="s">
        <v>62</v>
      </c>
      <c r="AG368" t="s">
        <v>63</v>
      </c>
      <c r="AH368">
        <v>1</v>
      </c>
      <c r="AI368">
        <f>"09102     "</f>
        <v>0</v>
      </c>
      <c r="AJ368" t="s">
        <v>645</v>
      </c>
      <c r="AK368" t="s">
        <v>646</v>
      </c>
      <c r="AL368" t="s">
        <v>454</v>
      </c>
      <c r="AM368" t="s">
        <v>455</v>
      </c>
      <c r="AN368" t="s">
        <v>68</v>
      </c>
      <c r="AO368" t="s">
        <v>85</v>
      </c>
    </row>
    <row r="369" spans="1:41">
      <c r="A369">
        <v>357</v>
      </c>
      <c r="B369" t="s">
        <v>41</v>
      </c>
      <c r="C369" t="s">
        <v>42</v>
      </c>
      <c r="D369" t="s">
        <v>43</v>
      </c>
      <c r="E369">
        <f>"07"</f>
        <v>0</v>
      </c>
      <c r="F369" t="s">
        <v>44</v>
      </c>
      <c r="G369" t="s">
        <v>45</v>
      </c>
      <c r="H369">
        <v>1449</v>
      </c>
      <c r="I369" t="s">
        <v>1002</v>
      </c>
      <c r="J369" t="s">
        <v>1003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52</v>
      </c>
      <c r="Q369" t="s">
        <v>53</v>
      </c>
      <c r="R369" t="s">
        <v>54</v>
      </c>
      <c r="S369" t="s">
        <v>55</v>
      </c>
      <c r="T369" t="s">
        <v>55</v>
      </c>
      <c r="U369" t="s">
        <v>847</v>
      </c>
      <c r="V369" t="s">
        <v>80</v>
      </c>
      <c r="W369" t="s">
        <v>80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"07311     "</f>
        <v>0</v>
      </c>
      <c r="AJ369" t="s">
        <v>119</v>
      </c>
      <c r="AK369" t="s">
        <v>120</v>
      </c>
      <c r="AL369" t="s">
        <v>121</v>
      </c>
      <c r="AM369" t="s">
        <v>122</v>
      </c>
      <c r="AN369" t="s">
        <v>68</v>
      </c>
      <c r="AO369" t="s">
        <v>922</v>
      </c>
    </row>
    <row r="370" spans="1:41">
      <c r="A370">
        <v>358</v>
      </c>
      <c r="B370" t="s">
        <v>41</v>
      </c>
      <c r="C370" t="s">
        <v>42</v>
      </c>
      <c r="D370" t="s">
        <v>43</v>
      </c>
      <c r="E370">
        <f>"07"</f>
        <v>0</v>
      </c>
      <c r="F370" t="s">
        <v>44</v>
      </c>
      <c r="G370" t="s">
        <v>45</v>
      </c>
      <c r="H370">
        <v>1450</v>
      </c>
      <c r="I370" t="s">
        <v>1004</v>
      </c>
      <c r="J370" t="s">
        <v>1005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52</v>
      </c>
      <c r="Q370" t="s">
        <v>53</v>
      </c>
      <c r="R370" t="s">
        <v>54</v>
      </c>
      <c r="S370" t="s">
        <v>55</v>
      </c>
      <c r="T370" t="s">
        <v>55</v>
      </c>
      <c r="U370" t="s">
        <v>847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1006</v>
      </c>
      <c r="AG370" t="s">
        <v>1007</v>
      </c>
      <c r="AH370">
        <v>1</v>
      </c>
      <c r="AI370">
        <f>"0732      "</f>
        <v>0</v>
      </c>
      <c r="AJ370" t="s">
        <v>978</v>
      </c>
      <c r="AK370" t="s">
        <v>979</v>
      </c>
      <c r="AL370" t="s">
        <v>66</v>
      </c>
      <c r="AM370" t="s">
        <v>67</v>
      </c>
      <c r="AN370" t="s">
        <v>68</v>
      </c>
      <c r="AO370" t="s">
        <v>922</v>
      </c>
    </row>
    <row r="371" spans="1:41">
      <c r="A371">
        <v>361</v>
      </c>
      <c r="B371" t="s">
        <v>41</v>
      </c>
      <c r="C371" t="s">
        <v>42</v>
      </c>
      <c r="D371" t="s">
        <v>43</v>
      </c>
      <c r="E371">
        <f>"07"</f>
        <v>0</v>
      </c>
      <c r="F371" t="s">
        <v>44</v>
      </c>
      <c r="G371" t="s">
        <v>45</v>
      </c>
      <c r="H371">
        <v>1453</v>
      </c>
      <c r="I371" t="s">
        <v>1008</v>
      </c>
      <c r="J371" t="s">
        <v>1009</v>
      </c>
      <c r="K371" t="s">
        <v>48</v>
      </c>
      <c r="L371" t="s">
        <v>49</v>
      </c>
      <c r="M371">
        <v>25</v>
      </c>
      <c r="N371" t="s">
        <v>90</v>
      </c>
      <c r="O371" t="s">
        <v>51</v>
      </c>
      <c r="P371" t="s">
        <v>52</v>
      </c>
      <c r="Q371" t="s">
        <v>92</v>
      </c>
      <c r="R371" t="s">
        <v>54</v>
      </c>
      <c r="S371" t="s">
        <v>55</v>
      </c>
      <c r="T371" t="s">
        <v>55</v>
      </c>
      <c r="U371" t="s">
        <v>104</v>
      </c>
      <c r="V371" t="s">
        <v>80</v>
      </c>
      <c r="W371" t="s">
        <v>80</v>
      </c>
      <c r="X371" t="s">
        <v>60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61</v>
      </c>
      <c r="AE371" t="s">
        <v>60</v>
      </c>
      <c r="AF371" t="s">
        <v>80</v>
      </c>
      <c r="AG371" t="s">
        <v>80</v>
      </c>
      <c r="AH371">
        <v>1</v>
      </c>
      <c r="AI371">
        <f>"07221     "</f>
        <v>0</v>
      </c>
      <c r="AJ371" t="s">
        <v>353</v>
      </c>
      <c r="AK371" t="s">
        <v>354</v>
      </c>
      <c r="AL371" t="s">
        <v>355</v>
      </c>
      <c r="AM371" t="s">
        <v>356</v>
      </c>
      <c r="AN371" t="s">
        <v>68</v>
      </c>
      <c r="AO371" t="s">
        <v>253</v>
      </c>
    </row>
    <row r="372" spans="1:41">
      <c r="A372">
        <v>362</v>
      </c>
      <c r="B372" t="s">
        <v>41</v>
      </c>
      <c r="C372" t="s">
        <v>42</v>
      </c>
      <c r="D372" t="s">
        <v>43</v>
      </c>
      <c r="E372">
        <f>"07"</f>
        <v>0</v>
      </c>
      <c r="F372" t="s">
        <v>44</v>
      </c>
      <c r="G372" t="s">
        <v>45</v>
      </c>
      <c r="H372">
        <v>1453</v>
      </c>
      <c r="I372" t="s">
        <v>1008</v>
      </c>
      <c r="J372" t="s">
        <v>1009</v>
      </c>
      <c r="K372" t="s">
        <v>48</v>
      </c>
      <c r="L372" t="s">
        <v>49</v>
      </c>
      <c r="M372">
        <v>25</v>
      </c>
      <c r="N372" t="s">
        <v>90</v>
      </c>
      <c r="O372" t="s">
        <v>51</v>
      </c>
      <c r="P372" t="s">
        <v>52</v>
      </c>
      <c r="Q372" t="s">
        <v>92</v>
      </c>
      <c r="R372" t="s">
        <v>54</v>
      </c>
      <c r="S372" t="s">
        <v>55</v>
      </c>
      <c r="T372" t="s">
        <v>55</v>
      </c>
      <c r="U372" t="s">
        <v>104</v>
      </c>
      <c r="V372" t="s">
        <v>80</v>
      </c>
      <c r="W372" t="s">
        <v>80</v>
      </c>
      <c r="X372" t="s">
        <v>60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61</v>
      </c>
      <c r="AE372" t="s">
        <v>60</v>
      </c>
      <c r="AF372" t="s">
        <v>80</v>
      </c>
      <c r="AG372" t="s">
        <v>80</v>
      </c>
      <c r="AH372">
        <v>2</v>
      </c>
      <c r="AI372">
        <f>"07111     "</f>
        <v>0</v>
      </c>
      <c r="AJ372" t="s">
        <v>343</v>
      </c>
      <c r="AK372" t="s">
        <v>344</v>
      </c>
      <c r="AL372" t="s">
        <v>66</v>
      </c>
      <c r="AM372" t="s">
        <v>67</v>
      </c>
      <c r="AN372" t="s">
        <v>68</v>
      </c>
      <c r="AO372" t="s">
        <v>1010</v>
      </c>
    </row>
    <row r="373" spans="1:41">
      <c r="A373">
        <v>363</v>
      </c>
      <c r="B373" t="s">
        <v>41</v>
      </c>
      <c r="C373" t="s">
        <v>42</v>
      </c>
      <c r="D373" t="s">
        <v>43</v>
      </c>
      <c r="E373">
        <f>"04"</f>
        <v>0</v>
      </c>
      <c r="F373" t="s">
        <v>86</v>
      </c>
      <c r="G373" t="s">
        <v>87</v>
      </c>
      <c r="H373">
        <v>1456</v>
      </c>
      <c r="I373" t="s">
        <v>1011</v>
      </c>
      <c r="J373" t="s">
        <v>1012</v>
      </c>
      <c r="K373" t="s">
        <v>77</v>
      </c>
      <c r="L373" t="s">
        <v>49</v>
      </c>
      <c r="M373">
        <v>27</v>
      </c>
      <c r="N373" t="s">
        <v>159</v>
      </c>
      <c r="O373" t="s">
        <v>51</v>
      </c>
      <c r="P373" t="s">
        <v>52</v>
      </c>
      <c r="Q373" t="s">
        <v>92</v>
      </c>
      <c r="R373" t="s">
        <v>54</v>
      </c>
      <c r="S373" t="s">
        <v>55</v>
      </c>
      <c r="T373" t="s">
        <v>55</v>
      </c>
      <c r="U373" t="s">
        <v>1013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62</v>
      </c>
      <c r="AG373" t="s">
        <v>63</v>
      </c>
      <c r="AH373">
        <v>1</v>
      </c>
      <c r="AI373">
        <f>"04101     "</f>
        <v>0</v>
      </c>
      <c r="AJ373" t="s">
        <v>153</v>
      </c>
      <c r="AK373" t="s">
        <v>154</v>
      </c>
      <c r="AL373" t="s">
        <v>96</v>
      </c>
      <c r="AM373" t="s">
        <v>97</v>
      </c>
      <c r="AN373" t="s">
        <v>155</v>
      </c>
      <c r="AO373" t="s">
        <v>69</v>
      </c>
    </row>
    <row r="374" spans="1:41">
      <c r="A374">
        <v>364</v>
      </c>
      <c r="B374" t="s">
        <v>41</v>
      </c>
      <c r="C374" t="s">
        <v>42</v>
      </c>
      <c r="D374" t="s">
        <v>43</v>
      </c>
      <c r="E374">
        <f>"04"</f>
        <v>0</v>
      </c>
      <c r="F374" t="s">
        <v>86</v>
      </c>
      <c r="G374" t="s">
        <v>87</v>
      </c>
      <c r="H374">
        <v>1457</v>
      </c>
      <c r="I374" t="s">
        <v>1014</v>
      </c>
      <c r="J374" t="s">
        <v>1015</v>
      </c>
      <c r="K374" t="s">
        <v>77</v>
      </c>
      <c r="L374" t="s">
        <v>49</v>
      </c>
      <c r="M374">
        <v>26</v>
      </c>
      <c r="N374" t="s">
        <v>114</v>
      </c>
      <c r="O374" t="s">
        <v>51</v>
      </c>
      <c r="P374" t="s">
        <v>91</v>
      </c>
      <c r="Q374" t="s">
        <v>53</v>
      </c>
      <c r="R374" t="s">
        <v>54</v>
      </c>
      <c r="S374" t="s">
        <v>55</v>
      </c>
      <c r="T374" t="s">
        <v>55</v>
      </c>
      <c r="U374" t="s">
        <v>1016</v>
      </c>
      <c r="V374" t="s">
        <v>80</v>
      </c>
      <c r="W374" t="s">
        <v>80</v>
      </c>
      <c r="X374" t="s">
        <v>116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117</v>
      </c>
      <c r="AG374" t="s">
        <v>118</v>
      </c>
      <c r="AH374">
        <v>1</v>
      </c>
      <c r="AI374">
        <f>"04101     "</f>
        <v>0</v>
      </c>
      <c r="AJ374" t="s">
        <v>153</v>
      </c>
      <c r="AK374" t="s">
        <v>154</v>
      </c>
      <c r="AL374" t="s">
        <v>96</v>
      </c>
      <c r="AM374" t="s">
        <v>97</v>
      </c>
      <c r="AN374" t="s">
        <v>155</v>
      </c>
      <c r="AO374" t="s">
        <v>69</v>
      </c>
    </row>
    <row r="375" spans="1:41">
      <c r="A375">
        <v>366</v>
      </c>
      <c r="B375" t="s">
        <v>41</v>
      </c>
      <c r="C375" t="s">
        <v>42</v>
      </c>
      <c r="D375" t="s">
        <v>43</v>
      </c>
      <c r="E375">
        <f>"07"</f>
        <v>0</v>
      </c>
      <c r="F375" t="s">
        <v>44</v>
      </c>
      <c r="G375" t="s">
        <v>45</v>
      </c>
      <c r="H375">
        <v>1461</v>
      </c>
      <c r="I375" t="s">
        <v>1017</v>
      </c>
      <c r="J375" t="s">
        <v>1018</v>
      </c>
      <c r="K375" t="s">
        <v>77</v>
      </c>
      <c r="L375" t="s">
        <v>49</v>
      </c>
      <c r="M375">
        <v>26</v>
      </c>
      <c r="N375" t="s">
        <v>114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56</v>
      </c>
      <c r="V375" t="s">
        <v>57</v>
      </c>
      <c r="W375" t="s">
        <v>58</v>
      </c>
      <c r="X375" t="s">
        <v>116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117</v>
      </c>
      <c r="AG375" t="s">
        <v>118</v>
      </c>
      <c r="AH375">
        <v>1</v>
      </c>
      <c r="AI375">
        <f>"07224     "</f>
        <v>0</v>
      </c>
      <c r="AJ375" t="s">
        <v>229</v>
      </c>
      <c r="AK375" t="s">
        <v>230</v>
      </c>
      <c r="AL375" t="s">
        <v>231</v>
      </c>
      <c r="AM375" t="s">
        <v>232</v>
      </c>
      <c r="AN375" t="s">
        <v>68</v>
      </c>
      <c r="AO375" t="s">
        <v>922</v>
      </c>
    </row>
    <row r="376" spans="1:41">
      <c r="A376">
        <v>367</v>
      </c>
      <c r="B376" t="s">
        <v>41</v>
      </c>
      <c r="C376" t="s">
        <v>42</v>
      </c>
      <c r="D376" t="s">
        <v>43</v>
      </c>
      <c r="E376">
        <f>"06"</f>
        <v>0</v>
      </c>
      <c r="F376" t="s">
        <v>448</v>
      </c>
      <c r="G376" t="s">
        <v>449</v>
      </c>
      <c r="H376">
        <v>1465</v>
      </c>
      <c r="I376" t="s">
        <v>1019</v>
      </c>
      <c r="J376" t="s">
        <v>1020</v>
      </c>
      <c r="K376" t="s">
        <v>77</v>
      </c>
      <c r="L376" t="s">
        <v>49</v>
      </c>
      <c r="M376">
        <v>26</v>
      </c>
      <c r="N376" t="s">
        <v>114</v>
      </c>
      <c r="O376" t="s">
        <v>51</v>
      </c>
      <c r="P376" t="s">
        <v>91</v>
      </c>
      <c r="Q376" t="s">
        <v>53</v>
      </c>
      <c r="R376" t="s">
        <v>54</v>
      </c>
      <c r="S376" t="s">
        <v>55</v>
      </c>
      <c r="T376" t="s">
        <v>55</v>
      </c>
      <c r="U376" t="s">
        <v>1021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60</v>
      </c>
      <c r="AE376" t="s">
        <v>60</v>
      </c>
      <c r="AF376" t="s">
        <v>117</v>
      </c>
      <c r="AG376" t="s">
        <v>118</v>
      </c>
      <c r="AH376">
        <v>1</v>
      </c>
      <c r="AI376">
        <f>"06101     "</f>
        <v>0</v>
      </c>
      <c r="AJ376" t="s">
        <v>865</v>
      </c>
      <c r="AK376" t="s">
        <v>866</v>
      </c>
      <c r="AL376" t="s">
        <v>231</v>
      </c>
      <c r="AM376" t="s">
        <v>232</v>
      </c>
      <c r="AN376" t="s">
        <v>68</v>
      </c>
      <c r="AO376" t="s">
        <v>142</v>
      </c>
    </row>
    <row r="377" spans="1:41">
      <c r="A377">
        <v>368</v>
      </c>
      <c r="B377" t="s">
        <v>41</v>
      </c>
      <c r="C377" t="s">
        <v>42</v>
      </c>
      <c r="D377" t="s">
        <v>43</v>
      </c>
      <c r="E377">
        <f>"08"</f>
        <v>0</v>
      </c>
      <c r="F377" t="s">
        <v>241</v>
      </c>
      <c r="G377" t="s">
        <v>242</v>
      </c>
      <c r="H377">
        <v>1471</v>
      </c>
      <c r="I377" t="s">
        <v>1022</v>
      </c>
      <c r="J377" t="s">
        <v>1023</v>
      </c>
      <c r="K377" t="s">
        <v>77</v>
      </c>
      <c r="L377" t="s">
        <v>49</v>
      </c>
      <c r="M377">
        <v>26</v>
      </c>
      <c r="N377" t="s">
        <v>114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245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117</v>
      </c>
      <c r="AG377" t="s">
        <v>118</v>
      </c>
      <c r="AH377">
        <v>1</v>
      </c>
      <c r="AI377">
        <f>"08101     "</f>
        <v>0</v>
      </c>
      <c r="AJ377" t="s">
        <v>581</v>
      </c>
      <c r="AK377" t="s">
        <v>582</v>
      </c>
      <c r="AL377" t="s">
        <v>248</v>
      </c>
      <c r="AM377" t="s">
        <v>249</v>
      </c>
      <c r="AN377" t="s">
        <v>68</v>
      </c>
      <c r="AO377" t="s">
        <v>85</v>
      </c>
    </row>
    <row r="378" spans="1:41">
      <c r="A378">
        <v>369</v>
      </c>
      <c r="B378" t="s">
        <v>41</v>
      </c>
      <c r="C378" t="s">
        <v>42</v>
      </c>
      <c r="D378" t="s">
        <v>43</v>
      </c>
      <c r="E378">
        <f>"08"</f>
        <v>0</v>
      </c>
      <c r="F378" t="s">
        <v>241</v>
      </c>
      <c r="G378" t="s">
        <v>242</v>
      </c>
      <c r="H378">
        <v>1474</v>
      </c>
      <c r="I378" t="s">
        <v>1024</v>
      </c>
      <c r="J378" t="s">
        <v>1025</v>
      </c>
      <c r="K378" t="s">
        <v>77</v>
      </c>
      <c r="L378" t="s">
        <v>49</v>
      </c>
      <c r="M378">
        <v>28</v>
      </c>
      <c r="N378" t="s">
        <v>78</v>
      </c>
      <c r="O378" t="s">
        <v>51</v>
      </c>
      <c r="P378" t="s">
        <v>52</v>
      </c>
      <c r="Q378" t="s">
        <v>53</v>
      </c>
      <c r="R378" t="s">
        <v>54</v>
      </c>
      <c r="S378" t="s">
        <v>55</v>
      </c>
      <c r="T378" t="s">
        <v>55</v>
      </c>
      <c r="U378" t="s">
        <v>79</v>
      </c>
      <c r="V378" t="s">
        <v>80</v>
      </c>
      <c r="W378" t="s">
        <v>80</v>
      </c>
      <c r="X378" t="s">
        <v>59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62</v>
      </c>
      <c r="AG378" t="s">
        <v>63</v>
      </c>
      <c r="AH378">
        <v>1</v>
      </c>
      <c r="AI378">
        <f>"08101     "</f>
        <v>0</v>
      </c>
      <c r="AJ378" t="s">
        <v>581</v>
      </c>
      <c r="AK378" t="s">
        <v>582</v>
      </c>
      <c r="AL378" t="s">
        <v>248</v>
      </c>
      <c r="AM378" t="s">
        <v>249</v>
      </c>
      <c r="AN378" t="s">
        <v>68</v>
      </c>
      <c r="AO378" t="s">
        <v>85</v>
      </c>
    </row>
    <row r="379" spans="1:41">
      <c r="A379">
        <v>458</v>
      </c>
      <c r="B379" t="s">
        <v>41</v>
      </c>
      <c r="C379" t="s">
        <v>42</v>
      </c>
      <c r="D379" t="s">
        <v>43</v>
      </c>
      <c r="E379">
        <f>"07"</f>
        <v>0</v>
      </c>
      <c r="F379" t="s">
        <v>44</v>
      </c>
      <c r="G379" t="s">
        <v>45</v>
      </c>
      <c r="H379">
        <v>1690</v>
      </c>
      <c r="I379" t="s">
        <v>1026</v>
      </c>
      <c r="J379" t="s">
        <v>1027</v>
      </c>
      <c r="K379" t="s">
        <v>77</v>
      </c>
      <c r="L379" t="s">
        <v>49</v>
      </c>
      <c r="M379">
        <v>26</v>
      </c>
      <c r="N379" t="s">
        <v>114</v>
      </c>
      <c r="O379" t="s">
        <v>51</v>
      </c>
      <c r="P379" t="s">
        <v>52</v>
      </c>
      <c r="Q379" t="s">
        <v>53</v>
      </c>
      <c r="R379" t="s">
        <v>54</v>
      </c>
      <c r="S379" t="s">
        <v>55</v>
      </c>
      <c r="T379" t="s">
        <v>55</v>
      </c>
      <c r="U379" t="s">
        <v>544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60</v>
      </c>
      <c r="AE379" t="s">
        <v>60</v>
      </c>
      <c r="AF379" t="s">
        <v>117</v>
      </c>
      <c r="AG379" t="s">
        <v>118</v>
      </c>
      <c r="AH379">
        <v>1</v>
      </c>
      <c r="AI379">
        <f>"07311     "</f>
        <v>0</v>
      </c>
      <c r="AJ379" t="s">
        <v>119</v>
      </c>
      <c r="AK379" t="s">
        <v>120</v>
      </c>
      <c r="AL379" t="s">
        <v>121</v>
      </c>
      <c r="AM379" t="s">
        <v>122</v>
      </c>
      <c r="AN379" t="s">
        <v>68</v>
      </c>
      <c r="AO379" t="s">
        <v>1028</v>
      </c>
    </row>
    <row r="380" spans="1:41">
      <c r="A380">
        <v>403</v>
      </c>
      <c r="B380" t="s">
        <v>41</v>
      </c>
      <c r="C380" t="s">
        <v>42</v>
      </c>
      <c r="D380" t="s">
        <v>43</v>
      </c>
      <c r="E380">
        <f>"06"</f>
        <v>0</v>
      </c>
      <c r="F380" t="s">
        <v>448</v>
      </c>
      <c r="G380" t="s">
        <v>449</v>
      </c>
      <c r="H380">
        <v>1559</v>
      </c>
      <c r="I380" t="s">
        <v>1029</v>
      </c>
      <c r="J380" t="s">
        <v>1030</v>
      </c>
      <c r="K380" t="s">
        <v>77</v>
      </c>
      <c r="L380" t="s">
        <v>49</v>
      </c>
      <c r="M380">
        <v>28</v>
      </c>
      <c r="N380" t="s">
        <v>78</v>
      </c>
      <c r="O380" t="s">
        <v>51</v>
      </c>
      <c r="P380" t="s">
        <v>52</v>
      </c>
      <c r="Q380" t="s">
        <v>53</v>
      </c>
      <c r="R380" t="s">
        <v>54</v>
      </c>
      <c r="S380" t="s">
        <v>55</v>
      </c>
      <c r="T380" t="s">
        <v>55</v>
      </c>
      <c r="U380" t="s">
        <v>79</v>
      </c>
      <c r="V380" t="s">
        <v>80</v>
      </c>
      <c r="W380" t="s">
        <v>80</v>
      </c>
      <c r="X380" t="s">
        <v>59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62</v>
      </c>
      <c r="AG380" t="s">
        <v>63</v>
      </c>
      <c r="AH380">
        <v>1</v>
      </c>
      <c r="AI380">
        <f>"06001     "</f>
        <v>0</v>
      </c>
      <c r="AJ380" t="s">
        <v>637</v>
      </c>
      <c r="AK380" t="s">
        <v>638</v>
      </c>
      <c r="AL380" t="s">
        <v>231</v>
      </c>
      <c r="AM380" t="s">
        <v>232</v>
      </c>
      <c r="AN380" t="s">
        <v>68</v>
      </c>
      <c r="AO380" t="s">
        <v>223</v>
      </c>
    </row>
    <row r="381" spans="1:41">
      <c r="A381">
        <v>371</v>
      </c>
      <c r="B381" t="s">
        <v>41</v>
      </c>
      <c r="C381" t="s">
        <v>42</v>
      </c>
      <c r="D381" t="s">
        <v>43</v>
      </c>
      <c r="E381">
        <f>"04"</f>
        <v>0</v>
      </c>
      <c r="F381" t="s">
        <v>86</v>
      </c>
      <c r="G381" t="s">
        <v>87</v>
      </c>
      <c r="H381">
        <v>1481</v>
      </c>
      <c r="I381" t="s">
        <v>1031</v>
      </c>
      <c r="J381" t="s">
        <v>1032</v>
      </c>
      <c r="K381" t="s">
        <v>77</v>
      </c>
      <c r="L381" t="s">
        <v>49</v>
      </c>
      <c r="M381">
        <v>27</v>
      </c>
      <c r="N381" t="s">
        <v>159</v>
      </c>
      <c r="O381" t="s">
        <v>51</v>
      </c>
      <c r="P381" t="s">
        <v>52</v>
      </c>
      <c r="Q381" t="s">
        <v>53</v>
      </c>
      <c r="R381" t="s">
        <v>54</v>
      </c>
      <c r="S381" t="s">
        <v>55</v>
      </c>
      <c r="T381" t="s">
        <v>55</v>
      </c>
      <c r="U381" t="s">
        <v>79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60</v>
      </c>
      <c r="AE381" t="s">
        <v>60</v>
      </c>
      <c r="AF381" t="s">
        <v>62</v>
      </c>
      <c r="AG381" t="s">
        <v>63</v>
      </c>
      <c r="AH381">
        <v>1</v>
      </c>
      <c r="AI381">
        <f>"04001     "</f>
        <v>0</v>
      </c>
      <c r="AJ381" t="s">
        <v>274</v>
      </c>
      <c r="AK381" t="s">
        <v>275</v>
      </c>
      <c r="AL381" t="s">
        <v>96</v>
      </c>
      <c r="AM381" t="s">
        <v>97</v>
      </c>
      <c r="AN381" t="s">
        <v>68</v>
      </c>
      <c r="AO381" t="s">
        <v>85</v>
      </c>
    </row>
    <row r="382" spans="1:41">
      <c r="A382">
        <v>372</v>
      </c>
      <c r="B382" t="s">
        <v>41</v>
      </c>
      <c r="C382" t="s">
        <v>42</v>
      </c>
      <c r="D382" t="s">
        <v>43</v>
      </c>
      <c r="E382">
        <f>"04"</f>
        <v>0</v>
      </c>
      <c r="F382" t="s">
        <v>86</v>
      </c>
      <c r="G382" t="s">
        <v>87</v>
      </c>
      <c r="H382">
        <v>1485</v>
      </c>
      <c r="I382" t="s">
        <v>1033</v>
      </c>
      <c r="J382" t="s">
        <v>1034</v>
      </c>
      <c r="K382" t="s">
        <v>77</v>
      </c>
      <c r="L382" t="s">
        <v>49</v>
      </c>
      <c r="M382">
        <v>27</v>
      </c>
      <c r="N382" t="s">
        <v>159</v>
      </c>
      <c r="O382" t="s">
        <v>51</v>
      </c>
      <c r="P382" t="s">
        <v>52</v>
      </c>
      <c r="Q382" t="s">
        <v>53</v>
      </c>
      <c r="R382" t="s">
        <v>54</v>
      </c>
      <c r="S382" t="s">
        <v>237</v>
      </c>
      <c r="T382" t="s">
        <v>55</v>
      </c>
      <c r="U382" t="s">
        <v>1035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60</v>
      </c>
      <c r="AE382" t="s">
        <v>60</v>
      </c>
      <c r="AF382" t="s">
        <v>62</v>
      </c>
      <c r="AG382" t="s">
        <v>63</v>
      </c>
      <c r="AH382">
        <v>1</v>
      </c>
      <c r="AI382">
        <f>"04202     "</f>
        <v>0</v>
      </c>
      <c r="AJ382" t="s">
        <v>94</v>
      </c>
      <c r="AK382" t="s">
        <v>95</v>
      </c>
      <c r="AL382" t="s">
        <v>96</v>
      </c>
      <c r="AM382" t="s">
        <v>97</v>
      </c>
      <c r="AN382" t="s">
        <v>68</v>
      </c>
      <c r="AO382" t="s">
        <v>999</v>
      </c>
    </row>
    <row r="383" spans="1:41">
      <c r="A383">
        <v>373</v>
      </c>
      <c r="B383" t="s">
        <v>41</v>
      </c>
      <c r="C383" t="s">
        <v>42</v>
      </c>
      <c r="D383" t="s">
        <v>43</v>
      </c>
      <c r="E383">
        <f>"03"</f>
        <v>0</v>
      </c>
      <c r="F383" t="s">
        <v>73</v>
      </c>
      <c r="G383" t="s">
        <v>74</v>
      </c>
      <c r="H383">
        <v>1492</v>
      </c>
      <c r="I383" t="s">
        <v>1036</v>
      </c>
      <c r="J383" t="s">
        <v>1037</v>
      </c>
      <c r="K383" t="s">
        <v>77</v>
      </c>
      <c r="L383" t="s">
        <v>49</v>
      </c>
      <c r="M383">
        <v>26</v>
      </c>
      <c r="N383" t="s">
        <v>114</v>
      </c>
      <c r="O383" t="s">
        <v>51</v>
      </c>
      <c r="P383" t="s">
        <v>91</v>
      </c>
      <c r="Q383" t="s">
        <v>53</v>
      </c>
      <c r="R383" t="s">
        <v>54</v>
      </c>
      <c r="S383" t="s">
        <v>55</v>
      </c>
      <c r="T383" t="s">
        <v>55</v>
      </c>
      <c r="U383" t="s">
        <v>1038</v>
      </c>
      <c r="V383" t="s">
        <v>80</v>
      </c>
      <c r="W383" t="s">
        <v>80</v>
      </c>
      <c r="X383" t="s">
        <v>116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117</v>
      </c>
      <c r="AG383" t="s">
        <v>118</v>
      </c>
      <c r="AH383">
        <v>1</v>
      </c>
      <c r="AI383">
        <f>"03101     "</f>
        <v>0</v>
      </c>
      <c r="AJ383" t="s">
        <v>81</v>
      </c>
      <c r="AK383" t="s">
        <v>82</v>
      </c>
      <c r="AL383" t="s">
        <v>83</v>
      </c>
      <c r="AM383" t="s">
        <v>84</v>
      </c>
      <c r="AN383" t="s">
        <v>68</v>
      </c>
      <c r="AO383" t="s">
        <v>85</v>
      </c>
    </row>
    <row r="384" spans="1:41">
      <c r="A384">
        <v>378</v>
      </c>
      <c r="B384" t="s">
        <v>41</v>
      </c>
      <c r="C384" t="s">
        <v>42</v>
      </c>
      <c r="D384" t="s">
        <v>43</v>
      </c>
      <c r="E384">
        <f>"09"</f>
        <v>0</v>
      </c>
      <c r="F384" t="s">
        <v>297</v>
      </c>
      <c r="G384" t="s">
        <v>298</v>
      </c>
      <c r="H384">
        <v>1505</v>
      </c>
      <c r="I384" t="s">
        <v>1039</v>
      </c>
      <c r="J384" t="s">
        <v>1040</v>
      </c>
      <c r="K384" t="s">
        <v>77</v>
      </c>
      <c r="L384" t="s">
        <v>49</v>
      </c>
      <c r="M384">
        <v>27</v>
      </c>
      <c r="N384" t="s">
        <v>159</v>
      </c>
      <c r="O384" t="s">
        <v>51</v>
      </c>
      <c r="P384" t="s">
        <v>52</v>
      </c>
      <c r="Q384" t="s">
        <v>53</v>
      </c>
      <c r="R384" t="s">
        <v>54</v>
      </c>
      <c r="S384" t="s">
        <v>55</v>
      </c>
      <c r="T384" t="s">
        <v>55</v>
      </c>
      <c r="U384" t="s">
        <v>693</v>
      </c>
      <c r="V384" t="s">
        <v>80</v>
      </c>
      <c r="W384" t="s">
        <v>80</v>
      </c>
      <c r="X384" t="s">
        <v>116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61</v>
      </c>
      <c r="AE384" t="s">
        <v>60</v>
      </c>
      <c r="AF384" t="s">
        <v>701</v>
      </c>
      <c r="AG384" t="s">
        <v>702</v>
      </c>
      <c r="AH384">
        <v>1</v>
      </c>
      <c r="AI384">
        <f>"09202     "</f>
        <v>0</v>
      </c>
      <c r="AJ384" t="s">
        <v>304</v>
      </c>
      <c r="AK384" t="s">
        <v>305</v>
      </c>
      <c r="AL384" t="s">
        <v>83</v>
      </c>
      <c r="AM384" t="s">
        <v>84</v>
      </c>
      <c r="AN384" t="s">
        <v>68</v>
      </c>
      <c r="AO384" t="s">
        <v>233</v>
      </c>
    </row>
    <row r="385" spans="1:41">
      <c r="A385">
        <v>454</v>
      </c>
      <c r="B385" t="s">
        <v>41</v>
      </c>
      <c r="C385" t="s">
        <v>42</v>
      </c>
      <c r="D385" t="s">
        <v>43</v>
      </c>
      <c r="E385">
        <f>"07"</f>
        <v>0</v>
      </c>
      <c r="F385" t="s">
        <v>44</v>
      </c>
      <c r="G385" t="s">
        <v>45</v>
      </c>
      <c r="H385">
        <v>1685</v>
      </c>
      <c r="I385" t="s">
        <v>1041</v>
      </c>
      <c r="J385" t="s">
        <v>1042</v>
      </c>
      <c r="K385" t="s">
        <v>77</v>
      </c>
      <c r="L385" t="s">
        <v>49</v>
      </c>
      <c r="M385">
        <v>27</v>
      </c>
      <c r="N385" t="s">
        <v>159</v>
      </c>
      <c r="O385" t="s">
        <v>51</v>
      </c>
      <c r="P385" t="s">
        <v>52</v>
      </c>
      <c r="Q385" t="s">
        <v>53</v>
      </c>
      <c r="R385" t="s">
        <v>54</v>
      </c>
      <c r="S385" t="s">
        <v>55</v>
      </c>
      <c r="T385" t="s">
        <v>55</v>
      </c>
      <c r="U385" t="s">
        <v>56</v>
      </c>
      <c r="V385" t="s">
        <v>57</v>
      </c>
      <c r="W385" t="s">
        <v>58</v>
      </c>
      <c r="X385" t="s">
        <v>116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60</v>
      </c>
      <c r="AE385" t="s">
        <v>60</v>
      </c>
      <c r="AF385" t="s">
        <v>117</v>
      </c>
      <c r="AG385" t="s">
        <v>118</v>
      </c>
      <c r="AH385">
        <v>1</v>
      </c>
      <c r="AI385">
        <f>"07114     "</f>
        <v>0</v>
      </c>
      <c r="AJ385" t="s">
        <v>1043</v>
      </c>
      <c r="AK385" t="s">
        <v>1044</v>
      </c>
      <c r="AL385" t="s">
        <v>66</v>
      </c>
      <c r="AM385" t="s">
        <v>67</v>
      </c>
      <c r="AN385" t="s">
        <v>68</v>
      </c>
      <c r="AO385" t="s">
        <v>69</v>
      </c>
    </row>
    <row r="386" spans="1:41">
      <c r="A386">
        <v>374</v>
      </c>
      <c r="B386" t="s">
        <v>41</v>
      </c>
      <c r="C386" t="s">
        <v>42</v>
      </c>
      <c r="D386" t="s">
        <v>43</v>
      </c>
      <c r="E386">
        <f>"03"</f>
        <v>0</v>
      </c>
      <c r="F386" t="s">
        <v>73</v>
      </c>
      <c r="G386" t="s">
        <v>74</v>
      </c>
      <c r="H386">
        <v>1493</v>
      </c>
      <c r="I386" t="s">
        <v>1045</v>
      </c>
      <c r="J386" t="s">
        <v>1046</v>
      </c>
      <c r="K386" t="s">
        <v>77</v>
      </c>
      <c r="L386" t="s">
        <v>49</v>
      </c>
      <c r="M386">
        <v>26</v>
      </c>
      <c r="N386" t="s">
        <v>114</v>
      </c>
      <c r="O386" t="s">
        <v>51</v>
      </c>
      <c r="P386" t="s">
        <v>91</v>
      </c>
      <c r="Q386" t="s">
        <v>53</v>
      </c>
      <c r="R386" t="s">
        <v>54</v>
      </c>
      <c r="S386" t="s">
        <v>55</v>
      </c>
      <c r="T386" t="s">
        <v>55</v>
      </c>
      <c r="U386" t="s">
        <v>1047</v>
      </c>
      <c r="V386" t="s">
        <v>80</v>
      </c>
      <c r="W386" t="s">
        <v>80</v>
      </c>
      <c r="X386" t="s">
        <v>116</v>
      </c>
      <c r="Y386" t="s">
        <v>60</v>
      </c>
      <c r="Z386" t="s">
        <v>61</v>
      </c>
      <c r="AA386" t="s">
        <v>61</v>
      </c>
      <c r="AB386" t="s">
        <v>61</v>
      </c>
      <c r="AC386" t="s">
        <v>60</v>
      </c>
      <c r="AD386" t="s">
        <v>61</v>
      </c>
      <c r="AE386" t="s">
        <v>60</v>
      </c>
      <c r="AF386" t="s">
        <v>117</v>
      </c>
      <c r="AG386" t="s">
        <v>118</v>
      </c>
      <c r="AH386">
        <v>1</v>
      </c>
      <c r="AI386">
        <f>"03103     "</f>
        <v>0</v>
      </c>
      <c r="AJ386" t="s">
        <v>694</v>
      </c>
      <c r="AK386" t="s">
        <v>695</v>
      </c>
      <c r="AL386" t="s">
        <v>83</v>
      </c>
      <c r="AM386" t="s">
        <v>84</v>
      </c>
      <c r="AN386" t="s">
        <v>68</v>
      </c>
      <c r="AO386" t="s">
        <v>253</v>
      </c>
    </row>
    <row r="387" spans="1:41">
      <c r="A387">
        <v>375</v>
      </c>
      <c r="B387" t="s">
        <v>41</v>
      </c>
      <c r="C387" t="s">
        <v>42</v>
      </c>
      <c r="D387" t="s">
        <v>43</v>
      </c>
      <c r="E387">
        <f>"03"</f>
        <v>0</v>
      </c>
      <c r="F387" t="s">
        <v>73</v>
      </c>
      <c r="G387" t="s">
        <v>74</v>
      </c>
      <c r="H387">
        <v>1495</v>
      </c>
      <c r="I387" t="s">
        <v>1048</v>
      </c>
      <c r="J387" t="s">
        <v>1049</v>
      </c>
      <c r="K387" t="s">
        <v>77</v>
      </c>
      <c r="L387" t="s">
        <v>49</v>
      </c>
      <c r="M387">
        <v>27</v>
      </c>
      <c r="N387" t="s">
        <v>159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693</v>
      </c>
      <c r="V387" t="s">
        <v>80</v>
      </c>
      <c r="W387" t="s">
        <v>80</v>
      </c>
      <c r="X387" t="s">
        <v>116</v>
      </c>
      <c r="Y387" t="s">
        <v>60</v>
      </c>
      <c r="Z387" t="s">
        <v>61</v>
      </c>
      <c r="AA387" t="s">
        <v>61</v>
      </c>
      <c r="AB387" t="s">
        <v>61</v>
      </c>
      <c r="AC387" t="s">
        <v>60</v>
      </c>
      <c r="AD387" t="s">
        <v>60</v>
      </c>
      <c r="AE387" t="s">
        <v>60</v>
      </c>
      <c r="AF387" t="s">
        <v>62</v>
      </c>
      <c r="AG387" t="s">
        <v>63</v>
      </c>
      <c r="AH387">
        <v>1</v>
      </c>
      <c r="AI387">
        <f>"03102     "</f>
        <v>0</v>
      </c>
      <c r="AJ387" t="s">
        <v>857</v>
      </c>
      <c r="AK387" t="s">
        <v>858</v>
      </c>
      <c r="AL387" t="s">
        <v>83</v>
      </c>
      <c r="AM387" t="s">
        <v>84</v>
      </c>
      <c r="AN387" t="s">
        <v>68</v>
      </c>
      <c r="AO387" t="s">
        <v>85</v>
      </c>
    </row>
    <row r="388" spans="1:41">
      <c r="A388">
        <v>376</v>
      </c>
      <c r="B388" t="s">
        <v>41</v>
      </c>
      <c r="C388" t="s">
        <v>42</v>
      </c>
      <c r="D388" t="s">
        <v>43</v>
      </c>
      <c r="E388">
        <f>"03"</f>
        <v>0</v>
      </c>
      <c r="F388" t="s">
        <v>73</v>
      </c>
      <c r="G388" t="s">
        <v>74</v>
      </c>
      <c r="H388">
        <v>1499</v>
      </c>
      <c r="I388" t="s">
        <v>1050</v>
      </c>
      <c r="J388" t="s">
        <v>1051</v>
      </c>
      <c r="K388" t="s">
        <v>77</v>
      </c>
      <c r="L388" t="s">
        <v>49</v>
      </c>
      <c r="M388">
        <v>26</v>
      </c>
      <c r="N388" t="s">
        <v>114</v>
      </c>
      <c r="O388" t="s">
        <v>51</v>
      </c>
      <c r="P388" t="s">
        <v>91</v>
      </c>
      <c r="Q388" t="s">
        <v>53</v>
      </c>
      <c r="R388" t="s">
        <v>54</v>
      </c>
      <c r="S388" t="s">
        <v>55</v>
      </c>
      <c r="T388" t="s">
        <v>55</v>
      </c>
      <c r="U388" t="s">
        <v>1052</v>
      </c>
      <c r="V388" t="s">
        <v>80</v>
      </c>
      <c r="W388" t="s">
        <v>80</v>
      </c>
      <c r="X388" t="s">
        <v>116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517</v>
      </c>
      <c r="AG388" t="s">
        <v>518</v>
      </c>
      <c r="AH388">
        <v>1</v>
      </c>
      <c r="AI388">
        <f>"03104     "</f>
        <v>0</v>
      </c>
      <c r="AJ388" t="s">
        <v>703</v>
      </c>
      <c r="AK388" t="s">
        <v>704</v>
      </c>
      <c r="AL388" t="s">
        <v>83</v>
      </c>
      <c r="AM388" t="s">
        <v>84</v>
      </c>
      <c r="AN388" t="s">
        <v>68</v>
      </c>
      <c r="AO388" t="s">
        <v>233</v>
      </c>
    </row>
    <row r="389" spans="1:41">
      <c r="A389">
        <v>377</v>
      </c>
      <c r="B389" t="s">
        <v>41</v>
      </c>
      <c r="C389" t="s">
        <v>42</v>
      </c>
      <c r="D389" t="s">
        <v>43</v>
      </c>
      <c r="E389">
        <f>"07"</f>
        <v>0</v>
      </c>
      <c r="F389" t="s">
        <v>44</v>
      </c>
      <c r="G389" t="s">
        <v>45</v>
      </c>
      <c r="H389">
        <v>1501</v>
      </c>
      <c r="I389" t="s">
        <v>1053</v>
      </c>
      <c r="J389" t="s">
        <v>1054</v>
      </c>
      <c r="K389" t="s">
        <v>48</v>
      </c>
      <c r="L389" t="s">
        <v>49</v>
      </c>
      <c r="M389">
        <v>24</v>
      </c>
      <c r="N389" t="s">
        <v>188</v>
      </c>
      <c r="O389" t="s">
        <v>51</v>
      </c>
      <c r="P389" t="s">
        <v>52</v>
      </c>
      <c r="Q389" t="s">
        <v>92</v>
      </c>
      <c r="R389" t="s">
        <v>54</v>
      </c>
      <c r="S389" t="s">
        <v>55</v>
      </c>
      <c r="T389" t="s">
        <v>55</v>
      </c>
      <c r="U389" t="s">
        <v>218</v>
      </c>
      <c r="V389" t="s">
        <v>80</v>
      </c>
      <c r="W389" t="s">
        <v>80</v>
      </c>
      <c r="X389" t="s">
        <v>60</v>
      </c>
      <c r="Y389" t="s">
        <v>60</v>
      </c>
      <c r="Z389" t="s">
        <v>61</v>
      </c>
      <c r="AA389" t="s">
        <v>61</v>
      </c>
      <c r="AB389" t="s">
        <v>61</v>
      </c>
      <c r="AC389" t="s">
        <v>60</v>
      </c>
      <c r="AD389" t="s">
        <v>60</v>
      </c>
      <c r="AE389" t="s">
        <v>60</v>
      </c>
      <c r="AF389" t="s">
        <v>80</v>
      </c>
      <c r="AG389" t="s">
        <v>80</v>
      </c>
      <c r="AH389">
        <v>1</v>
      </c>
      <c r="AI389">
        <f>"073       "</f>
        <v>0</v>
      </c>
      <c r="AJ389" t="s">
        <v>147</v>
      </c>
      <c r="AK389" t="s">
        <v>148</v>
      </c>
      <c r="AL389" t="s">
        <v>66</v>
      </c>
      <c r="AM389" t="s">
        <v>67</v>
      </c>
      <c r="AN389" t="s">
        <v>68</v>
      </c>
      <c r="AO389" t="s">
        <v>922</v>
      </c>
    </row>
    <row r="390" spans="1:41">
      <c r="A390">
        <v>379</v>
      </c>
      <c r="B390" t="s">
        <v>41</v>
      </c>
      <c r="C390" t="s">
        <v>42</v>
      </c>
      <c r="D390" t="s">
        <v>43</v>
      </c>
      <c r="E390">
        <f>"03"</f>
        <v>0</v>
      </c>
      <c r="F390" t="s">
        <v>73</v>
      </c>
      <c r="G390" t="s">
        <v>74</v>
      </c>
      <c r="H390">
        <v>1507</v>
      </c>
      <c r="I390" t="s">
        <v>1055</v>
      </c>
      <c r="J390" t="s">
        <v>1056</v>
      </c>
      <c r="K390" t="s">
        <v>77</v>
      </c>
      <c r="L390" t="s">
        <v>49</v>
      </c>
      <c r="M390">
        <v>26</v>
      </c>
      <c r="N390" t="s">
        <v>114</v>
      </c>
      <c r="O390" t="s">
        <v>51</v>
      </c>
      <c r="P390" t="s">
        <v>91</v>
      </c>
      <c r="Q390" t="s">
        <v>53</v>
      </c>
      <c r="R390" t="s">
        <v>54</v>
      </c>
      <c r="S390" t="s">
        <v>55</v>
      </c>
      <c r="T390" t="s">
        <v>55</v>
      </c>
      <c r="U390" t="s">
        <v>1057</v>
      </c>
      <c r="V390" t="s">
        <v>80</v>
      </c>
      <c r="W390" t="s">
        <v>80</v>
      </c>
      <c r="X390" t="s">
        <v>383</v>
      </c>
      <c r="Y390" t="s">
        <v>60</v>
      </c>
      <c r="Z390" t="s">
        <v>61</v>
      </c>
      <c r="AA390" t="s">
        <v>61</v>
      </c>
      <c r="AB390" t="s">
        <v>61</v>
      </c>
      <c r="AC390" t="s">
        <v>60</v>
      </c>
      <c r="AD390" t="s">
        <v>60</v>
      </c>
      <c r="AE390" t="s">
        <v>60</v>
      </c>
      <c r="AF390" t="s">
        <v>117</v>
      </c>
      <c r="AG390" t="s">
        <v>118</v>
      </c>
      <c r="AH390">
        <v>1</v>
      </c>
      <c r="AI390">
        <f>"03312     "</f>
        <v>0</v>
      </c>
      <c r="AJ390" t="s">
        <v>328</v>
      </c>
      <c r="AK390" t="s">
        <v>329</v>
      </c>
      <c r="AL390" t="s">
        <v>330</v>
      </c>
      <c r="AM390" t="s">
        <v>331</v>
      </c>
      <c r="AN390" t="s">
        <v>68</v>
      </c>
      <c r="AO390" t="s">
        <v>233</v>
      </c>
    </row>
    <row r="391" spans="1:41">
      <c r="A391">
        <v>380</v>
      </c>
      <c r="B391" t="s">
        <v>41</v>
      </c>
      <c r="C391" t="s">
        <v>42</v>
      </c>
      <c r="D391" t="s">
        <v>43</v>
      </c>
      <c r="E391">
        <f>"07"</f>
        <v>0</v>
      </c>
      <c r="F391" t="s">
        <v>44</v>
      </c>
      <c r="G391" t="s">
        <v>45</v>
      </c>
      <c r="H391">
        <v>1510</v>
      </c>
      <c r="I391" t="s">
        <v>1058</v>
      </c>
      <c r="J391" t="s">
        <v>1059</v>
      </c>
      <c r="K391" t="s">
        <v>48</v>
      </c>
      <c r="L391" t="s">
        <v>49</v>
      </c>
      <c r="M391">
        <v>24</v>
      </c>
      <c r="N391" t="s">
        <v>151</v>
      </c>
      <c r="O391" t="s">
        <v>51</v>
      </c>
      <c r="P391" t="s">
        <v>52</v>
      </c>
      <c r="Q391" t="s">
        <v>53</v>
      </c>
      <c r="R391" t="s">
        <v>54</v>
      </c>
      <c r="S391" t="s">
        <v>55</v>
      </c>
      <c r="T391" t="s">
        <v>55</v>
      </c>
      <c r="U391" t="s">
        <v>965</v>
      </c>
      <c r="V391" t="s">
        <v>80</v>
      </c>
      <c r="W391" t="s">
        <v>80</v>
      </c>
      <c r="X391" t="s">
        <v>60</v>
      </c>
      <c r="Y391" t="s">
        <v>60</v>
      </c>
      <c r="Z391" t="s">
        <v>60</v>
      </c>
      <c r="AA391" t="s">
        <v>61</v>
      </c>
      <c r="AB391" t="s">
        <v>60</v>
      </c>
      <c r="AC391" t="s">
        <v>60</v>
      </c>
      <c r="AD391" t="s">
        <v>60</v>
      </c>
      <c r="AE391" t="s">
        <v>60</v>
      </c>
      <c r="AF391" t="s">
        <v>976</v>
      </c>
      <c r="AG391" t="s">
        <v>977</v>
      </c>
      <c r="AH391">
        <v>1</v>
      </c>
      <c r="AI391">
        <f>"0732      "</f>
        <v>0</v>
      </c>
      <c r="AJ391" t="s">
        <v>978</v>
      </c>
      <c r="AK391" t="s">
        <v>979</v>
      </c>
      <c r="AL391" t="s">
        <v>66</v>
      </c>
      <c r="AM391" t="s">
        <v>67</v>
      </c>
      <c r="AN391" t="s">
        <v>68</v>
      </c>
      <c r="AO391" t="s">
        <v>922</v>
      </c>
    </row>
    <row r="392" spans="1:41">
      <c r="A392">
        <v>381</v>
      </c>
      <c r="B392" t="s">
        <v>41</v>
      </c>
      <c r="C392" t="s">
        <v>42</v>
      </c>
      <c r="D392" t="s">
        <v>43</v>
      </c>
      <c r="E392">
        <f>"07"</f>
        <v>0</v>
      </c>
      <c r="F392" t="s">
        <v>44</v>
      </c>
      <c r="G392" t="s">
        <v>45</v>
      </c>
      <c r="H392">
        <v>1510</v>
      </c>
      <c r="I392" t="s">
        <v>1058</v>
      </c>
      <c r="J392" t="s">
        <v>1059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965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976</v>
      </c>
      <c r="AG392" t="s">
        <v>977</v>
      </c>
      <c r="AH392">
        <v>2</v>
      </c>
      <c r="AI392">
        <f>"0732      "</f>
        <v>0</v>
      </c>
      <c r="AJ392" t="s">
        <v>978</v>
      </c>
      <c r="AK392" t="s">
        <v>979</v>
      </c>
      <c r="AL392" t="s">
        <v>66</v>
      </c>
      <c r="AM392" t="s">
        <v>67</v>
      </c>
      <c r="AN392" t="s">
        <v>68</v>
      </c>
      <c r="AO392" t="s">
        <v>922</v>
      </c>
    </row>
    <row r="393" spans="1:41">
      <c r="A393">
        <v>614</v>
      </c>
      <c r="B393" t="s">
        <v>41</v>
      </c>
      <c r="C393" t="s">
        <v>42</v>
      </c>
      <c r="D393" t="s">
        <v>43</v>
      </c>
      <c r="E393">
        <f>"02"</f>
        <v>0</v>
      </c>
      <c r="F393" t="s">
        <v>124</v>
      </c>
      <c r="G393" t="s">
        <v>125</v>
      </c>
      <c r="H393">
        <v>1827</v>
      </c>
      <c r="I393" t="s">
        <v>1060</v>
      </c>
      <c r="J393" t="s">
        <v>1061</v>
      </c>
      <c r="K393" t="s">
        <v>77</v>
      </c>
      <c r="L393" t="s">
        <v>49</v>
      </c>
      <c r="M393">
        <v>26</v>
      </c>
      <c r="N393" t="s">
        <v>114</v>
      </c>
      <c r="O393" t="s">
        <v>51</v>
      </c>
      <c r="P393" t="s">
        <v>91</v>
      </c>
      <c r="Q393" t="s">
        <v>92</v>
      </c>
      <c r="R393" t="s">
        <v>54</v>
      </c>
      <c r="S393" t="s">
        <v>55</v>
      </c>
      <c r="T393" t="s">
        <v>55</v>
      </c>
      <c r="U393" t="s">
        <v>1062</v>
      </c>
      <c r="V393" t="s">
        <v>80</v>
      </c>
      <c r="W393" t="s">
        <v>80</v>
      </c>
      <c r="X393" t="s">
        <v>116</v>
      </c>
      <c r="Y393" t="s">
        <v>60</v>
      </c>
      <c r="Z393" t="s">
        <v>61</v>
      </c>
      <c r="AA393" t="s">
        <v>61</v>
      </c>
      <c r="AB393" t="s">
        <v>61</v>
      </c>
      <c r="AC393" t="s">
        <v>60</v>
      </c>
      <c r="AD393" t="s">
        <v>61</v>
      </c>
      <c r="AE393" t="s">
        <v>60</v>
      </c>
      <c r="AF393" t="s">
        <v>117</v>
      </c>
      <c r="AG393" t="s">
        <v>118</v>
      </c>
      <c r="AH393">
        <v>1</v>
      </c>
      <c r="AI393">
        <f>"02204     "</f>
        <v>0</v>
      </c>
      <c r="AJ393" t="s">
        <v>559</v>
      </c>
      <c r="AK393" t="s">
        <v>560</v>
      </c>
      <c r="AL393" t="s">
        <v>96</v>
      </c>
      <c r="AM393" t="s">
        <v>97</v>
      </c>
      <c r="AN393" t="s">
        <v>68</v>
      </c>
      <c r="AO393" t="s">
        <v>85</v>
      </c>
    </row>
    <row r="394" spans="1:41">
      <c r="A394">
        <v>643</v>
      </c>
      <c r="B394" t="s">
        <v>41</v>
      </c>
      <c r="C394" t="s">
        <v>42</v>
      </c>
      <c r="D394" t="s">
        <v>43</v>
      </c>
      <c r="E394">
        <f>"07"</f>
        <v>0</v>
      </c>
      <c r="F394" t="s">
        <v>44</v>
      </c>
      <c r="G394" t="s">
        <v>45</v>
      </c>
      <c r="H394">
        <v>1849</v>
      </c>
      <c r="I394" t="s">
        <v>1063</v>
      </c>
      <c r="J394" t="s">
        <v>1064</v>
      </c>
      <c r="K394" t="s">
        <v>48</v>
      </c>
      <c r="L394" t="s">
        <v>49</v>
      </c>
      <c r="M394">
        <v>24</v>
      </c>
      <c r="N394" t="s">
        <v>151</v>
      </c>
      <c r="O394" t="s">
        <v>51</v>
      </c>
      <c r="P394" t="s">
        <v>52</v>
      </c>
      <c r="Q394" t="s">
        <v>92</v>
      </c>
      <c r="R394" t="s">
        <v>54</v>
      </c>
      <c r="S394" t="s">
        <v>55</v>
      </c>
      <c r="T394" t="s">
        <v>55</v>
      </c>
      <c r="U394" t="s">
        <v>501</v>
      </c>
      <c r="V394" t="s">
        <v>656</v>
      </c>
      <c r="W394" t="s">
        <v>657</v>
      </c>
      <c r="X394" t="s">
        <v>60</v>
      </c>
      <c r="Y394" t="s">
        <v>60</v>
      </c>
      <c r="Z394" t="s">
        <v>60</v>
      </c>
      <c r="AA394" t="s">
        <v>61</v>
      </c>
      <c r="AB394" t="s">
        <v>60</v>
      </c>
      <c r="AC394" t="s">
        <v>60</v>
      </c>
      <c r="AD394" t="s">
        <v>60</v>
      </c>
      <c r="AE394" t="s">
        <v>60</v>
      </c>
      <c r="AF394" t="s">
        <v>80</v>
      </c>
      <c r="AG394" t="s">
        <v>80</v>
      </c>
      <c r="AH394">
        <v>4</v>
      </c>
      <c r="AI394">
        <f>"07224     "</f>
        <v>0</v>
      </c>
      <c r="AJ394" t="s">
        <v>229</v>
      </c>
      <c r="AK394" t="s">
        <v>230</v>
      </c>
      <c r="AL394" t="s">
        <v>231</v>
      </c>
      <c r="AM394" t="s">
        <v>232</v>
      </c>
      <c r="AN394" t="s">
        <v>68</v>
      </c>
      <c r="AO394" t="s">
        <v>820</v>
      </c>
    </row>
    <row r="395" spans="1:41">
      <c r="A395">
        <v>382</v>
      </c>
      <c r="B395" t="s">
        <v>41</v>
      </c>
      <c r="C395" t="s">
        <v>42</v>
      </c>
      <c r="D395" t="s">
        <v>43</v>
      </c>
      <c r="E395">
        <f>"08"</f>
        <v>0</v>
      </c>
      <c r="F395" t="s">
        <v>241</v>
      </c>
      <c r="G395" t="s">
        <v>242</v>
      </c>
      <c r="H395">
        <v>1510</v>
      </c>
      <c r="I395" t="s">
        <v>1058</v>
      </c>
      <c r="J395" t="s">
        <v>1059</v>
      </c>
      <c r="K395" t="s">
        <v>48</v>
      </c>
      <c r="L395" t="s">
        <v>49</v>
      </c>
      <c r="M395">
        <v>24</v>
      </c>
      <c r="N395" t="s">
        <v>151</v>
      </c>
      <c r="O395" t="s">
        <v>51</v>
      </c>
      <c r="P395" t="s">
        <v>52</v>
      </c>
      <c r="Q395" t="s">
        <v>53</v>
      </c>
      <c r="R395" t="s">
        <v>54</v>
      </c>
      <c r="S395" t="s">
        <v>55</v>
      </c>
      <c r="T395" t="s">
        <v>55</v>
      </c>
      <c r="U395" t="s">
        <v>965</v>
      </c>
      <c r="V395" t="s">
        <v>80</v>
      </c>
      <c r="W395" t="s">
        <v>80</v>
      </c>
      <c r="X395" t="s">
        <v>60</v>
      </c>
      <c r="Y395" t="s">
        <v>60</v>
      </c>
      <c r="Z395" t="s">
        <v>60</v>
      </c>
      <c r="AA395" t="s">
        <v>61</v>
      </c>
      <c r="AB395" t="s">
        <v>60</v>
      </c>
      <c r="AC395" t="s">
        <v>60</v>
      </c>
      <c r="AD395" t="s">
        <v>60</v>
      </c>
      <c r="AE395" t="s">
        <v>60</v>
      </c>
      <c r="AF395" t="s">
        <v>976</v>
      </c>
      <c r="AG395" t="s">
        <v>977</v>
      </c>
      <c r="AH395">
        <v>3</v>
      </c>
      <c r="AI395">
        <f>"082       "</f>
        <v>0</v>
      </c>
      <c r="AJ395" t="s">
        <v>718</v>
      </c>
      <c r="AK395" t="s">
        <v>719</v>
      </c>
      <c r="AL395" t="s">
        <v>248</v>
      </c>
      <c r="AM395" t="s">
        <v>249</v>
      </c>
      <c r="AN395" t="s">
        <v>68</v>
      </c>
      <c r="AO395" t="s">
        <v>70</v>
      </c>
    </row>
    <row r="396" spans="1:41">
      <c r="A396">
        <v>386</v>
      </c>
      <c r="B396" t="s">
        <v>41</v>
      </c>
      <c r="C396" t="s">
        <v>42</v>
      </c>
      <c r="D396" t="s">
        <v>43</v>
      </c>
      <c r="E396">
        <f>"03"</f>
        <v>0</v>
      </c>
      <c r="F396" t="s">
        <v>73</v>
      </c>
      <c r="G396" t="s">
        <v>74</v>
      </c>
      <c r="H396">
        <v>1515</v>
      </c>
      <c r="I396" t="s">
        <v>1065</v>
      </c>
      <c r="J396" t="s">
        <v>1066</v>
      </c>
      <c r="K396" t="s">
        <v>48</v>
      </c>
      <c r="L396" t="s">
        <v>49</v>
      </c>
      <c r="M396">
        <v>24</v>
      </c>
      <c r="N396" t="s">
        <v>151</v>
      </c>
      <c r="O396" t="s">
        <v>51</v>
      </c>
      <c r="P396" t="s">
        <v>52</v>
      </c>
      <c r="Q396" t="s">
        <v>53</v>
      </c>
      <c r="R396" t="s">
        <v>54</v>
      </c>
      <c r="S396" t="s">
        <v>55</v>
      </c>
      <c r="T396" t="s">
        <v>55</v>
      </c>
      <c r="U396" t="s">
        <v>965</v>
      </c>
      <c r="V396" t="s">
        <v>80</v>
      </c>
      <c r="W396" t="s">
        <v>80</v>
      </c>
      <c r="X396" t="s">
        <v>60</v>
      </c>
      <c r="Y396" t="s">
        <v>60</v>
      </c>
      <c r="Z396" t="s">
        <v>60</v>
      </c>
      <c r="AA396" t="s">
        <v>61</v>
      </c>
      <c r="AB396" t="s">
        <v>60</v>
      </c>
      <c r="AC396" t="s">
        <v>60</v>
      </c>
      <c r="AD396" t="s">
        <v>60</v>
      </c>
      <c r="AE396" t="s">
        <v>60</v>
      </c>
      <c r="AF396" t="s">
        <v>1067</v>
      </c>
      <c r="AG396" t="s">
        <v>1068</v>
      </c>
      <c r="AH396">
        <v>1</v>
      </c>
      <c r="AI396">
        <f>"031       "</f>
        <v>0</v>
      </c>
      <c r="AJ396" t="s">
        <v>1069</v>
      </c>
      <c r="AK396" t="s">
        <v>1070</v>
      </c>
      <c r="AL396" t="s">
        <v>83</v>
      </c>
      <c r="AM396" t="s">
        <v>84</v>
      </c>
      <c r="AN396" t="s">
        <v>68</v>
      </c>
      <c r="AO396" t="s">
        <v>70</v>
      </c>
    </row>
    <row r="397" spans="1:41">
      <c r="A397">
        <v>387</v>
      </c>
      <c r="B397" t="s">
        <v>41</v>
      </c>
      <c r="C397" t="s">
        <v>42</v>
      </c>
      <c r="D397" t="s">
        <v>43</v>
      </c>
      <c r="E397">
        <f>"06"</f>
        <v>0</v>
      </c>
      <c r="F397" t="s">
        <v>448</v>
      </c>
      <c r="G397" t="s">
        <v>449</v>
      </c>
      <c r="H397">
        <v>1516</v>
      </c>
      <c r="I397" t="s">
        <v>1071</v>
      </c>
      <c r="J397" t="s">
        <v>1072</v>
      </c>
      <c r="K397" t="s">
        <v>48</v>
      </c>
      <c r="L397" t="s">
        <v>49</v>
      </c>
      <c r="M397">
        <v>25</v>
      </c>
      <c r="N397" t="s">
        <v>217</v>
      </c>
      <c r="O397" t="s">
        <v>51</v>
      </c>
      <c r="P397" t="s">
        <v>52</v>
      </c>
      <c r="Q397" t="s">
        <v>53</v>
      </c>
      <c r="R397" t="s">
        <v>54</v>
      </c>
      <c r="S397" t="s">
        <v>55</v>
      </c>
      <c r="T397" t="s">
        <v>55</v>
      </c>
      <c r="U397" t="s">
        <v>965</v>
      </c>
      <c r="V397" t="s">
        <v>80</v>
      </c>
      <c r="W397" t="s">
        <v>80</v>
      </c>
      <c r="X397" t="s">
        <v>60</v>
      </c>
      <c r="Y397" t="s">
        <v>60</v>
      </c>
      <c r="Z397" t="s">
        <v>60</v>
      </c>
      <c r="AA397" t="s">
        <v>61</v>
      </c>
      <c r="AB397" t="s">
        <v>60</v>
      </c>
      <c r="AC397" t="s">
        <v>60</v>
      </c>
      <c r="AD397" t="s">
        <v>60</v>
      </c>
      <c r="AE397" t="s">
        <v>60</v>
      </c>
      <c r="AF397" t="s">
        <v>1067</v>
      </c>
      <c r="AG397" t="s">
        <v>1068</v>
      </c>
      <c r="AH397">
        <v>1</v>
      </c>
      <c r="AI397">
        <f>"06102     "</f>
        <v>0</v>
      </c>
      <c r="AJ397" t="s">
        <v>552</v>
      </c>
      <c r="AK397" t="s">
        <v>553</v>
      </c>
      <c r="AL397" t="s">
        <v>231</v>
      </c>
      <c r="AM397" t="s">
        <v>232</v>
      </c>
      <c r="AN397" t="s">
        <v>68</v>
      </c>
      <c r="AO397" t="s">
        <v>70</v>
      </c>
    </row>
    <row r="398" spans="1:41">
      <c r="A398">
        <v>388</v>
      </c>
      <c r="B398" t="s">
        <v>41</v>
      </c>
      <c r="C398" t="s">
        <v>42</v>
      </c>
      <c r="D398" t="s">
        <v>43</v>
      </c>
      <c r="E398">
        <f>"02"</f>
        <v>0</v>
      </c>
      <c r="F398" t="s">
        <v>124</v>
      </c>
      <c r="G398" t="s">
        <v>125</v>
      </c>
      <c r="H398">
        <v>1519</v>
      </c>
      <c r="I398" t="s">
        <v>1073</v>
      </c>
      <c r="J398" t="s">
        <v>1074</v>
      </c>
      <c r="K398" t="s">
        <v>77</v>
      </c>
      <c r="L398" t="s">
        <v>49</v>
      </c>
      <c r="M398">
        <v>25</v>
      </c>
      <c r="N398" t="s">
        <v>381</v>
      </c>
      <c r="O398" t="s">
        <v>51</v>
      </c>
      <c r="P398" t="s">
        <v>91</v>
      </c>
      <c r="Q398" t="s">
        <v>92</v>
      </c>
      <c r="R398" t="s">
        <v>54</v>
      </c>
      <c r="S398" t="s">
        <v>55</v>
      </c>
      <c r="T398" t="s">
        <v>55</v>
      </c>
      <c r="U398" t="s">
        <v>934</v>
      </c>
      <c r="V398" t="s">
        <v>80</v>
      </c>
      <c r="W398" t="s">
        <v>80</v>
      </c>
      <c r="X398" t="s">
        <v>383</v>
      </c>
      <c r="Y398" t="s">
        <v>60</v>
      </c>
      <c r="Z398" t="s">
        <v>61</v>
      </c>
      <c r="AA398" t="s">
        <v>61</v>
      </c>
      <c r="AB398" t="s">
        <v>61</v>
      </c>
      <c r="AC398" t="s">
        <v>60</v>
      </c>
      <c r="AD398" t="s">
        <v>61</v>
      </c>
      <c r="AE398" t="s">
        <v>60</v>
      </c>
      <c r="AF398" t="s">
        <v>117</v>
      </c>
      <c r="AG398" t="s">
        <v>118</v>
      </c>
      <c r="AH398">
        <v>1</v>
      </c>
      <c r="AI398">
        <f>"02103     "</f>
        <v>0</v>
      </c>
      <c r="AJ398" t="s">
        <v>989</v>
      </c>
      <c r="AK398" t="s">
        <v>990</v>
      </c>
      <c r="AL398" t="s">
        <v>207</v>
      </c>
      <c r="AM398" t="s">
        <v>208</v>
      </c>
      <c r="AN398" t="s">
        <v>68</v>
      </c>
      <c r="AO398" t="s">
        <v>970</v>
      </c>
    </row>
    <row r="399" spans="1:41">
      <c r="A399">
        <v>389</v>
      </c>
      <c r="B399" t="s">
        <v>41</v>
      </c>
      <c r="C399" t="s">
        <v>42</v>
      </c>
      <c r="D399" t="s">
        <v>43</v>
      </c>
      <c r="E399">
        <f>"02"</f>
        <v>0</v>
      </c>
      <c r="F399" t="s">
        <v>124</v>
      </c>
      <c r="G399" t="s">
        <v>125</v>
      </c>
      <c r="H399">
        <v>1522</v>
      </c>
      <c r="I399" t="s">
        <v>1075</v>
      </c>
      <c r="J399" t="s">
        <v>1076</v>
      </c>
      <c r="K399" t="s">
        <v>77</v>
      </c>
      <c r="L399" t="s">
        <v>49</v>
      </c>
      <c r="M399">
        <v>26</v>
      </c>
      <c r="N399" t="s">
        <v>236</v>
      </c>
      <c r="O399" t="s">
        <v>51</v>
      </c>
      <c r="P399" t="s">
        <v>52</v>
      </c>
      <c r="Q399" t="s">
        <v>92</v>
      </c>
      <c r="R399" t="s">
        <v>54</v>
      </c>
      <c r="S399" t="s">
        <v>55</v>
      </c>
      <c r="T399" t="s">
        <v>55</v>
      </c>
      <c r="U399" t="s">
        <v>262</v>
      </c>
      <c r="V399" t="s">
        <v>80</v>
      </c>
      <c r="W399" t="s">
        <v>80</v>
      </c>
      <c r="X399" t="s">
        <v>116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117</v>
      </c>
      <c r="AG399" t="s">
        <v>118</v>
      </c>
      <c r="AH399">
        <v>1</v>
      </c>
      <c r="AI399">
        <f>"02105     "</f>
        <v>0</v>
      </c>
      <c r="AJ399" t="s">
        <v>287</v>
      </c>
      <c r="AK399" t="s">
        <v>288</v>
      </c>
      <c r="AL399" t="s">
        <v>289</v>
      </c>
      <c r="AM399" t="s">
        <v>290</v>
      </c>
      <c r="AN399" t="s">
        <v>68</v>
      </c>
      <c r="AO399" t="s">
        <v>184</v>
      </c>
    </row>
    <row r="400" spans="1:41">
      <c r="A400">
        <v>390</v>
      </c>
      <c r="B400" t="s">
        <v>41</v>
      </c>
      <c r="C400" t="s">
        <v>42</v>
      </c>
      <c r="D400" t="s">
        <v>43</v>
      </c>
      <c r="E400">
        <f>"05"</f>
        <v>0</v>
      </c>
      <c r="F400" t="s">
        <v>99</v>
      </c>
      <c r="G400" t="s">
        <v>100</v>
      </c>
      <c r="H400">
        <v>1523</v>
      </c>
      <c r="I400" t="s">
        <v>1077</v>
      </c>
      <c r="J400" t="s">
        <v>1078</v>
      </c>
      <c r="K400" t="s">
        <v>77</v>
      </c>
      <c r="L400" t="s">
        <v>49</v>
      </c>
      <c r="M400">
        <v>26</v>
      </c>
      <c r="N400" t="s">
        <v>1079</v>
      </c>
      <c r="O400" t="s">
        <v>51</v>
      </c>
      <c r="P400" t="s">
        <v>52</v>
      </c>
      <c r="Q400" t="s">
        <v>53</v>
      </c>
      <c r="R400" t="s">
        <v>54</v>
      </c>
      <c r="S400" t="s">
        <v>55</v>
      </c>
      <c r="T400" t="s">
        <v>55</v>
      </c>
      <c r="U400" t="s">
        <v>146</v>
      </c>
      <c r="V400" t="s">
        <v>585</v>
      </c>
      <c r="W400" t="s">
        <v>586</v>
      </c>
      <c r="X400" t="s">
        <v>60</v>
      </c>
      <c r="Y400" t="s">
        <v>60</v>
      </c>
      <c r="Z400" t="s">
        <v>61</v>
      </c>
      <c r="AA400" t="s">
        <v>61</v>
      </c>
      <c r="AB400" t="s">
        <v>61</v>
      </c>
      <c r="AC400" t="s">
        <v>60</v>
      </c>
      <c r="AD400" t="s">
        <v>61</v>
      </c>
      <c r="AE400" t="s">
        <v>60</v>
      </c>
      <c r="AF400" t="s">
        <v>80</v>
      </c>
      <c r="AG400" t="s">
        <v>80</v>
      </c>
      <c r="AH400">
        <v>1</v>
      </c>
      <c r="AI400">
        <f>"05131     "</f>
        <v>0</v>
      </c>
      <c r="AJ400" t="s">
        <v>105</v>
      </c>
      <c r="AK400" t="s">
        <v>106</v>
      </c>
      <c r="AL400" t="s">
        <v>107</v>
      </c>
      <c r="AM400" t="s">
        <v>108</v>
      </c>
      <c r="AN400" t="s">
        <v>68</v>
      </c>
      <c r="AO400" t="s">
        <v>233</v>
      </c>
    </row>
    <row r="401" spans="1:41">
      <c r="A401">
        <v>391</v>
      </c>
      <c r="B401" t="s">
        <v>41</v>
      </c>
      <c r="C401" t="s">
        <v>42</v>
      </c>
      <c r="D401" t="s">
        <v>43</v>
      </c>
      <c r="E401">
        <f>"05"</f>
        <v>0</v>
      </c>
      <c r="F401" t="s">
        <v>99</v>
      </c>
      <c r="G401" t="s">
        <v>100</v>
      </c>
      <c r="H401">
        <v>1524</v>
      </c>
      <c r="I401" t="s">
        <v>1080</v>
      </c>
      <c r="J401" t="s">
        <v>1081</v>
      </c>
      <c r="K401" t="s">
        <v>48</v>
      </c>
      <c r="L401" t="s">
        <v>49</v>
      </c>
      <c r="M401">
        <v>25</v>
      </c>
      <c r="N401" t="s">
        <v>217</v>
      </c>
      <c r="O401" t="s">
        <v>51</v>
      </c>
      <c r="P401" t="s">
        <v>52</v>
      </c>
      <c r="Q401" t="s">
        <v>53</v>
      </c>
      <c r="R401" t="s">
        <v>54</v>
      </c>
      <c r="S401" t="s">
        <v>55</v>
      </c>
      <c r="T401" t="s">
        <v>55</v>
      </c>
      <c r="U401" t="s">
        <v>56</v>
      </c>
      <c r="V401" t="s">
        <v>57</v>
      </c>
      <c r="W401" t="s">
        <v>58</v>
      </c>
      <c r="X401" t="s">
        <v>1082</v>
      </c>
      <c r="Y401" t="s">
        <v>60</v>
      </c>
      <c r="Z401" t="s">
        <v>60</v>
      </c>
      <c r="AA401" t="s">
        <v>61</v>
      </c>
      <c r="AB401" t="s">
        <v>60</v>
      </c>
      <c r="AC401" t="s">
        <v>60</v>
      </c>
      <c r="AD401" t="s">
        <v>60</v>
      </c>
      <c r="AE401" t="s">
        <v>60</v>
      </c>
      <c r="AF401" t="s">
        <v>80</v>
      </c>
      <c r="AG401" t="s">
        <v>80</v>
      </c>
      <c r="AH401">
        <v>1</v>
      </c>
      <c r="AI401">
        <f>"05302     "</f>
        <v>0</v>
      </c>
      <c r="AJ401" t="s">
        <v>482</v>
      </c>
      <c r="AK401" t="s">
        <v>483</v>
      </c>
      <c r="AL401" t="s">
        <v>107</v>
      </c>
      <c r="AM401" t="s">
        <v>108</v>
      </c>
      <c r="AN401" t="s">
        <v>68</v>
      </c>
      <c r="AO401" t="s">
        <v>85</v>
      </c>
    </row>
    <row r="402" spans="1:41">
      <c r="A402">
        <v>392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1525</v>
      </c>
      <c r="I402" t="s">
        <v>1083</v>
      </c>
      <c r="J402" t="s">
        <v>1084</v>
      </c>
      <c r="K402" t="s">
        <v>77</v>
      </c>
      <c r="L402" t="s">
        <v>49</v>
      </c>
      <c r="M402">
        <v>27</v>
      </c>
      <c r="N402" t="s">
        <v>201</v>
      </c>
      <c r="O402" t="s">
        <v>51</v>
      </c>
      <c r="P402" t="s">
        <v>52</v>
      </c>
      <c r="Q402" t="s">
        <v>92</v>
      </c>
      <c r="R402" t="s">
        <v>54</v>
      </c>
      <c r="S402" t="s">
        <v>55</v>
      </c>
      <c r="T402" t="s">
        <v>55</v>
      </c>
      <c r="U402" t="s">
        <v>202</v>
      </c>
      <c r="V402" t="s">
        <v>80</v>
      </c>
      <c r="W402" t="s">
        <v>80</v>
      </c>
      <c r="X402" t="s">
        <v>116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60</v>
      </c>
      <c r="AE402" t="s">
        <v>60</v>
      </c>
      <c r="AF402" t="s">
        <v>203</v>
      </c>
      <c r="AG402" t="s">
        <v>204</v>
      </c>
      <c r="AH402">
        <v>1</v>
      </c>
      <c r="AI402">
        <f>"02202     "</f>
        <v>0</v>
      </c>
      <c r="AJ402" t="s">
        <v>161</v>
      </c>
      <c r="AK402" t="s">
        <v>162</v>
      </c>
      <c r="AL402" t="s">
        <v>96</v>
      </c>
      <c r="AM402" t="s">
        <v>97</v>
      </c>
      <c r="AN402" t="s">
        <v>68</v>
      </c>
      <c r="AO402" t="s">
        <v>1085</v>
      </c>
    </row>
    <row r="403" spans="1:41">
      <c r="A403">
        <v>393</v>
      </c>
      <c r="B403" t="s">
        <v>41</v>
      </c>
      <c r="C403" t="s">
        <v>42</v>
      </c>
      <c r="D403" t="s">
        <v>43</v>
      </c>
      <c r="E403">
        <f>"08"</f>
        <v>0</v>
      </c>
      <c r="F403" t="s">
        <v>241</v>
      </c>
      <c r="G403" t="s">
        <v>242</v>
      </c>
      <c r="H403">
        <v>1527</v>
      </c>
      <c r="I403" t="s">
        <v>1086</v>
      </c>
      <c r="J403" t="s">
        <v>1087</v>
      </c>
      <c r="K403" t="s">
        <v>77</v>
      </c>
      <c r="L403" t="s">
        <v>49</v>
      </c>
      <c r="M403">
        <v>27</v>
      </c>
      <c r="N403" t="s">
        <v>159</v>
      </c>
      <c r="O403" t="s">
        <v>51</v>
      </c>
      <c r="P403" t="s">
        <v>52</v>
      </c>
      <c r="Q403" t="s">
        <v>92</v>
      </c>
      <c r="R403" t="s">
        <v>54</v>
      </c>
      <c r="S403" t="s">
        <v>55</v>
      </c>
      <c r="T403" t="s">
        <v>55</v>
      </c>
      <c r="U403" t="s">
        <v>1088</v>
      </c>
      <c r="V403" t="s">
        <v>80</v>
      </c>
      <c r="W403" t="s">
        <v>80</v>
      </c>
      <c r="X403" t="s">
        <v>116</v>
      </c>
      <c r="Y403" t="s">
        <v>60</v>
      </c>
      <c r="Z403" t="s">
        <v>61</v>
      </c>
      <c r="AA403" t="s">
        <v>61</v>
      </c>
      <c r="AB403" t="s">
        <v>61</v>
      </c>
      <c r="AC403" t="s">
        <v>60</v>
      </c>
      <c r="AD403" t="s">
        <v>61</v>
      </c>
      <c r="AE403" t="s">
        <v>60</v>
      </c>
      <c r="AF403" t="s">
        <v>117</v>
      </c>
      <c r="AG403" t="s">
        <v>118</v>
      </c>
      <c r="AH403">
        <v>1</v>
      </c>
      <c r="AI403">
        <f>"08321     "</f>
        <v>0</v>
      </c>
      <c r="AJ403" t="s">
        <v>1089</v>
      </c>
      <c r="AK403" t="s">
        <v>1090</v>
      </c>
      <c r="AL403" t="s">
        <v>375</v>
      </c>
      <c r="AM403" t="s">
        <v>376</v>
      </c>
      <c r="AN403" t="s">
        <v>68</v>
      </c>
      <c r="AO403" t="s">
        <v>403</v>
      </c>
    </row>
    <row r="404" spans="1:41">
      <c r="A404">
        <v>615</v>
      </c>
      <c r="B404" t="s">
        <v>41</v>
      </c>
      <c r="C404" t="s">
        <v>42</v>
      </c>
      <c r="D404" t="s">
        <v>43</v>
      </c>
      <c r="E404">
        <f>"06"</f>
        <v>0</v>
      </c>
      <c r="F404" t="s">
        <v>448</v>
      </c>
      <c r="G404" t="s">
        <v>449</v>
      </c>
      <c r="H404">
        <v>1828</v>
      </c>
      <c r="I404" t="s">
        <v>1091</v>
      </c>
      <c r="J404" t="s">
        <v>1092</v>
      </c>
      <c r="K404" t="s">
        <v>77</v>
      </c>
      <c r="L404" t="s">
        <v>49</v>
      </c>
      <c r="M404">
        <v>26</v>
      </c>
      <c r="N404" t="s">
        <v>114</v>
      </c>
      <c r="O404" t="s">
        <v>51</v>
      </c>
      <c r="P404" t="s">
        <v>52</v>
      </c>
      <c r="Q404" t="s">
        <v>92</v>
      </c>
      <c r="R404" t="s">
        <v>54</v>
      </c>
      <c r="S404" t="s">
        <v>55</v>
      </c>
      <c r="T404" t="s">
        <v>55</v>
      </c>
      <c r="U404" t="s">
        <v>677</v>
      </c>
      <c r="V404" t="s">
        <v>80</v>
      </c>
      <c r="W404" t="s">
        <v>80</v>
      </c>
      <c r="X404" t="s">
        <v>116</v>
      </c>
      <c r="Y404" t="s">
        <v>60</v>
      </c>
      <c r="Z404" t="s">
        <v>61</v>
      </c>
      <c r="AA404" t="s">
        <v>61</v>
      </c>
      <c r="AB404" t="s">
        <v>61</v>
      </c>
      <c r="AC404" t="s">
        <v>60</v>
      </c>
      <c r="AD404" t="s">
        <v>61</v>
      </c>
      <c r="AE404" t="s">
        <v>60</v>
      </c>
      <c r="AF404" t="s">
        <v>117</v>
      </c>
      <c r="AG404" t="s">
        <v>118</v>
      </c>
      <c r="AH404">
        <v>1</v>
      </c>
      <c r="AI404">
        <f>"06201     "</f>
        <v>0</v>
      </c>
      <c r="AJ404" t="s">
        <v>452</v>
      </c>
      <c r="AK404" t="s">
        <v>453</v>
      </c>
      <c r="AL404" t="s">
        <v>454</v>
      </c>
      <c r="AM404" t="s">
        <v>455</v>
      </c>
      <c r="AN404" t="s">
        <v>68</v>
      </c>
      <c r="AO404" t="s">
        <v>999</v>
      </c>
    </row>
    <row r="405" spans="1:41">
      <c r="A405">
        <v>394</v>
      </c>
      <c r="B405" t="s">
        <v>41</v>
      </c>
      <c r="C405" t="s">
        <v>42</v>
      </c>
      <c r="D405" t="s">
        <v>43</v>
      </c>
      <c r="E405">
        <f>"04"</f>
        <v>0</v>
      </c>
      <c r="F405" t="s">
        <v>86</v>
      </c>
      <c r="G405" t="s">
        <v>87</v>
      </c>
      <c r="H405">
        <v>1536</v>
      </c>
      <c r="I405" t="s">
        <v>1093</v>
      </c>
      <c r="J405" t="s">
        <v>1094</v>
      </c>
      <c r="K405" t="s">
        <v>48</v>
      </c>
      <c r="L405" t="s">
        <v>49</v>
      </c>
      <c r="M405">
        <v>24</v>
      </c>
      <c r="N405" t="s">
        <v>133</v>
      </c>
      <c r="O405" t="s">
        <v>51</v>
      </c>
      <c r="P405" t="s">
        <v>52</v>
      </c>
      <c r="Q405" t="s">
        <v>92</v>
      </c>
      <c r="R405" t="s">
        <v>54</v>
      </c>
      <c r="S405" t="s">
        <v>55</v>
      </c>
      <c r="T405" t="s">
        <v>55</v>
      </c>
      <c r="U405" t="s">
        <v>1095</v>
      </c>
      <c r="V405" t="s">
        <v>80</v>
      </c>
      <c r="W405" t="s">
        <v>80</v>
      </c>
      <c r="X405" t="s">
        <v>60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80</v>
      </c>
      <c r="AG405" t="s">
        <v>80</v>
      </c>
      <c r="AH405">
        <v>1</v>
      </c>
      <c r="AI405">
        <f>"04002     "</f>
        <v>0</v>
      </c>
      <c r="AJ405" t="s">
        <v>519</v>
      </c>
      <c r="AK405" t="s">
        <v>520</v>
      </c>
      <c r="AL405" t="s">
        <v>96</v>
      </c>
      <c r="AM405" t="s">
        <v>97</v>
      </c>
      <c r="AN405" t="s">
        <v>68</v>
      </c>
      <c r="AO405" t="s">
        <v>69</v>
      </c>
    </row>
    <row r="406" spans="1:41">
      <c r="A406">
        <v>422</v>
      </c>
      <c r="B406" t="s">
        <v>41</v>
      </c>
      <c r="C406" t="s">
        <v>42</v>
      </c>
      <c r="D406" t="s">
        <v>43</v>
      </c>
      <c r="E406">
        <f>"07"</f>
        <v>0</v>
      </c>
      <c r="F406" t="s">
        <v>44</v>
      </c>
      <c r="G406" t="s">
        <v>45</v>
      </c>
      <c r="H406">
        <v>1608</v>
      </c>
      <c r="I406" t="s">
        <v>1096</v>
      </c>
      <c r="J406" t="s">
        <v>1097</v>
      </c>
      <c r="K406" t="s">
        <v>77</v>
      </c>
      <c r="L406" t="s">
        <v>49</v>
      </c>
      <c r="M406">
        <v>28</v>
      </c>
      <c r="N406" t="s">
        <v>78</v>
      </c>
      <c r="O406" t="s">
        <v>51</v>
      </c>
      <c r="P406" t="s">
        <v>52</v>
      </c>
      <c r="Q406" t="s">
        <v>53</v>
      </c>
      <c r="R406" t="s">
        <v>54</v>
      </c>
      <c r="S406" t="s">
        <v>55</v>
      </c>
      <c r="T406" t="s">
        <v>55</v>
      </c>
      <c r="U406" t="s">
        <v>79</v>
      </c>
      <c r="V406" t="s">
        <v>80</v>
      </c>
      <c r="W406" t="s">
        <v>80</v>
      </c>
      <c r="X406" t="s">
        <v>59</v>
      </c>
      <c r="Y406" t="s">
        <v>60</v>
      </c>
      <c r="Z406" t="s">
        <v>61</v>
      </c>
      <c r="AA406" t="s">
        <v>61</v>
      </c>
      <c r="AB406" t="s">
        <v>61</v>
      </c>
      <c r="AC406" t="s">
        <v>60</v>
      </c>
      <c r="AD406" t="s">
        <v>60</v>
      </c>
      <c r="AE406" t="s">
        <v>60</v>
      </c>
      <c r="AF406" t="s">
        <v>62</v>
      </c>
      <c r="AG406" t="s">
        <v>63</v>
      </c>
      <c r="AH406">
        <v>1</v>
      </c>
      <c r="AI406">
        <f>"07221     "</f>
        <v>0</v>
      </c>
      <c r="AJ406" t="s">
        <v>353</v>
      </c>
      <c r="AK406" t="s">
        <v>354</v>
      </c>
      <c r="AL406" t="s">
        <v>355</v>
      </c>
      <c r="AM406" t="s">
        <v>356</v>
      </c>
      <c r="AN406" t="s">
        <v>68</v>
      </c>
      <c r="AO406" t="s">
        <v>85</v>
      </c>
    </row>
    <row r="407" spans="1:41">
      <c r="A407">
        <v>395</v>
      </c>
      <c r="B407" t="s">
        <v>41</v>
      </c>
      <c r="C407" t="s">
        <v>42</v>
      </c>
      <c r="D407" t="s">
        <v>43</v>
      </c>
      <c r="E407">
        <f>"04"</f>
        <v>0</v>
      </c>
      <c r="F407" t="s">
        <v>86</v>
      </c>
      <c r="G407" t="s">
        <v>87</v>
      </c>
      <c r="H407">
        <v>1536</v>
      </c>
      <c r="I407" t="s">
        <v>1093</v>
      </c>
      <c r="J407" t="s">
        <v>1094</v>
      </c>
      <c r="K407" t="s">
        <v>48</v>
      </c>
      <c r="L407" t="s">
        <v>49</v>
      </c>
      <c r="M407">
        <v>24</v>
      </c>
      <c r="N407" t="s">
        <v>133</v>
      </c>
      <c r="O407" t="s">
        <v>51</v>
      </c>
      <c r="P407" t="s">
        <v>52</v>
      </c>
      <c r="Q407" t="s">
        <v>92</v>
      </c>
      <c r="R407" t="s">
        <v>54</v>
      </c>
      <c r="S407" t="s">
        <v>55</v>
      </c>
      <c r="T407" t="s">
        <v>55</v>
      </c>
      <c r="U407" t="s">
        <v>1095</v>
      </c>
      <c r="V407" t="s">
        <v>80</v>
      </c>
      <c r="W407" t="s">
        <v>80</v>
      </c>
      <c r="X407" t="s">
        <v>60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61</v>
      </c>
      <c r="AE407" t="s">
        <v>60</v>
      </c>
      <c r="AF407" t="s">
        <v>80</v>
      </c>
      <c r="AG407" t="s">
        <v>80</v>
      </c>
      <c r="AH407">
        <v>2</v>
      </c>
      <c r="AI407">
        <f>"04002     "</f>
        <v>0</v>
      </c>
      <c r="AJ407" t="s">
        <v>519</v>
      </c>
      <c r="AK407" t="s">
        <v>520</v>
      </c>
      <c r="AL407" t="s">
        <v>96</v>
      </c>
      <c r="AM407" t="s">
        <v>97</v>
      </c>
      <c r="AN407" t="s">
        <v>68</v>
      </c>
      <c r="AO407" t="s">
        <v>142</v>
      </c>
    </row>
    <row r="408" spans="1:41">
      <c r="A408">
        <v>396</v>
      </c>
      <c r="B408" t="s">
        <v>41</v>
      </c>
      <c r="C408" t="s">
        <v>42</v>
      </c>
      <c r="D408" t="s">
        <v>43</v>
      </c>
      <c r="E408">
        <f>"07"</f>
        <v>0</v>
      </c>
      <c r="F408" t="s">
        <v>44</v>
      </c>
      <c r="G408" t="s">
        <v>45</v>
      </c>
      <c r="H408">
        <v>1538</v>
      </c>
      <c r="I408" t="s">
        <v>1098</v>
      </c>
      <c r="J408" t="s">
        <v>1099</v>
      </c>
      <c r="K408" t="s">
        <v>48</v>
      </c>
      <c r="L408" t="s">
        <v>49</v>
      </c>
      <c r="M408">
        <v>24</v>
      </c>
      <c r="N408" t="s">
        <v>188</v>
      </c>
      <c r="O408" t="s">
        <v>51</v>
      </c>
      <c r="P408" t="s">
        <v>52</v>
      </c>
      <c r="Q408" t="s">
        <v>53</v>
      </c>
      <c r="R408" t="s">
        <v>54</v>
      </c>
      <c r="S408" t="s">
        <v>55</v>
      </c>
      <c r="T408" t="s">
        <v>55</v>
      </c>
      <c r="U408" t="s">
        <v>965</v>
      </c>
      <c r="V408" t="s">
        <v>80</v>
      </c>
      <c r="W408" t="s">
        <v>80</v>
      </c>
      <c r="X408" t="s">
        <v>1082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60</v>
      </c>
      <c r="AE408" t="s">
        <v>60</v>
      </c>
      <c r="AF408" t="s">
        <v>1067</v>
      </c>
      <c r="AG408" t="s">
        <v>1068</v>
      </c>
      <c r="AH408">
        <v>9</v>
      </c>
      <c r="AI408">
        <f>"0711      "</f>
        <v>0</v>
      </c>
      <c r="AJ408" t="s">
        <v>532</v>
      </c>
      <c r="AK408" t="s">
        <v>533</v>
      </c>
      <c r="AL408" t="s">
        <v>66</v>
      </c>
      <c r="AM408" t="s">
        <v>67</v>
      </c>
      <c r="AN408" t="s">
        <v>68</v>
      </c>
      <c r="AO408" t="s">
        <v>70</v>
      </c>
    </row>
    <row r="409" spans="1:41">
      <c r="A409">
        <v>448</v>
      </c>
      <c r="B409" t="s">
        <v>41</v>
      </c>
      <c r="C409" t="s">
        <v>42</v>
      </c>
      <c r="D409" t="s">
        <v>43</v>
      </c>
      <c r="E409">
        <f>"07"</f>
        <v>0</v>
      </c>
      <c r="F409" t="s">
        <v>44</v>
      </c>
      <c r="G409" t="s">
        <v>45</v>
      </c>
      <c r="H409">
        <v>1666</v>
      </c>
      <c r="I409" t="s">
        <v>1100</v>
      </c>
      <c r="J409" t="s">
        <v>1101</v>
      </c>
      <c r="K409" t="s">
        <v>77</v>
      </c>
      <c r="L409" t="s">
        <v>49</v>
      </c>
      <c r="M409">
        <v>25</v>
      </c>
      <c r="N409" t="s">
        <v>381</v>
      </c>
      <c r="O409" t="s">
        <v>51</v>
      </c>
      <c r="P409" t="s">
        <v>52</v>
      </c>
      <c r="Q409" t="s">
        <v>53</v>
      </c>
      <c r="R409" t="s">
        <v>54</v>
      </c>
      <c r="S409" t="s">
        <v>55</v>
      </c>
      <c r="T409" t="s">
        <v>55</v>
      </c>
      <c r="U409" t="s">
        <v>501</v>
      </c>
      <c r="V409" t="s">
        <v>656</v>
      </c>
      <c r="W409" t="s">
        <v>657</v>
      </c>
      <c r="X409" t="s">
        <v>383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61</v>
      </c>
      <c r="AE409" t="s">
        <v>60</v>
      </c>
      <c r="AF409" t="s">
        <v>117</v>
      </c>
      <c r="AG409" t="s">
        <v>118</v>
      </c>
      <c r="AH409">
        <v>1</v>
      </c>
      <c r="AI409">
        <f>"07224     "</f>
        <v>0</v>
      </c>
      <c r="AJ409" t="s">
        <v>229</v>
      </c>
      <c r="AK409" t="s">
        <v>230</v>
      </c>
      <c r="AL409" t="s">
        <v>231</v>
      </c>
      <c r="AM409" t="s">
        <v>232</v>
      </c>
      <c r="AN409" t="s">
        <v>68</v>
      </c>
      <c r="AO409" t="s">
        <v>223</v>
      </c>
    </row>
    <row r="410" spans="1:41">
      <c r="A410">
        <v>397</v>
      </c>
      <c r="B410" t="s">
        <v>41</v>
      </c>
      <c r="C410" t="s">
        <v>42</v>
      </c>
      <c r="D410" t="s">
        <v>43</v>
      </c>
      <c r="E410">
        <f>"02"</f>
        <v>0</v>
      </c>
      <c r="F410" t="s">
        <v>124</v>
      </c>
      <c r="G410" t="s">
        <v>125</v>
      </c>
      <c r="H410">
        <v>1538</v>
      </c>
      <c r="I410" t="s">
        <v>1098</v>
      </c>
      <c r="J410" t="s">
        <v>1099</v>
      </c>
      <c r="K410" t="s">
        <v>48</v>
      </c>
      <c r="L410" t="s">
        <v>49</v>
      </c>
      <c r="M410">
        <v>24</v>
      </c>
      <c r="N410" t="s">
        <v>188</v>
      </c>
      <c r="O410" t="s">
        <v>51</v>
      </c>
      <c r="P410" t="s">
        <v>52</v>
      </c>
      <c r="Q410" t="s">
        <v>53</v>
      </c>
      <c r="R410" t="s">
        <v>54</v>
      </c>
      <c r="S410" t="s">
        <v>55</v>
      </c>
      <c r="T410" t="s">
        <v>55</v>
      </c>
      <c r="U410" t="s">
        <v>965</v>
      </c>
      <c r="V410" t="s">
        <v>80</v>
      </c>
      <c r="W410" t="s">
        <v>80</v>
      </c>
      <c r="X410" t="s">
        <v>1082</v>
      </c>
      <c r="Y410" t="s">
        <v>60</v>
      </c>
      <c r="Z410" t="s">
        <v>61</v>
      </c>
      <c r="AA410" t="s">
        <v>61</v>
      </c>
      <c r="AB410" t="s">
        <v>61</v>
      </c>
      <c r="AC410" t="s">
        <v>60</v>
      </c>
      <c r="AD410" t="s">
        <v>60</v>
      </c>
      <c r="AE410" t="s">
        <v>60</v>
      </c>
      <c r="AF410" t="s">
        <v>1067</v>
      </c>
      <c r="AG410" t="s">
        <v>1068</v>
      </c>
      <c r="AH410">
        <v>10</v>
      </c>
      <c r="AI410">
        <f>"02204     "</f>
        <v>0</v>
      </c>
      <c r="AJ410" t="s">
        <v>559</v>
      </c>
      <c r="AK410" t="s">
        <v>560</v>
      </c>
      <c r="AL410" t="s">
        <v>96</v>
      </c>
      <c r="AM410" t="s">
        <v>97</v>
      </c>
      <c r="AN410" t="s">
        <v>68</v>
      </c>
      <c r="AO410" t="s">
        <v>70</v>
      </c>
    </row>
    <row r="411" spans="1:41">
      <c r="A411">
        <v>398</v>
      </c>
      <c r="B411" t="s">
        <v>41</v>
      </c>
      <c r="C411" t="s">
        <v>42</v>
      </c>
      <c r="D411" t="s">
        <v>43</v>
      </c>
      <c r="E411">
        <f>"04"</f>
        <v>0</v>
      </c>
      <c r="F411" t="s">
        <v>86</v>
      </c>
      <c r="G411" t="s">
        <v>87</v>
      </c>
      <c r="H411">
        <v>1542</v>
      </c>
      <c r="I411" t="s">
        <v>1102</v>
      </c>
      <c r="J411" t="s">
        <v>1103</v>
      </c>
      <c r="K411" t="s">
        <v>48</v>
      </c>
      <c r="L411" t="s">
        <v>49</v>
      </c>
      <c r="M411">
        <v>24</v>
      </c>
      <c r="N411" t="s">
        <v>151</v>
      </c>
      <c r="O411" t="s">
        <v>51</v>
      </c>
      <c r="P411" t="s">
        <v>52</v>
      </c>
      <c r="Q411" t="s">
        <v>92</v>
      </c>
      <c r="R411" t="s">
        <v>54</v>
      </c>
      <c r="S411" t="s">
        <v>55</v>
      </c>
      <c r="T411" t="s">
        <v>55</v>
      </c>
      <c r="U411" t="s">
        <v>1104</v>
      </c>
      <c r="V411" t="s">
        <v>80</v>
      </c>
      <c r="W411" t="s">
        <v>80</v>
      </c>
      <c r="X411" t="s">
        <v>60</v>
      </c>
      <c r="Y411" t="s">
        <v>60</v>
      </c>
      <c r="Z411" t="s">
        <v>60</v>
      </c>
      <c r="AA411" t="s">
        <v>61</v>
      </c>
      <c r="AB411" t="s">
        <v>60</v>
      </c>
      <c r="AC411" t="s">
        <v>60</v>
      </c>
      <c r="AD411" t="s">
        <v>60</v>
      </c>
      <c r="AE411" t="s">
        <v>60</v>
      </c>
      <c r="AF411" t="s">
        <v>1105</v>
      </c>
      <c r="AG411" t="s">
        <v>1106</v>
      </c>
      <c r="AH411">
        <v>1</v>
      </c>
      <c r="AI411">
        <f>"04002     "</f>
        <v>0</v>
      </c>
      <c r="AJ411" t="s">
        <v>519</v>
      </c>
      <c r="AK411" t="s">
        <v>520</v>
      </c>
      <c r="AL411" t="s">
        <v>96</v>
      </c>
      <c r="AM411" t="s">
        <v>97</v>
      </c>
      <c r="AN411" t="s">
        <v>68</v>
      </c>
      <c r="AO411" t="s">
        <v>1107</v>
      </c>
    </row>
    <row r="412" spans="1:41">
      <c r="A412">
        <v>399</v>
      </c>
      <c r="B412" t="s">
        <v>41</v>
      </c>
      <c r="C412" t="s">
        <v>42</v>
      </c>
      <c r="D412" t="s">
        <v>43</v>
      </c>
      <c r="E412">
        <f>"07"</f>
        <v>0</v>
      </c>
      <c r="F412" t="s">
        <v>44</v>
      </c>
      <c r="G412" t="s">
        <v>45</v>
      </c>
      <c r="H412">
        <v>1547</v>
      </c>
      <c r="I412" t="s">
        <v>1108</v>
      </c>
      <c r="J412" t="s">
        <v>1109</v>
      </c>
      <c r="K412" t="s">
        <v>48</v>
      </c>
      <c r="L412" t="s">
        <v>49</v>
      </c>
      <c r="M412">
        <v>25</v>
      </c>
      <c r="N412" t="s">
        <v>90</v>
      </c>
      <c r="O412" t="s">
        <v>51</v>
      </c>
      <c r="P412" t="s">
        <v>91</v>
      </c>
      <c r="Q412" t="s">
        <v>53</v>
      </c>
      <c r="R412" t="s">
        <v>54</v>
      </c>
      <c r="S412" t="s">
        <v>55</v>
      </c>
      <c r="T412" t="s">
        <v>55</v>
      </c>
      <c r="U412" t="s">
        <v>1110</v>
      </c>
      <c r="V412" t="s">
        <v>80</v>
      </c>
      <c r="W412" t="s">
        <v>80</v>
      </c>
      <c r="X412" t="s">
        <v>60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61</v>
      </c>
      <c r="AE412" t="s">
        <v>60</v>
      </c>
      <c r="AF412" t="s">
        <v>80</v>
      </c>
      <c r="AG412" t="s">
        <v>80</v>
      </c>
      <c r="AH412">
        <v>1</v>
      </c>
      <c r="AI412">
        <f>"07113     "</f>
        <v>0</v>
      </c>
      <c r="AJ412" t="s">
        <v>545</v>
      </c>
      <c r="AK412" t="s">
        <v>546</v>
      </c>
      <c r="AL412" t="s">
        <v>66</v>
      </c>
      <c r="AM412" t="s">
        <v>67</v>
      </c>
      <c r="AN412" t="s">
        <v>68</v>
      </c>
      <c r="AO412" t="s">
        <v>1111</v>
      </c>
    </row>
    <row r="413" spans="1:41">
      <c r="A413">
        <v>400</v>
      </c>
      <c r="B413" t="s">
        <v>41</v>
      </c>
      <c r="C413" t="s">
        <v>42</v>
      </c>
      <c r="D413" t="s">
        <v>43</v>
      </c>
      <c r="E413">
        <f>"04"</f>
        <v>0</v>
      </c>
      <c r="F413" t="s">
        <v>86</v>
      </c>
      <c r="G413" t="s">
        <v>87</v>
      </c>
      <c r="H413">
        <v>1552</v>
      </c>
      <c r="I413" t="s">
        <v>1112</v>
      </c>
      <c r="J413" t="s">
        <v>1113</v>
      </c>
      <c r="K413" t="s">
        <v>48</v>
      </c>
      <c r="L413" t="s">
        <v>49</v>
      </c>
      <c r="M413">
        <v>24</v>
      </c>
      <c r="N413" t="s">
        <v>151</v>
      </c>
      <c r="O413" t="s">
        <v>51</v>
      </c>
      <c r="P413" t="s">
        <v>52</v>
      </c>
      <c r="Q413" t="s">
        <v>92</v>
      </c>
      <c r="R413" t="s">
        <v>54</v>
      </c>
      <c r="S413" t="s">
        <v>55</v>
      </c>
      <c r="T413" t="s">
        <v>55</v>
      </c>
      <c r="U413" t="s">
        <v>1114</v>
      </c>
      <c r="V413" t="s">
        <v>80</v>
      </c>
      <c r="W413" t="s">
        <v>80</v>
      </c>
      <c r="X413" t="s">
        <v>60</v>
      </c>
      <c r="Y413" t="s">
        <v>60</v>
      </c>
      <c r="Z413" t="s">
        <v>60</v>
      </c>
      <c r="AA413" t="s">
        <v>61</v>
      </c>
      <c r="AB413" t="s">
        <v>60</v>
      </c>
      <c r="AC413" t="s">
        <v>60</v>
      </c>
      <c r="AD413" t="s">
        <v>61</v>
      </c>
      <c r="AE413" t="s">
        <v>60</v>
      </c>
      <c r="AF413" t="s">
        <v>80</v>
      </c>
      <c r="AG413" t="s">
        <v>80</v>
      </c>
      <c r="AH413">
        <v>1</v>
      </c>
      <c r="AI413">
        <f>"04201     "</f>
        <v>0</v>
      </c>
      <c r="AJ413" t="s">
        <v>219</v>
      </c>
      <c r="AK413" t="s">
        <v>220</v>
      </c>
      <c r="AL413" t="s">
        <v>221</v>
      </c>
      <c r="AM413" t="s">
        <v>222</v>
      </c>
      <c r="AN413" t="s">
        <v>68</v>
      </c>
      <c r="AO413" t="s">
        <v>142</v>
      </c>
    </row>
    <row r="414" spans="1:41">
      <c r="A414">
        <v>401</v>
      </c>
      <c r="B414" t="s">
        <v>41</v>
      </c>
      <c r="C414" t="s">
        <v>42</v>
      </c>
      <c r="D414" t="s">
        <v>43</v>
      </c>
      <c r="E414">
        <f>"03"</f>
        <v>0</v>
      </c>
      <c r="F414" t="s">
        <v>73</v>
      </c>
      <c r="G414" t="s">
        <v>74</v>
      </c>
      <c r="H414">
        <v>1554</v>
      </c>
      <c r="I414" t="s">
        <v>1115</v>
      </c>
      <c r="J414" t="s">
        <v>1116</v>
      </c>
      <c r="K414" t="s">
        <v>77</v>
      </c>
      <c r="L414" t="s">
        <v>49</v>
      </c>
      <c r="M414">
        <v>25</v>
      </c>
      <c r="N414" t="s">
        <v>90</v>
      </c>
      <c r="O414" t="s">
        <v>51</v>
      </c>
      <c r="P414" t="s">
        <v>91</v>
      </c>
      <c r="Q414" t="s">
        <v>92</v>
      </c>
      <c r="R414" t="s">
        <v>54</v>
      </c>
      <c r="S414" t="s">
        <v>55</v>
      </c>
      <c r="T414" t="s">
        <v>55</v>
      </c>
      <c r="U414" t="s">
        <v>93</v>
      </c>
      <c r="V414" t="s">
        <v>80</v>
      </c>
      <c r="W414" t="s">
        <v>80</v>
      </c>
      <c r="X414" t="s">
        <v>60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884</v>
      </c>
      <c r="AG414" t="s">
        <v>885</v>
      </c>
      <c r="AH414">
        <v>1</v>
      </c>
      <c r="AI414">
        <f>"03104     "</f>
        <v>0</v>
      </c>
      <c r="AJ414" t="s">
        <v>703</v>
      </c>
      <c r="AK414" t="s">
        <v>704</v>
      </c>
      <c r="AL414" t="s">
        <v>83</v>
      </c>
      <c r="AM414" t="s">
        <v>84</v>
      </c>
      <c r="AN414" t="s">
        <v>68</v>
      </c>
      <c r="AO414" t="s">
        <v>1117</v>
      </c>
    </row>
    <row r="415" spans="1:41">
      <c r="A415">
        <v>402</v>
      </c>
      <c r="B415" t="s">
        <v>41</v>
      </c>
      <c r="C415" t="s">
        <v>42</v>
      </c>
      <c r="D415" t="s">
        <v>43</v>
      </c>
      <c r="E415">
        <f>"03"</f>
        <v>0</v>
      </c>
      <c r="F415" t="s">
        <v>73</v>
      </c>
      <c r="G415" t="s">
        <v>74</v>
      </c>
      <c r="H415">
        <v>1556</v>
      </c>
      <c r="I415" t="s">
        <v>1118</v>
      </c>
      <c r="J415" t="s">
        <v>1119</v>
      </c>
      <c r="K415" t="s">
        <v>77</v>
      </c>
      <c r="L415" t="s">
        <v>49</v>
      </c>
      <c r="M415">
        <v>25</v>
      </c>
      <c r="N415" t="s">
        <v>90</v>
      </c>
      <c r="O415" t="s">
        <v>51</v>
      </c>
      <c r="P415" t="s">
        <v>91</v>
      </c>
      <c r="Q415" t="s">
        <v>92</v>
      </c>
      <c r="R415" t="s">
        <v>54</v>
      </c>
      <c r="S415" t="s">
        <v>55</v>
      </c>
      <c r="T415" t="s">
        <v>55</v>
      </c>
      <c r="U415" t="s">
        <v>93</v>
      </c>
      <c r="V415" t="s">
        <v>80</v>
      </c>
      <c r="W415" t="s">
        <v>80</v>
      </c>
      <c r="X415" t="s">
        <v>60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61</v>
      </c>
      <c r="AE415" t="s">
        <v>60</v>
      </c>
      <c r="AF415" t="s">
        <v>884</v>
      </c>
      <c r="AG415" t="s">
        <v>885</v>
      </c>
      <c r="AH415">
        <v>1</v>
      </c>
      <c r="AI415">
        <f>"03104     "</f>
        <v>0</v>
      </c>
      <c r="AJ415" t="s">
        <v>703</v>
      </c>
      <c r="AK415" t="s">
        <v>704</v>
      </c>
      <c r="AL415" t="s">
        <v>83</v>
      </c>
      <c r="AM415" t="s">
        <v>84</v>
      </c>
      <c r="AN415" t="s">
        <v>68</v>
      </c>
      <c r="AO415" t="s">
        <v>310</v>
      </c>
    </row>
    <row r="416" spans="1:41">
      <c r="A416">
        <v>404</v>
      </c>
      <c r="B416" t="s">
        <v>41</v>
      </c>
      <c r="C416" t="s">
        <v>42</v>
      </c>
      <c r="D416" t="s">
        <v>43</v>
      </c>
      <c r="E416">
        <f>"08"</f>
        <v>0</v>
      </c>
      <c r="F416" t="s">
        <v>241</v>
      </c>
      <c r="G416" t="s">
        <v>242</v>
      </c>
      <c r="H416">
        <v>1567</v>
      </c>
      <c r="I416" t="s">
        <v>1120</v>
      </c>
      <c r="J416" t="s">
        <v>1121</v>
      </c>
      <c r="K416" t="s">
        <v>77</v>
      </c>
      <c r="L416" t="s">
        <v>49</v>
      </c>
      <c r="M416">
        <v>26</v>
      </c>
      <c r="N416" t="s">
        <v>114</v>
      </c>
      <c r="O416" t="s">
        <v>51</v>
      </c>
      <c r="P416" t="s">
        <v>52</v>
      </c>
      <c r="Q416" t="s">
        <v>53</v>
      </c>
      <c r="R416" t="s">
        <v>54</v>
      </c>
      <c r="S416" t="s">
        <v>55</v>
      </c>
      <c r="T416" t="s">
        <v>55</v>
      </c>
      <c r="U416" t="s">
        <v>56</v>
      </c>
      <c r="V416" t="s">
        <v>57</v>
      </c>
      <c r="W416" t="s">
        <v>58</v>
      </c>
      <c r="X416" t="s">
        <v>116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60</v>
      </c>
      <c r="AE416" t="s">
        <v>60</v>
      </c>
      <c r="AF416" t="s">
        <v>117</v>
      </c>
      <c r="AG416" t="s">
        <v>118</v>
      </c>
      <c r="AH416">
        <v>1</v>
      </c>
      <c r="AI416">
        <f>"08101     "</f>
        <v>0</v>
      </c>
      <c r="AJ416" t="s">
        <v>581</v>
      </c>
      <c r="AK416" t="s">
        <v>582</v>
      </c>
      <c r="AL416" t="s">
        <v>248</v>
      </c>
      <c r="AM416" t="s">
        <v>249</v>
      </c>
      <c r="AN416" t="s">
        <v>68</v>
      </c>
      <c r="AO416" t="s">
        <v>253</v>
      </c>
    </row>
    <row r="417" spans="1:41">
      <c r="A417">
        <v>405</v>
      </c>
      <c r="B417" t="s">
        <v>41</v>
      </c>
      <c r="C417" t="s">
        <v>42</v>
      </c>
      <c r="D417" t="s">
        <v>43</v>
      </c>
      <c r="E417">
        <f>"08"</f>
        <v>0</v>
      </c>
      <c r="F417" t="s">
        <v>241</v>
      </c>
      <c r="G417" t="s">
        <v>242</v>
      </c>
      <c r="H417">
        <v>1568</v>
      </c>
      <c r="I417" t="s">
        <v>1122</v>
      </c>
      <c r="J417" t="s">
        <v>1123</v>
      </c>
      <c r="K417" t="s">
        <v>77</v>
      </c>
      <c r="L417" t="s">
        <v>49</v>
      </c>
      <c r="M417">
        <v>25</v>
      </c>
      <c r="N417" t="s">
        <v>381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383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"08303     "</f>
        <v>0</v>
      </c>
      <c r="AJ417" t="s">
        <v>804</v>
      </c>
      <c r="AK417" t="s">
        <v>805</v>
      </c>
      <c r="AL417" t="s">
        <v>375</v>
      </c>
      <c r="AM417" t="s">
        <v>376</v>
      </c>
      <c r="AN417" t="s">
        <v>68</v>
      </c>
      <c r="AO417" t="s">
        <v>184</v>
      </c>
    </row>
    <row r="418" spans="1:41">
      <c r="A418">
        <v>406</v>
      </c>
      <c r="B418" t="s">
        <v>41</v>
      </c>
      <c r="C418" t="s">
        <v>42</v>
      </c>
      <c r="D418" t="s">
        <v>43</v>
      </c>
      <c r="E418">
        <f>"06"</f>
        <v>0</v>
      </c>
      <c r="F418" t="s">
        <v>448</v>
      </c>
      <c r="G418" t="s">
        <v>449</v>
      </c>
      <c r="H418">
        <v>1569</v>
      </c>
      <c r="I418" t="s">
        <v>1124</v>
      </c>
      <c r="J418" t="s">
        <v>1125</v>
      </c>
      <c r="K418" t="s">
        <v>77</v>
      </c>
      <c r="L418" t="s">
        <v>49</v>
      </c>
      <c r="M418">
        <v>25</v>
      </c>
      <c r="N418" t="s">
        <v>381</v>
      </c>
      <c r="O418" t="s">
        <v>51</v>
      </c>
      <c r="P418" t="s">
        <v>91</v>
      </c>
      <c r="Q418" t="s">
        <v>53</v>
      </c>
      <c r="R418" t="s">
        <v>54</v>
      </c>
      <c r="S418" t="s">
        <v>55</v>
      </c>
      <c r="T418" t="s">
        <v>55</v>
      </c>
      <c r="U418" t="s">
        <v>1126</v>
      </c>
      <c r="V418" t="s">
        <v>80</v>
      </c>
      <c r="W418" t="s">
        <v>80</v>
      </c>
      <c r="X418" t="s">
        <v>383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60</v>
      </c>
      <c r="AE418" t="s">
        <v>60</v>
      </c>
      <c r="AF418" t="s">
        <v>117</v>
      </c>
      <c r="AG418" t="s">
        <v>118</v>
      </c>
      <c r="AH418">
        <v>1</v>
      </c>
      <c r="AI418">
        <f>"06102     "</f>
        <v>0</v>
      </c>
      <c r="AJ418" t="s">
        <v>552</v>
      </c>
      <c r="AK418" t="s">
        <v>553</v>
      </c>
      <c r="AL418" t="s">
        <v>231</v>
      </c>
      <c r="AM418" t="s">
        <v>232</v>
      </c>
      <c r="AN418" t="s">
        <v>68</v>
      </c>
      <c r="AO418" t="s">
        <v>142</v>
      </c>
    </row>
    <row r="419" spans="1:41">
      <c r="A419">
        <v>2773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4007</v>
      </c>
      <c r="I419" t="s">
        <v>277</v>
      </c>
      <c r="J419" t="s">
        <v>278</v>
      </c>
      <c r="K419" t="s">
        <v>48</v>
      </c>
      <c r="L419" t="s">
        <v>49</v>
      </c>
      <c r="M419">
        <v>16</v>
      </c>
      <c r="N419" t="s">
        <v>279</v>
      </c>
      <c r="O419" t="s">
        <v>51</v>
      </c>
      <c r="P419" t="s">
        <v>280</v>
      </c>
      <c r="Q419" t="s">
        <v>92</v>
      </c>
      <c r="R419" t="s">
        <v>237</v>
      </c>
      <c r="S419" t="s">
        <v>55</v>
      </c>
      <c r="T419" t="s">
        <v>55</v>
      </c>
      <c r="U419" t="s">
        <v>281</v>
      </c>
      <c r="V419" t="s">
        <v>80</v>
      </c>
      <c r="W419" t="s">
        <v>80</v>
      </c>
      <c r="X419" t="s">
        <v>60</v>
      </c>
      <c r="Y419" t="s">
        <v>60</v>
      </c>
      <c r="Z419" t="s">
        <v>60</v>
      </c>
      <c r="AA419" t="s">
        <v>61</v>
      </c>
      <c r="AB419" t="s">
        <v>61</v>
      </c>
      <c r="AC419" t="s">
        <v>60</v>
      </c>
      <c r="AD419" t="s">
        <v>61</v>
      </c>
      <c r="AE419" t="s">
        <v>61</v>
      </c>
      <c r="AF419" t="s">
        <v>282</v>
      </c>
      <c r="AG419" t="s">
        <v>283</v>
      </c>
      <c r="AH419">
        <v>264</v>
      </c>
      <c r="AI419">
        <f>"07211     "</f>
        <v>0</v>
      </c>
      <c r="AJ419" t="s">
        <v>239</v>
      </c>
      <c r="AK419" t="s">
        <v>240</v>
      </c>
      <c r="AL419" t="s">
        <v>284</v>
      </c>
      <c r="AM419" t="s">
        <v>285</v>
      </c>
      <c r="AN419" t="s">
        <v>286</v>
      </c>
      <c r="AO419" t="s">
        <v>85</v>
      </c>
    </row>
    <row r="420" spans="1:41">
      <c r="A420">
        <v>407</v>
      </c>
      <c r="B420" t="s">
        <v>41</v>
      </c>
      <c r="C420" t="s">
        <v>42</v>
      </c>
      <c r="D420" t="s">
        <v>43</v>
      </c>
      <c r="E420">
        <f>"04"</f>
        <v>0</v>
      </c>
      <c r="F420" t="s">
        <v>86</v>
      </c>
      <c r="G420" t="s">
        <v>87</v>
      </c>
      <c r="H420">
        <v>1575</v>
      </c>
      <c r="I420" t="s">
        <v>1127</v>
      </c>
      <c r="J420" t="s">
        <v>1128</v>
      </c>
      <c r="K420" t="s">
        <v>77</v>
      </c>
      <c r="L420" t="s">
        <v>49</v>
      </c>
      <c r="M420">
        <v>26</v>
      </c>
      <c r="N420" t="s">
        <v>114</v>
      </c>
      <c r="O420" t="s">
        <v>51</v>
      </c>
      <c r="P420" t="s">
        <v>52</v>
      </c>
      <c r="Q420" t="s">
        <v>92</v>
      </c>
      <c r="R420" t="s">
        <v>54</v>
      </c>
      <c r="S420" t="s">
        <v>55</v>
      </c>
      <c r="T420" t="s">
        <v>55</v>
      </c>
      <c r="U420" t="s">
        <v>1129</v>
      </c>
      <c r="V420" t="s">
        <v>80</v>
      </c>
      <c r="W420" t="s">
        <v>80</v>
      </c>
      <c r="X420" t="s">
        <v>116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117</v>
      </c>
      <c r="AG420" t="s">
        <v>118</v>
      </c>
      <c r="AH420">
        <v>1</v>
      </c>
      <c r="AI420">
        <f>"04101     "</f>
        <v>0</v>
      </c>
      <c r="AJ420" t="s">
        <v>153</v>
      </c>
      <c r="AK420" t="s">
        <v>154</v>
      </c>
      <c r="AL420" t="s">
        <v>96</v>
      </c>
      <c r="AM420" t="s">
        <v>97</v>
      </c>
      <c r="AN420" t="s">
        <v>155</v>
      </c>
      <c r="AO420" t="s">
        <v>69</v>
      </c>
    </row>
    <row r="421" spans="1:41">
      <c r="A421">
        <v>408</v>
      </c>
      <c r="B421" t="s">
        <v>41</v>
      </c>
      <c r="C421" t="s">
        <v>42</v>
      </c>
      <c r="D421" t="s">
        <v>43</v>
      </c>
      <c r="E421">
        <f>"08"</f>
        <v>0</v>
      </c>
      <c r="F421" t="s">
        <v>241</v>
      </c>
      <c r="G421" t="s">
        <v>242</v>
      </c>
      <c r="H421">
        <v>1577</v>
      </c>
      <c r="I421" t="s">
        <v>1130</v>
      </c>
      <c r="J421" t="s">
        <v>1131</v>
      </c>
      <c r="K421" t="s">
        <v>77</v>
      </c>
      <c r="L421" t="s">
        <v>49</v>
      </c>
      <c r="M421">
        <v>27</v>
      </c>
      <c r="N421" t="s">
        <v>159</v>
      </c>
      <c r="O421" t="s">
        <v>51</v>
      </c>
      <c r="P421" t="s">
        <v>52</v>
      </c>
      <c r="Q421" t="s">
        <v>92</v>
      </c>
      <c r="R421" t="s">
        <v>54</v>
      </c>
      <c r="S421" t="s">
        <v>55</v>
      </c>
      <c r="T421" t="s">
        <v>55</v>
      </c>
      <c r="U421" t="s">
        <v>677</v>
      </c>
      <c r="V421" t="s">
        <v>80</v>
      </c>
      <c r="W421" t="s">
        <v>80</v>
      </c>
      <c r="X421" t="s">
        <v>116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117</v>
      </c>
      <c r="AG421" t="s">
        <v>118</v>
      </c>
      <c r="AH421">
        <v>1</v>
      </c>
      <c r="AI421">
        <f>"08301     "</f>
        <v>0</v>
      </c>
      <c r="AJ421" t="s">
        <v>426</v>
      </c>
      <c r="AK421" t="s">
        <v>427</v>
      </c>
      <c r="AL421" t="s">
        <v>428</v>
      </c>
      <c r="AM421" t="s">
        <v>429</v>
      </c>
      <c r="AN421" t="s">
        <v>68</v>
      </c>
      <c r="AO421" t="s">
        <v>209</v>
      </c>
    </row>
    <row r="422" spans="1:41">
      <c r="A422">
        <v>409</v>
      </c>
      <c r="B422" t="s">
        <v>41</v>
      </c>
      <c r="C422" t="s">
        <v>42</v>
      </c>
      <c r="D422" t="s">
        <v>43</v>
      </c>
      <c r="E422">
        <f>"05"</f>
        <v>0</v>
      </c>
      <c r="F422" t="s">
        <v>99</v>
      </c>
      <c r="G422" t="s">
        <v>100</v>
      </c>
      <c r="H422">
        <v>1582</v>
      </c>
      <c r="I422" t="s">
        <v>1132</v>
      </c>
      <c r="J422" t="s">
        <v>1133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53</v>
      </c>
      <c r="R422" t="s">
        <v>54</v>
      </c>
      <c r="S422" t="s">
        <v>55</v>
      </c>
      <c r="T422" t="s">
        <v>55</v>
      </c>
      <c r="U422" t="s">
        <v>56</v>
      </c>
      <c r="V422" t="s">
        <v>57</v>
      </c>
      <c r="W422" t="s">
        <v>58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60</v>
      </c>
      <c r="AE422" t="s">
        <v>60</v>
      </c>
      <c r="AF422" t="s">
        <v>117</v>
      </c>
      <c r="AG422" t="s">
        <v>118</v>
      </c>
      <c r="AH422">
        <v>1</v>
      </c>
      <c r="AI422">
        <f>"05112     "</f>
        <v>0</v>
      </c>
      <c r="AJ422" t="s">
        <v>748</v>
      </c>
      <c r="AK422" t="s">
        <v>749</v>
      </c>
      <c r="AL422" t="s">
        <v>107</v>
      </c>
      <c r="AM422" t="s">
        <v>108</v>
      </c>
      <c r="AN422" t="s">
        <v>68</v>
      </c>
      <c r="AO422" t="s">
        <v>233</v>
      </c>
    </row>
    <row r="423" spans="1:41">
      <c r="A423">
        <v>410</v>
      </c>
      <c r="B423" t="s">
        <v>41</v>
      </c>
      <c r="C423" t="s">
        <v>42</v>
      </c>
      <c r="D423" t="s">
        <v>43</v>
      </c>
      <c r="E423">
        <f>"08"</f>
        <v>0</v>
      </c>
      <c r="F423" t="s">
        <v>241</v>
      </c>
      <c r="G423" t="s">
        <v>242</v>
      </c>
      <c r="H423">
        <v>1586</v>
      </c>
      <c r="I423" t="s">
        <v>1134</v>
      </c>
      <c r="J423" t="s">
        <v>1135</v>
      </c>
      <c r="K423" t="s">
        <v>77</v>
      </c>
      <c r="L423" t="s">
        <v>49</v>
      </c>
      <c r="M423">
        <v>26</v>
      </c>
      <c r="N423" t="s">
        <v>114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1136</v>
      </c>
      <c r="V423" t="s">
        <v>80</v>
      </c>
      <c r="W423" t="s">
        <v>80</v>
      </c>
      <c r="X423" t="s">
        <v>116</v>
      </c>
      <c r="Y423" t="s">
        <v>60</v>
      </c>
      <c r="Z423" t="s">
        <v>61</v>
      </c>
      <c r="AA423" t="s">
        <v>61</v>
      </c>
      <c r="AB423" t="s">
        <v>61</v>
      </c>
      <c r="AC423" t="s">
        <v>60</v>
      </c>
      <c r="AD423" t="s">
        <v>61</v>
      </c>
      <c r="AE423" t="s">
        <v>60</v>
      </c>
      <c r="AF423" t="s">
        <v>117</v>
      </c>
      <c r="AG423" t="s">
        <v>118</v>
      </c>
      <c r="AH423">
        <v>1</v>
      </c>
      <c r="AI423">
        <f>"08322     "</f>
        <v>0</v>
      </c>
      <c r="AJ423" t="s">
        <v>169</v>
      </c>
      <c r="AK423" t="s">
        <v>170</v>
      </c>
      <c r="AL423" t="s">
        <v>375</v>
      </c>
      <c r="AM423" t="s">
        <v>376</v>
      </c>
      <c r="AN423" t="s">
        <v>68</v>
      </c>
      <c r="AO423" t="s">
        <v>70</v>
      </c>
    </row>
    <row r="424" spans="1:41">
      <c r="A424">
        <v>411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1587</v>
      </c>
      <c r="I424" t="s">
        <v>1137</v>
      </c>
      <c r="J424" t="s">
        <v>1138</v>
      </c>
      <c r="K424" t="s">
        <v>77</v>
      </c>
      <c r="L424" t="s">
        <v>49</v>
      </c>
      <c r="M424">
        <v>27</v>
      </c>
      <c r="N424" t="s">
        <v>159</v>
      </c>
      <c r="O424" t="s">
        <v>51</v>
      </c>
      <c r="P424" t="s">
        <v>52</v>
      </c>
      <c r="Q424" t="s">
        <v>53</v>
      </c>
      <c r="R424" t="s">
        <v>54</v>
      </c>
      <c r="S424" t="s">
        <v>55</v>
      </c>
      <c r="T424" t="s">
        <v>55</v>
      </c>
      <c r="U424" t="s">
        <v>56</v>
      </c>
      <c r="V424" t="s">
        <v>57</v>
      </c>
      <c r="W424" t="s">
        <v>58</v>
      </c>
      <c r="X424" t="s">
        <v>116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60</v>
      </c>
      <c r="AE424" t="s">
        <v>60</v>
      </c>
      <c r="AF424" t="s">
        <v>117</v>
      </c>
      <c r="AG424" t="s">
        <v>118</v>
      </c>
      <c r="AH424">
        <v>1</v>
      </c>
      <c r="AI424">
        <f>"07114     "</f>
        <v>0</v>
      </c>
      <c r="AJ424" t="s">
        <v>1043</v>
      </c>
      <c r="AK424" t="s">
        <v>1044</v>
      </c>
      <c r="AL424" t="s">
        <v>66</v>
      </c>
      <c r="AM424" t="s">
        <v>67</v>
      </c>
      <c r="AN424" t="s">
        <v>68</v>
      </c>
      <c r="AO424" t="s">
        <v>223</v>
      </c>
    </row>
    <row r="425" spans="1:41">
      <c r="A425">
        <v>412</v>
      </c>
      <c r="B425" t="s">
        <v>41</v>
      </c>
      <c r="C425" t="s">
        <v>42</v>
      </c>
      <c r="D425" t="s">
        <v>43</v>
      </c>
      <c r="E425">
        <f>"07"</f>
        <v>0</v>
      </c>
      <c r="F425" t="s">
        <v>44</v>
      </c>
      <c r="G425" t="s">
        <v>45</v>
      </c>
      <c r="H425">
        <v>1588</v>
      </c>
      <c r="I425" t="s">
        <v>1139</v>
      </c>
      <c r="J425" t="s">
        <v>1140</v>
      </c>
      <c r="K425" t="s">
        <v>48</v>
      </c>
      <c r="L425" t="s">
        <v>49</v>
      </c>
      <c r="M425">
        <v>26</v>
      </c>
      <c r="N425" t="s">
        <v>707</v>
      </c>
      <c r="O425" t="s">
        <v>51</v>
      </c>
      <c r="P425" t="s">
        <v>52</v>
      </c>
      <c r="Q425" t="s">
        <v>53</v>
      </c>
      <c r="R425" t="s">
        <v>54</v>
      </c>
      <c r="S425" t="s">
        <v>55</v>
      </c>
      <c r="T425" t="s">
        <v>55</v>
      </c>
      <c r="U425" t="s">
        <v>56</v>
      </c>
      <c r="V425" t="s">
        <v>57</v>
      </c>
      <c r="W425" t="s">
        <v>58</v>
      </c>
      <c r="X425" t="s">
        <v>60</v>
      </c>
      <c r="Y425" t="s">
        <v>60</v>
      </c>
      <c r="Z425" t="s">
        <v>61</v>
      </c>
      <c r="AA425" t="s">
        <v>61</v>
      </c>
      <c r="AB425" t="s">
        <v>61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1</v>
      </c>
      <c r="AI425">
        <f>"07114     "</f>
        <v>0</v>
      </c>
      <c r="AJ425" t="s">
        <v>1043</v>
      </c>
      <c r="AK425" t="s">
        <v>1044</v>
      </c>
      <c r="AL425" t="s">
        <v>66</v>
      </c>
      <c r="AM425" t="s">
        <v>67</v>
      </c>
      <c r="AN425" t="s">
        <v>68</v>
      </c>
      <c r="AO425" t="s">
        <v>233</v>
      </c>
    </row>
    <row r="426" spans="1:41">
      <c r="A426">
        <v>413</v>
      </c>
      <c r="B426" t="s">
        <v>41</v>
      </c>
      <c r="C426" t="s">
        <v>42</v>
      </c>
      <c r="D426" t="s">
        <v>43</v>
      </c>
      <c r="E426">
        <f>"07"</f>
        <v>0</v>
      </c>
      <c r="F426" t="s">
        <v>44</v>
      </c>
      <c r="G426" t="s">
        <v>45</v>
      </c>
      <c r="H426">
        <v>1588</v>
      </c>
      <c r="I426" t="s">
        <v>1139</v>
      </c>
      <c r="J426" t="s">
        <v>1140</v>
      </c>
      <c r="K426" t="s">
        <v>48</v>
      </c>
      <c r="L426" t="s">
        <v>49</v>
      </c>
      <c r="M426">
        <v>26</v>
      </c>
      <c r="N426" t="s">
        <v>707</v>
      </c>
      <c r="O426" t="s">
        <v>51</v>
      </c>
      <c r="P426" t="s">
        <v>52</v>
      </c>
      <c r="Q426" t="s">
        <v>53</v>
      </c>
      <c r="R426" t="s">
        <v>54</v>
      </c>
      <c r="S426" t="s">
        <v>55</v>
      </c>
      <c r="T426" t="s">
        <v>55</v>
      </c>
      <c r="U426" t="s">
        <v>56</v>
      </c>
      <c r="V426" t="s">
        <v>57</v>
      </c>
      <c r="W426" t="s">
        <v>58</v>
      </c>
      <c r="X426" t="s">
        <v>60</v>
      </c>
      <c r="Y426" t="s">
        <v>60</v>
      </c>
      <c r="Z426" t="s">
        <v>61</v>
      </c>
      <c r="AA426" t="s">
        <v>61</v>
      </c>
      <c r="AB426" t="s">
        <v>61</v>
      </c>
      <c r="AC426" t="s">
        <v>60</v>
      </c>
      <c r="AD426" t="s">
        <v>61</v>
      </c>
      <c r="AE426" t="s">
        <v>60</v>
      </c>
      <c r="AF426" t="s">
        <v>80</v>
      </c>
      <c r="AG426" t="s">
        <v>80</v>
      </c>
      <c r="AH426">
        <v>2</v>
      </c>
      <c r="AI426">
        <f>"07114     "</f>
        <v>0</v>
      </c>
      <c r="AJ426" t="s">
        <v>1043</v>
      </c>
      <c r="AK426" t="s">
        <v>1044</v>
      </c>
      <c r="AL426" t="s">
        <v>66</v>
      </c>
      <c r="AM426" t="s">
        <v>67</v>
      </c>
      <c r="AN426" t="s">
        <v>68</v>
      </c>
      <c r="AO426" t="s">
        <v>223</v>
      </c>
    </row>
    <row r="427" spans="1:41">
      <c r="A427">
        <v>423</v>
      </c>
      <c r="B427" t="s">
        <v>41</v>
      </c>
      <c r="C427" t="s">
        <v>42</v>
      </c>
      <c r="D427" t="s">
        <v>43</v>
      </c>
      <c r="E427">
        <f>"07"</f>
        <v>0</v>
      </c>
      <c r="F427" t="s">
        <v>44</v>
      </c>
      <c r="G427" t="s">
        <v>45</v>
      </c>
      <c r="H427">
        <v>1610</v>
      </c>
      <c r="I427" t="s">
        <v>1141</v>
      </c>
      <c r="J427" t="s">
        <v>1142</v>
      </c>
      <c r="K427" t="s">
        <v>77</v>
      </c>
      <c r="L427" t="s">
        <v>49</v>
      </c>
      <c r="M427">
        <v>28</v>
      </c>
      <c r="N427" t="s">
        <v>1143</v>
      </c>
      <c r="O427" t="s">
        <v>51</v>
      </c>
      <c r="P427" t="s">
        <v>52</v>
      </c>
      <c r="Q427" t="s">
        <v>92</v>
      </c>
      <c r="R427" t="s">
        <v>237</v>
      </c>
      <c r="S427" t="s">
        <v>55</v>
      </c>
      <c r="T427" t="s">
        <v>55</v>
      </c>
      <c r="U427" t="s">
        <v>238</v>
      </c>
      <c r="V427" t="s">
        <v>80</v>
      </c>
      <c r="W427" t="s">
        <v>80</v>
      </c>
      <c r="X427" t="s">
        <v>59</v>
      </c>
      <c r="Y427" t="s">
        <v>60</v>
      </c>
      <c r="Z427" t="s">
        <v>61</v>
      </c>
      <c r="AA427" t="s">
        <v>61</v>
      </c>
      <c r="AB427" t="s">
        <v>61</v>
      </c>
      <c r="AC427" t="s">
        <v>60</v>
      </c>
      <c r="AD427" t="s">
        <v>61</v>
      </c>
      <c r="AE427" t="s">
        <v>60</v>
      </c>
      <c r="AF427" t="s">
        <v>62</v>
      </c>
      <c r="AG427" t="s">
        <v>63</v>
      </c>
      <c r="AH427">
        <v>1</v>
      </c>
      <c r="AI427">
        <f>"07211     "</f>
        <v>0</v>
      </c>
      <c r="AJ427" t="s">
        <v>239</v>
      </c>
      <c r="AK427" t="s">
        <v>240</v>
      </c>
      <c r="AL427" t="s">
        <v>140</v>
      </c>
      <c r="AM427" t="s">
        <v>141</v>
      </c>
      <c r="AN427" t="s">
        <v>68</v>
      </c>
      <c r="AO427" t="s">
        <v>70</v>
      </c>
    </row>
    <row r="428" spans="1:41">
      <c r="A428">
        <v>414</v>
      </c>
      <c r="B428" t="s">
        <v>41</v>
      </c>
      <c r="C428" t="s">
        <v>42</v>
      </c>
      <c r="D428" t="s">
        <v>43</v>
      </c>
      <c r="E428">
        <f>"07"</f>
        <v>0</v>
      </c>
      <c r="F428" t="s">
        <v>44</v>
      </c>
      <c r="G428" t="s">
        <v>45</v>
      </c>
      <c r="H428">
        <v>1588</v>
      </c>
      <c r="I428" t="s">
        <v>1139</v>
      </c>
      <c r="J428" t="s">
        <v>1140</v>
      </c>
      <c r="K428" t="s">
        <v>48</v>
      </c>
      <c r="L428" t="s">
        <v>49</v>
      </c>
      <c r="M428">
        <v>26</v>
      </c>
      <c r="N428" t="s">
        <v>707</v>
      </c>
      <c r="O428" t="s">
        <v>51</v>
      </c>
      <c r="P428" t="s">
        <v>52</v>
      </c>
      <c r="Q428" t="s">
        <v>53</v>
      </c>
      <c r="R428" t="s">
        <v>54</v>
      </c>
      <c r="S428" t="s">
        <v>55</v>
      </c>
      <c r="T428" t="s">
        <v>55</v>
      </c>
      <c r="U428" t="s">
        <v>56</v>
      </c>
      <c r="V428" t="s">
        <v>57</v>
      </c>
      <c r="W428" t="s">
        <v>58</v>
      </c>
      <c r="X428" t="s">
        <v>60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61</v>
      </c>
      <c r="AE428" t="s">
        <v>60</v>
      </c>
      <c r="AF428" t="s">
        <v>80</v>
      </c>
      <c r="AG428" t="s">
        <v>80</v>
      </c>
      <c r="AH428">
        <v>3</v>
      </c>
      <c r="AI428">
        <f>"07114     "</f>
        <v>0</v>
      </c>
      <c r="AJ428" t="s">
        <v>1043</v>
      </c>
      <c r="AK428" t="s">
        <v>1044</v>
      </c>
      <c r="AL428" t="s">
        <v>66</v>
      </c>
      <c r="AM428" t="s">
        <v>67</v>
      </c>
      <c r="AN428" t="s">
        <v>68</v>
      </c>
      <c r="AO428" t="s">
        <v>233</v>
      </c>
    </row>
    <row r="429" spans="1:41">
      <c r="A429">
        <v>415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1591</v>
      </c>
      <c r="I429" t="s">
        <v>1144</v>
      </c>
      <c r="J429" t="s">
        <v>1145</v>
      </c>
      <c r="K429" t="s">
        <v>77</v>
      </c>
      <c r="L429" t="s">
        <v>49</v>
      </c>
      <c r="M429">
        <v>27</v>
      </c>
      <c r="N429" t="s">
        <v>159</v>
      </c>
      <c r="O429" t="s">
        <v>51</v>
      </c>
      <c r="P429" t="s">
        <v>52</v>
      </c>
      <c r="Q429" t="s">
        <v>913</v>
      </c>
      <c r="R429" t="s">
        <v>54</v>
      </c>
      <c r="S429" t="s">
        <v>55</v>
      </c>
      <c r="T429" t="s">
        <v>55</v>
      </c>
      <c r="U429" t="s">
        <v>1146</v>
      </c>
      <c r="V429" t="s">
        <v>80</v>
      </c>
      <c r="W429" t="s">
        <v>80</v>
      </c>
      <c r="X429" t="s">
        <v>116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61</v>
      </c>
      <c r="AE429" t="s">
        <v>60</v>
      </c>
      <c r="AF429" t="s">
        <v>117</v>
      </c>
      <c r="AG429" t="s">
        <v>118</v>
      </c>
      <c r="AH429">
        <v>1</v>
      </c>
      <c r="AI429">
        <f>"07111     "</f>
        <v>0</v>
      </c>
      <c r="AJ429" t="s">
        <v>343</v>
      </c>
      <c r="AK429" t="s">
        <v>344</v>
      </c>
      <c r="AL429" t="s">
        <v>66</v>
      </c>
      <c r="AM429" t="s">
        <v>67</v>
      </c>
      <c r="AN429" t="s">
        <v>68</v>
      </c>
      <c r="AO429" t="s">
        <v>223</v>
      </c>
    </row>
    <row r="430" spans="1:41">
      <c r="A430">
        <v>416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1597</v>
      </c>
      <c r="I430" t="s">
        <v>1147</v>
      </c>
      <c r="J430" t="s">
        <v>1148</v>
      </c>
      <c r="K430" t="s">
        <v>77</v>
      </c>
      <c r="L430" t="s">
        <v>49</v>
      </c>
      <c r="M430">
        <v>26</v>
      </c>
      <c r="N430" t="s">
        <v>114</v>
      </c>
      <c r="O430" t="s">
        <v>51</v>
      </c>
      <c r="P430" t="s">
        <v>52</v>
      </c>
      <c r="Q430" t="s">
        <v>92</v>
      </c>
      <c r="R430" t="s">
        <v>54</v>
      </c>
      <c r="S430" t="s">
        <v>55</v>
      </c>
      <c r="T430" t="s">
        <v>55</v>
      </c>
      <c r="U430" t="s">
        <v>104</v>
      </c>
      <c r="V430" t="s">
        <v>80</v>
      </c>
      <c r="W430" t="s">
        <v>80</v>
      </c>
      <c r="X430" t="s">
        <v>116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61</v>
      </c>
      <c r="AE430" t="s">
        <v>60</v>
      </c>
      <c r="AF430" t="s">
        <v>117</v>
      </c>
      <c r="AG430" t="s">
        <v>118</v>
      </c>
      <c r="AH430">
        <v>1</v>
      </c>
      <c r="AI430">
        <f>"07111     "</f>
        <v>0</v>
      </c>
      <c r="AJ430" t="s">
        <v>343</v>
      </c>
      <c r="AK430" t="s">
        <v>344</v>
      </c>
      <c r="AL430" t="s">
        <v>66</v>
      </c>
      <c r="AM430" t="s">
        <v>67</v>
      </c>
      <c r="AN430" t="s">
        <v>68</v>
      </c>
      <c r="AO430" t="s">
        <v>142</v>
      </c>
    </row>
    <row r="431" spans="1:41">
      <c r="A431">
        <v>417</v>
      </c>
      <c r="B431" t="s">
        <v>41</v>
      </c>
      <c r="C431" t="s">
        <v>42</v>
      </c>
      <c r="D431" t="s">
        <v>43</v>
      </c>
      <c r="E431">
        <f>"06"</f>
        <v>0</v>
      </c>
      <c r="F431" t="s">
        <v>448</v>
      </c>
      <c r="G431" t="s">
        <v>449</v>
      </c>
      <c r="H431">
        <v>1598</v>
      </c>
      <c r="I431" t="s">
        <v>1149</v>
      </c>
      <c r="J431" t="s">
        <v>1150</v>
      </c>
      <c r="K431" t="s">
        <v>48</v>
      </c>
      <c r="L431" t="s">
        <v>49</v>
      </c>
      <c r="M431">
        <v>24</v>
      </c>
      <c r="N431" t="s">
        <v>151</v>
      </c>
      <c r="O431" t="s">
        <v>51</v>
      </c>
      <c r="P431" t="s">
        <v>91</v>
      </c>
      <c r="Q431" t="s">
        <v>53</v>
      </c>
      <c r="R431" t="s">
        <v>54</v>
      </c>
      <c r="S431" t="s">
        <v>55</v>
      </c>
      <c r="T431" t="s">
        <v>55</v>
      </c>
      <c r="U431" t="s">
        <v>1151</v>
      </c>
      <c r="V431" t="s">
        <v>80</v>
      </c>
      <c r="W431" t="s">
        <v>80</v>
      </c>
      <c r="X431" t="s">
        <v>60</v>
      </c>
      <c r="Y431" t="s">
        <v>60</v>
      </c>
      <c r="Z431" t="s">
        <v>60</v>
      </c>
      <c r="AA431" t="s">
        <v>61</v>
      </c>
      <c r="AB431" t="s">
        <v>60</v>
      </c>
      <c r="AC431" t="s">
        <v>60</v>
      </c>
      <c r="AD431" t="s">
        <v>61</v>
      </c>
      <c r="AE431" t="s">
        <v>60</v>
      </c>
      <c r="AF431" t="s">
        <v>80</v>
      </c>
      <c r="AG431" t="s">
        <v>80</v>
      </c>
      <c r="AH431">
        <v>1</v>
      </c>
      <c r="AI431">
        <f>"06101     "</f>
        <v>0</v>
      </c>
      <c r="AJ431" t="s">
        <v>865</v>
      </c>
      <c r="AK431" t="s">
        <v>866</v>
      </c>
      <c r="AL431" t="s">
        <v>231</v>
      </c>
      <c r="AM431" t="s">
        <v>232</v>
      </c>
      <c r="AN431" t="s">
        <v>68</v>
      </c>
      <c r="AO431" t="s">
        <v>233</v>
      </c>
    </row>
    <row r="432" spans="1:41">
      <c r="A432">
        <v>446</v>
      </c>
      <c r="B432" t="s">
        <v>41</v>
      </c>
      <c r="C432" t="s">
        <v>42</v>
      </c>
      <c r="D432" t="s">
        <v>43</v>
      </c>
      <c r="E432">
        <f>"02"</f>
        <v>0</v>
      </c>
      <c r="F432" t="s">
        <v>124</v>
      </c>
      <c r="G432" t="s">
        <v>125</v>
      </c>
      <c r="H432">
        <v>1662</v>
      </c>
      <c r="I432" t="s">
        <v>1152</v>
      </c>
      <c r="J432" t="s">
        <v>1153</v>
      </c>
      <c r="K432" t="s">
        <v>77</v>
      </c>
      <c r="L432" t="s">
        <v>49</v>
      </c>
      <c r="M432">
        <v>25</v>
      </c>
      <c r="N432" t="s">
        <v>933</v>
      </c>
      <c r="O432" t="s">
        <v>51</v>
      </c>
      <c r="P432" t="s">
        <v>52</v>
      </c>
      <c r="Q432" t="s">
        <v>92</v>
      </c>
      <c r="R432" t="s">
        <v>54</v>
      </c>
      <c r="S432" t="s">
        <v>55</v>
      </c>
      <c r="T432" t="s">
        <v>55</v>
      </c>
      <c r="U432" t="s">
        <v>1154</v>
      </c>
      <c r="V432" t="s">
        <v>80</v>
      </c>
      <c r="W432" t="s">
        <v>80</v>
      </c>
      <c r="X432" t="s">
        <v>383</v>
      </c>
      <c r="Y432" t="s">
        <v>60</v>
      </c>
      <c r="Z432" t="s">
        <v>61</v>
      </c>
      <c r="AA432" t="s">
        <v>61</v>
      </c>
      <c r="AB432" t="s">
        <v>61</v>
      </c>
      <c r="AC432" t="s">
        <v>60</v>
      </c>
      <c r="AD432" t="s">
        <v>61</v>
      </c>
      <c r="AE432" t="s">
        <v>60</v>
      </c>
      <c r="AF432" t="s">
        <v>117</v>
      </c>
      <c r="AG432" t="s">
        <v>118</v>
      </c>
      <c r="AH432">
        <v>1</v>
      </c>
      <c r="AI432">
        <f>"02201     "</f>
        <v>0</v>
      </c>
      <c r="AJ432" t="s">
        <v>564</v>
      </c>
      <c r="AK432" t="s">
        <v>565</v>
      </c>
      <c r="AL432" t="s">
        <v>96</v>
      </c>
      <c r="AM432" t="s">
        <v>97</v>
      </c>
      <c r="AN432" t="s">
        <v>68</v>
      </c>
      <c r="AO432" t="s">
        <v>69</v>
      </c>
    </row>
    <row r="433" spans="1:41">
      <c r="A433">
        <v>418</v>
      </c>
      <c r="B433" t="s">
        <v>41</v>
      </c>
      <c r="C433" t="s">
        <v>42</v>
      </c>
      <c r="D433" t="s">
        <v>43</v>
      </c>
      <c r="E433">
        <f>"06"</f>
        <v>0</v>
      </c>
      <c r="F433" t="s">
        <v>448</v>
      </c>
      <c r="G433" t="s">
        <v>449</v>
      </c>
      <c r="H433">
        <v>1598</v>
      </c>
      <c r="I433" t="s">
        <v>1149</v>
      </c>
      <c r="J433" t="s">
        <v>1150</v>
      </c>
      <c r="K433" t="s">
        <v>48</v>
      </c>
      <c r="L433" t="s">
        <v>49</v>
      </c>
      <c r="M433">
        <v>24</v>
      </c>
      <c r="N433" t="s">
        <v>151</v>
      </c>
      <c r="O433" t="s">
        <v>51</v>
      </c>
      <c r="P433" t="s">
        <v>91</v>
      </c>
      <c r="Q433" t="s">
        <v>53</v>
      </c>
      <c r="R433" t="s">
        <v>54</v>
      </c>
      <c r="S433" t="s">
        <v>55</v>
      </c>
      <c r="T433" t="s">
        <v>55</v>
      </c>
      <c r="U433" t="s">
        <v>1151</v>
      </c>
      <c r="V433" t="s">
        <v>80</v>
      </c>
      <c r="W433" t="s">
        <v>80</v>
      </c>
      <c r="X433" t="s">
        <v>60</v>
      </c>
      <c r="Y433" t="s">
        <v>60</v>
      </c>
      <c r="Z433" t="s">
        <v>60</v>
      </c>
      <c r="AA433" t="s">
        <v>61</v>
      </c>
      <c r="AB433" t="s">
        <v>60</v>
      </c>
      <c r="AC433" t="s">
        <v>60</v>
      </c>
      <c r="AD433" t="s">
        <v>61</v>
      </c>
      <c r="AE433" t="s">
        <v>60</v>
      </c>
      <c r="AF433" t="s">
        <v>80</v>
      </c>
      <c r="AG433" t="s">
        <v>80</v>
      </c>
      <c r="AH433">
        <v>2</v>
      </c>
      <c r="AI433">
        <f>"06001     "</f>
        <v>0</v>
      </c>
      <c r="AJ433" t="s">
        <v>637</v>
      </c>
      <c r="AK433" t="s">
        <v>638</v>
      </c>
      <c r="AL433" t="s">
        <v>231</v>
      </c>
      <c r="AM433" t="s">
        <v>232</v>
      </c>
      <c r="AN433" t="s">
        <v>68</v>
      </c>
      <c r="AO433" t="s">
        <v>233</v>
      </c>
    </row>
    <row r="434" spans="1:41">
      <c r="A434">
        <v>465</v>
      </c>
      <c r="B434" t="s">
        <v>41</v>
      </c>
      <c r="C434" t="s">
        <v>42</v>
      </c>
      <c r="D434" t="s">
        <v>43</v>
      </c>
      <c r="E434">
        <f>"02"</f>
        <v>0</v>
      </c>
      <c r="F434" t="s">
        <v>124</v>
      </c>
      <c r="G434" t="s">
        <v>125</v>
      </c>
      <c r="H434">
        <v>1697</v>
      </c>
      <c r="I434" t="s">
        <v>1155</v>
      </c>
      <c r="J434" t="s">
        <v>1156</v>
      </c>
      <c r="K434" t="s">
        <v>48</v>
      </c>
      <c r="L434" t="s">
        <v>49</v>
      </c>
      <c r="M434">
        <v>25</v>
      </c>
      <c r="N434" t="s">
        <v>90</v>
      </c>
      <c r="O434" t="s">
        <v>51</v>
      </c>
      <c r="P434" t="s">
        <v>52</v>
      </c>
      <c r="Q434" t="s">
        <v>53</v>
      </c>
      <c r="R434" t="s">
        <v>54</v>
      </c>
      <c r="S434" t="s">
        <v>55</v>
      </c>
      <c r="T434" t="s">
        <v>55</v>
      </c>
      <c r="U434" t="s">
        <v>965</v>
      </c>
      <c r="V434" t="s">
        <v>80</v>
      </c>
      <c r="W434" t="s">
        <v>80</v>
      </c>
      <c r="X434" t="s">
        <v>60</v>
      </c>
      <c r="Y434" t="s">
        <v>60</v>
      </c>
      <c r="Z434" t="s">
        <v>61</v>
      </c>
      <c r="AA434" t="s">
        <v>61</v>
      </c>
      <c r="AB434" t="s">
        <v>61</v>
      </c>
      <c r="AC434" t="s">
        <v>60</v>
      </c>
      <c r="AD434" t="s">
        <v>60</v>
      </c>
      <c r="AE434" t="s">
        <v>60</v>
      </c>
      <c r="AF434" t="s">
        <v>1067</v>
      </c>
      <c r="AG434" t="s">
        <v>1068</v>
      </c>
      <c r="AH434">
        <v>5</v>
      </c>
      <c r="AI434">
        <f>"02002     "</f>
        <v>0</v>
      </c>
      <c r="AJ434" t="s">
        <v>128</v>
      </c>
      <c r="AK434" t="s">
        <v>129</v>
      </c>
      <c r="AL434" t="s">
        <v>96</v>
      </c>
      <c r="AM434" t="s">
        <v>97</v>
      </c>
      <c r="AN434" t="s">
        <v>68</v>
      </c>
      <c r="AO434" t="s">
        <v>70</v>
      </c>
    </row>
    <row r="435" spans="1:41">
      <c r="A435">
        <v>419</v>
      </c>
      <c r="B435" t="s">
        <v>41</v>
      </c>
      <c r="C435" t="s">
        <v>42</v>
      </c>
      <c r="D435" t="s">
        <v>43</v>
      </c>
      <c r="E435">
        <f>"06"</f>
        <v>0</v>
      </c>
      <c r="F435" t="s">
        <v>448</v>
      </c>
      <c r="G435" t="s">
        <v>449</v>
      </c>
      <c r="H435">
        <v>1598</v>
      </c>
      <c r="I435" t="s">
        <v>1149</v>
      </c>
      <c r="J435" t="s">
        <v>1150</v>
      </c>
      <c r="K435" t="s">
        <v>48</v>
      </c>
      <c r="L435" t="s">
        <v>49</v>
      </c>
      <c r="M435">
        <v>24</v>
      </c>
      <c r="N435" t="s">
        <v>151</v>
      </c>
      <c r="O435" t="s">
        <v>51</v>
      </c>
      <c r="P435" t="s">
        <v>91</v>
      </c>
      <c r="Q435" t="s">
        <v>53</v>
      </c>
      <c r="R435" t="s">
        <v>54</v>
      </c>
      <c r="S435" t="s">
        <v>55</v>
      </c>
      <c r="T435" t="s">
        <v>55</v>
      </c>
      <c r="U435" t="s">
        <v>1151</v>
      </c>
      <c r="V435" t="s">
        <v>80</v>
      </c>
      <c r="W435" t="s">
        <v>80</v>
      </c>
      <c r="X435" t="s">
        <v>60</v>
      </c>
      <c r="Y435" t="s">
        <v>60</v>
      </c>
      <c r="Z435" t="s">
        <v>60</v>
      </c>
      <c r="AA435" t="s">
        <v>61</v>
      </c>
      <c r="AB435" t="s">
        <v>60</v>
      </c>
      <c r="AC435" t="s">
        <v>60</v>
      </c>
      <c r="AD435" t="s">
        <v>61</v>
      </c>
      <c r="AE435" t="s">
        <v>60</v>
      </c>
      <c r="AF435" t="s">
        <v>80</v>
      </c>
      <c r="AG435" t="s">
        <v>80</v>
      </c>
      <c r="AH435">
        <v>3</v>
      </c>
      <c r="AI435">
        <f>"06101     "</f>
        <v>0</v>
      </c>
      <c r="AJ435" t="s">
        <v>865</v>
      </c>
      <c r="AK435" t="s">
        <v>866</v>
      </c>
      <c r="AL435" t="s">
        <v>231</v>
      </c>
      <c r="AM435" t="s">
        <v>232</v>
      </c>
      <c r="AN435" t="s">
        <v>68</v>
      </c>
      <c r="AO435" t="s">
        <v>139</v>
      </c>
    </row>
    <row r="436" spans="1:41">
      <c r="A436">
        <v>420</v>
      </c>
      <c r="B436" t="s">
        <v>41</v>
      </c>
      <c r="C436" t="s">
        <v>42</v>
      </c>
      <c r="D436" t="s">
        <v>43</v>
      </c>
      <c r="E436">
        <f>"04"</f>
        <v>0</v>
      </c>
      <c r="F436" t="s">
        <v>86</v>
      </c>
      <c r="G436" t="s">
        <v>87</v>
      </c>
      <c r="H436">
        <v>1603</v>
      </c>
      <c r="I436" t="s">
        <v>1157</v>
      </c>
      <c r="J436" t="s">
        <v>1158</v>
      </c>
      <c r="K436" t="s">
        <v>77</v>
      </c>
      <c r="L436" t="s">
        <v>49</v>
      </c>
      <c r="M436">
        <v>26</v>
      </c>
      <c r="N436" t="s">
        <v>114</v>
      </c>
      <c r="O436" t="s">
        <v>227</v>
      </c>
      <c r="P436" t="s">
        <v>91</v>
      </c>
      <c r="Q436" t="s">
        <v>92</v>
      </c>
      <c r="R436" t="s">
        <v>54</v>
      </c>
      <c r="S436" t="s">
        <v>55</v>
      </c>
      <c r="T436" t="s">
        <v>55</v>
      </c>
      <c r="U436" t="s">
        <v>152</v>
      </c>
      <c r="V436" t="s">
        <v>80</v>
      </c>
      <c r="W436" t="s">
        <v>80</v>
      </c>
      <c r="X436" t="s">
        <v>116</v>
      </c>
      <c r="Y436" t="s">
        <v>60</v>
      </c>
      <c r="Z436" t="s">
        <v>61</v>
      </c>
      <c r="AA436" t="s">
        <v>61</v>
      </c>
      <c r="AB436" t="s">
        <v>61</v>
      </c>
      <c r="AC436" t="s">
        <v>60</v>
      </c>
      <c r="AD436" t="s">
        <v>60</v>
      </c>
      <c r="AE436" t="s">
        <v>60</v>
      </c>
      <c r="AF436" t="s">
        <v>117</v>
      </c>
      <c r="AG436" t="s">
        <v>118</v>
      </c>
      <c r="AH436">
        <v>1</v>
      </c>
      <c r="AI436">
        <f>"04101     "</f>
        <v>0</v>
      </c>
      <c r="AJ436" t="s">
        <v>153</v>
      </c>
      <c r="AK436" t="s">
        <v>154</v>
      </c>
      <c r="AL436" t="s">
        <v>96</v>
      </c>
      <c r="AM436" t="s">
        <v>97</v>
      </c>
      <c r="AN436" t="s">
        <v>155</v>
      </c>
      <c r="AO436" t="s">
        <v>69</v>
      </c>
    </row>
    <row r="437" spans="1:41">
      <c r="A437">
        <v>421</v>
      </c>
      <c r="B437" t="s">
        <v>41</v>
      </c>
      <c r="C437" t="s">
        <v>42</v>
      </c>
      <c r="D437" t="s">
        <v>43</v>
      </c>
      <c r="E437">
        <f>"07"</f>
        <v>0</v>
      </c>
      <c r="F437" t="s">
        <v>44</v>
      </c>
      <c r="G437" t="s">
        <v>45</v>
      </c>
      <c r="H437">
        <v>1606</v>
      </c>
      <c r="I437" t="s">
        <v>1159</v>
      </c>
      <c r="J437" t="s">
        <v>1160</v>
      </c>
      <c r="K437" t="s">
        <v>77</v>
      </c>
      <c r="L437" t="s">
        <v>322</v>
      </c>
      <c r="M437">
        <v>30</v>
      </c>
      <c r="N437" t="s">
        <v>166</v>
      </c>
      <c r="O437" t="s">
        <v>51</v>
      </c>
      <c r="P437" t="s">
        <v>52</v>
      </c>
      <c r="Q437" t="s">
        <v>53</v>
      </c>
      <c r="R437" t="s">
        <v>54</v>
      </c>
      <c r="S437" t="s">
        <v>55</v>
      </c>
      <c r="T437" t="s">
        <v>55</v>
      </c>
      <c r="U437" t="s">
        <v>56</v>
      </c>
      <c r="V437" t="s">
        <v>57</v>
      </c>
      <c r="W437" t="s">
        <v>58</v>
      </c>
      <c r="X437" t="s">
        <v>168</v>
      </c>
      <c r="Y437" t="s">
        <v>60</v>
      </c>
      <c r="Z437" t="s">
        <v>61</v>
      </c>
      <c r="AA437" t="s">
        <v>61</v>
      </c>
      <c r="AB437" t="s">
        <v>61</v>
      </c>
      <c r="AC437" t="s">
        <v>60</v>
      </c>
      <c r="AD437" t="s">
        <v>60</v>
      </c>
      <c r="AE437" t="s">
        <v>60</v>
      </c>
      <c r="AF437" t="s">
        <v>80</v>
      </c>
      <c r="AG437" t="s">
        <v>80</v>
      </c>
      <c r="AH437">
        <v>1</v>
      </c>
      <c r="AI437">
        <f>"07101     "</f>
        <v>0</v>
      </c>
      <c r="AJ437" t="s">
        <v>64</v>
      </c>
      <c r="AK437" t="s">
        <v>65</v>
      </c>
      <c r="AL437" t="s">
        <v>66</v>
      </c>
      <c r="AM437" t="s">
        <v>67</v>
      </c>
      <c r="AN437" t="s">
        <v>68</v>
      </c>
      <c r="AO437" t="s">
        <v>224</v>
      </c>
    </row>
    <row r="438" spans="1:41">
      <c r="A438">
        <v>424</v>
      </c>
      <c r="B438" t="s">
        <v>41</v>
      </c>
      <c r="C438" t="s">
        <v>42</v>
      </c>
      <c r="D438" t="s">
        <v>43</v>
      </c>
      <c r="E438">
        <f>"07"</f>
        <v>0</v>
      </c>
      <c r="F438" t="s">
        <v>44</v>
      </c>
      <c r="G438" t="s">
        <v>45</v>
      </c>
      <c r="H438">
        <v>1614</v>
      </c>
      <c r="I438" t="s">
        <v>1161</v>
      </c>
      <c r="J438" t="s">
        <v>1162</v>
      </c>
      <c r="K438" t="s">
        <v>77</v>
      </c>
      <c r="L438" t="s">
        <v>49</v>
      </c>
      <c r="M438">
        <v>28</v>
      </c>
      <c r="N438" t="s">
        <v>78</v>
      </c>
      <c r="O438" t="s">
        <v>51</v>
      </c>
      <c r="P438" t="s">
        <v>52</v>
      </c>
      <c r="Q438" t="s">
        <v>53</v>
      </c>
      <c r="R438" t="s">
        <v>54</v>
      </c>
      <c r="S438" t="s">
        <v>55</v>
      </c>
      <c r="T438" t="s">
        <v>55</v>
      </c>
      <c r="U438" t="s">
        <v>56</v>
      </c>
      <c r="V438" t="s">
        <v>57</v>
      </c>
      <c r="W438" t="s">
        <v>58</v>
      </c>
      <c r="X438" t="s">
        <v>59</v>
      </c>
      <c r="Y438" t="s">
        <v>60</v>
      </c>
      <c r="Z438" t="s">
        <v>61</v>
      </c>
      <c r="AA438" t="s">
        <v>61</v>
      </c>
      <c r="AB438" t="s">
        <v>61</v>
      </c>
      <c r="AC438" t="s">
        <v>60</v>
      </c>
      <c r="AD438" t="s">
        <v>60</v>
      </c>
      <c r="AE438" t="s">
        <v>60</v>
      </c>
      <c r="AF438" t="s">
        <v>62</v>
      </c>
      <c r="AG438" t="s">
        <v>63</v>
      </c>
      <c r="AH438">
        <v>1</v>
      </c>
      <c r="AI438">
        <f>"07222     "</f>
        <v>0</v>
      </c>
      <c r="AJ438" t="s">
        <v>651</v>
      </c>
      <c r="AK438" t="s">
        <v>652</v>
      </c>
      <c r="AL438" t="s">
        <v>355</v>
      </c>
      <c r="AM438" t="s">
        <v>356</v>
      </c>
      <c r="AN438" t="s">
        <v>68</v>
      </c>
      <c r="AO438" t="s">
        <v>142</v>
      </c>
    </row>
    <row r="439" spans="1:41">
      <c r="A439">
        <v>425</v>
      </c>
      <c r="B439" t="s">
        <v>41</v>
      </c>
      <c r="C439" t="s">
        <v>42</v>
      </c>
      <c r="D439" t="s">
        <v>43</v>
      </c>
      <c r="E439">
        <f>"07"</f>
        <v>0</v>
      </c>
      <c r="F439" t="s">
        <v>44</v>
      </c>
      <c r="G439" t="s">
        <v>45</v>
      </c>
      <c r="H439">
        <v>1615</v>
      </c>
      <c r="I439" t="s">
        <v>1163</v>
      </c>
      <c r="J439" t="s">
        <v>1164</v>
      </c>
      <c r="K439" t="s">
        <v>77</v>
      </c>
      <c r="L439" t="s">
        <v>49</v>
      </c>
      <c r="M439">
        <v>26</v>
      </c>
      <c r="N439" t="s">
        <v>114</v>
      </c>
      <c r="O439" t="s">
        <v>51</v>
      </c>
      <c r="P439" t="s">
        <v>52</v>
      </c>
      <c r="Q439" t="s">
        <v>53</v>
      </c>
      <c r="R439" t="s">
        <v>54</v>
      </c>
      <c r="S439" t="s">
        <v>55</v>
      </c>
      <c r="T439" t="s">
        <v>55</v>
      </c>
      <c r="U439" t="s">
        <v>56</v>
      </c>
      <c r="V439" t="s">
        <v>57</v>
      </c>
      <c r="W439" t="s">
        <v>58</v>
      </c>
      <c r="X439" t="s">
        <v>116</v>
      </c>
      <c r="Y439" t="s">
        <v>60</v>
      </c>
      <c r="Z439" t="s">
        <v>61</v>
      </c>
      <c r="AA439" t="s">
        <v>61</v>
      </c>
      <c r="AB439" t="s">
        <v>61</v>
      </c>
      <c r="AC439" t="s">
        <v>60</v>
      </c>
      <c r="AD439" t="s">
        <v>61</v>
      </c>
      <c r="AE439" t="s">
        <v>60</v>
      </c>
      <c r="AF439" t="s">
        <v>117</v>
      </c>
      <c r="AG439" t="s">
        <v>118</v>
      </c>
      <c r="AH439">
        <v>1</v>
      </c>
      <c r="AI439">
        <f>"07222     "</f>
        <v>0</v>
      </c>
      <c r="AJ439" t="s">
        <v>651</v>
      </c>
      <c r="AK439" t="s">
        <v>652</v>
      </c>
      <c r="AL439" t="s">
        <v>355</v>
      </c>
      <c r="AM439" t="s">
        <v>356</v>
      </c>
      <c r="AN439" t="s">
        <v>68</v>
      </c>
      <c r="AO439" t="s">
        <v>142</v>
      </c>
    </row>
    <row r="440" spans="1:41">
      <c r="A440">
        <v>426</v>
      </c>
      <c r="B440" t="s">
        <v>41</v>
      </c>
      <c r="C440" t="s">
        <v>42</v>
      </c>
      <c r="D440" t="s">
        <v>43</v>
      </c>
      <c r="E440">
        <f>"07"</f>
        <v>0</v>
      </c>
      <c r="F440" t="s">
        <v>44</v>
      </c>
      <c r="G440" t="s">
        <v>45</v>
      </c>
      <c r="H440">
        <v>1616</v>
      </c>
      <c r="I440" t="s">
        <v>1165</v>
      </c>
      <c r="J440" t="s">
        <v>1166</v>
      </c>
      <c r="K440" t="s">
        <v>77</v>
      </c>
      <c r="L440" t="s">
        <v>49</v>
      </c>
      <c r="M440">
        <v>26</v>
      </c>
      <c r="N440" t="s">
        <v>114</v>
      </c>
      <c r="O440" t="s">
        <v>51</v>
      </c>
      <c r="P440" t="s">
        <v>52</v>
      </c>
      <c r="Q440" t="s">
        <v>53</v>
      </c>
      <c r="R440" t="s">
        <v>54</v>
      </c>
      <c r="S440" t="s">
        <v>55</v>
      </c>
      <c r="T440" t="s">
        <v>55</v>
      </c>
      <c r="U440" t="s">
        <v>56</v>
      </c>
      <c r="V440" t="s">
        <v>57</v>
      </c>
      <c r="W440" t="s">
        <v>58</v>
      </c>
      <c r="X440" t="s">
        <v>116</v>
      </c>
      <c r="Y440" t="s">
        <v>60</v>
      </c>
      <c r="Z440" t="s">
        <v>61</v>
      </c>
      <c r="AA440" t="s">
        <v>61</v>
      </c>
      <c r="AB440" t="s">
        <v>61</v>
      </c>
      <c r="AC440" t="s">
        <v>60</v>
      </c>
      <c r="AD440" t="s">
        <v>61</v>
      </c>
      <c r="AE440" t="s">
        <v>60</v>
      </c>
      <c r="AF440" t="s">
        <v>117</v>
      </c>
      <c r="AG440" t="s">
        <v>118</v>
      </c>
      <c r="AH440">
        <v>1</v>
      </c>
      <c r="AI440">
        <f>"07222     "</f>
        <v>0</v>
      </c>
      <c r="AJ440" t="s">
        <v>651</v>
      </c>
      <c r="AK440" t="s">
        <v>652</v>
      </c>
      <c r="AL440" t="s">
        <v>355</v>
      </c>
      <c r="AM440" t="s">
        <v>356</v>
      </c>
      <c r="AN440" t="s">
        <v>68</v>
      </c>
      <c r="AO440" t="s">
        <v>223</v>
      </c>
    </row>
    <row r="441" spans="1:41">
      <c r="A441">
        <v>427</v>
      </c>
      <c r="B441" t="s">
        <v>41</v>
      </c>
      <c r="C441" t="s">
        <v>42</v>
      </c>
      <c r="D441" t="s">
        <v>43</v>
      </c>
      <c r="E441">
        <f>"07"</f>
        <v>0</v>
      </c>
      <c r="F441" t="s">
        <v>44</v>
      </c>
      <c r="G441" t="s">
        <v>45</v>
      </c>
      <c r="H441">
        <v>1618</v>
      </c>
      <c r="I441" t="s">
        <v>1167</v>
      </c>
      <c r="J441" t="s">
        <v>1168</v>
      </c>
      <c r="K441" t="s">
        <v>48</v>
      </c>
      <c r="L441" t="s">
        <v>49</v>
      </c>
      <c r="M441">
        <v>24</v>
      </c>
      <c r="N441" t="s">
        <v>188</v>
      </c>
      <c r="O441" t="s">
        <v>51</v>
      </c>
      <c r="P441" t="s">
        <v>52</v>
      </c>
      <c r="Q441" t="s">
        <v>913</v>
      </c>
      <c r="R441" t="s">
        <v>54</v>
      </c>
      <c r="S441" t="s">
        <v>55</v>
      </c>
      <c r="T441" t="s">
        <v>55</v>
      </c>
      <c r="U441" t="s">
        <v>1169</v>
      </c>
      <c r="V441" t="s">
        <v>57</v>
      </c>
      <c r="W441" t="s">
        <v>58</v>
      </c>
      <c r="X441" t="s">
        <v>60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61</v>
      </c>
      <c r="AE441" t="s">
        <v>60</v>
      </c>
      <c r="AF441" t="s">
        <v>80</v>
      </c>
      <c r="AG441" t="s">
        <v>80</v>
      </c>
      <c r="AH441">
        <v>1</v>
      </c>
      <c r="AI441">
        <f>"07113     "</f>
        <v>0</v>
      </c>
      <c r="AJ441" t="s">
        <v>545</v>
      </c>
      <c r="AK441" t="s">
        <v>546</v>
      </c>
      <c r="AL441" t="s">
        <v>66</v>
      </c>
      <c r="AM441" t="s">
        <v>67</v>
      </c>
      <c r="AN441" t="s">
        <v>68</v>
      </c>
      <c r="AO441" t="s">
        <v>1170</v>
      </c>
    </row>
    <row r="442" spans="1:41">
      <c r="A442">
        <v>428</v>
      </c>
      <c r="B442" t="s">
        <v>41</v>
      </c>
      <c r="C442" t="s">
        <v>42</v>
      </c>
      <c r="D442" t="s">
        <v>43</v>
      </c>
      <c r="E442">
        <f>"07"</f>
        <v>0</v>
      </c>
      <c r="F442" t="s">
        <v>44</v>
      </c>
      <c r="G442" t="s">
        <v>45</v>
      </c>
      <c r="H442">
        <v>1618</v>
      </c>
      <c r="I442" t="s">
        <v>1167</v>
      </c>
      <c r="J442" t="s">
        <v>1168</v>
      </c>
      <c r="K442" t="s">
        <v>48</v>
      </c>
      <c r="L442" t="s">
        <v>49</v>
      </c>
      <c r="M442">
        <v>24</v>
      </c>
      <c r="N442" t="s">
        <v>188</v>
      </c>
      <c r="O442" t="s">
        <v>51</v>
      </c>
      <c r="P442" t="s">
        <v>52</v>
      </c>
      <c r="Q442" t="s">
        <v>913</v>
      </c>
      <c r="R442" t="s">
        <v>54</v>
      </c>
      <c r="S442" t="s">
        <v>55</v>
      </c>
      <c r="T442" t="s">
        <v>55</v>
      </c>
      <c r="U442" t="s">
        <v>1169</v>
      </c>
      <c r="V442" t="s">
        <v>57</v>
      </c>
      <c r="W442" t="s">
        <v>58</v>
      </c>
      <c r="X442" t="s">
        <v>60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61</v>
      </c>
      <c r="AE442" t="s">
        <v>60</v>
      </c>
      <c r="AF442" t="s">
        <v>80</v>
      </c>
      <c r="AG442" t="s">
        <v>80</v>
      </c>
      <c r="AH442">
        <v>2</v>
      </c>
      <c r="AI442">
        <f>"07113     "</f>
        <v>0</v>
      </c>
      <c r="AJ442" t="s">
        <v>545</v>
      </c>
      <c r="AK442" t="s">
        <v>546</v>
      </c>
      <c r="AL442" t="s">
        <v>66</v>
      </c>
      <c r="AM442" t="s">
        <v>67</v>
      </c>
      <c r="AN442" t="s">
        <v>68</v>
      </c>
      <c r="AO442" t="s">
        <v>1171</v>
      </c>
    </row>
    <row r="443" spans="1:41">
      <c r="A443">
        <v>429</v>
      </c>
      <c r="B443" t="s">
        <v>41</v>
      </c>
      <c r="C443" t="s">
        <v>42</v>
      </c>
      <c r="D443" t="s">
        <v>43</v>
      </c>
      <c r="E443">
        <f>"04"</f>
        <v>0</v>
      </c>
      <c r="F443" t="s">
        <v>86</v>
      </c>
      <c r="G443" t="s">
        <v>87</v>
      </c>
      <c r="H443">
        <v>1619</v>
      </c>
      <c r="I443" t="s">
        <v>1172</v>
      </c>
      <c r="J443" t="s">
        <v>1173</v>
      </c>
      <c r="K443" t="s">
        <v>48</v>
      </c>
      <c r="L443" t="s">
        <v>49</v>
      </c>
      <c r="M443">
        <v>24</v>
      </c>
      <c r="N443" t="s">
        <v>151</v>
      </c>
      <c r="O443" t="s">
        <v>51</v>
      </c>
      <c r="P443" t="s">
        <v>52</v>
      </c>
      <c r="Q443" t="s">
        <v>92</v>
      </c>
      <c r="R443" t="s">
        <v>54</v>
      </c>
      <c r="S443" t="s">
        <v>55</v>
      </c>
      <c r="T443" t="s">
        <v>55</v>
      </c>
      <c r="U443" t="s">
        <v>1174</v>
      </c>
      <c r="V443" t="s">
        <v>80</v>
      </c>
      <c r="W443" t="s">
        <v>80</v>
      </c>
      <c r="X443" t="s">
        <v>60</v>
      </c>
      <c r="Y443" t="s">
        <v>60</v>
      </c>
      <c r="Z443" t="s">
        <v>60</v>
      </c>
      <c r="AA443" t="s">
        <v>61</v>
      </c>
      <c r="AB443" t="s">
        <v>60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"04101     "</f>
        <v>0</v>
      </c>
      <c r="AJ443" t="s">
        <v>153</v>
      </c>
      <c r="AK443" t="s">
        <v>154</v>
      </c>
      <c r="AL443" t="s">
        <v>96</v>
      </c>
      <c r="AM443" t="s">
        <v>97</v>
      </c>
      <c r="AN443" t="s">
        <v>155</v>
      </c>
      <c r="AO443" t="s">
        <v>69</v>
      </c>
    </row>
    <row r="444" spans="1:41">
      <c r="A444">
        <v>430</v>
      </c>
      <c r="B444" t="s">
        <v>41</v>
      </c>
      <c r="C444" t="s">
        <v>42</v>
      </c>
      <c r="D444" t="s">
        <v>43</v>
      </c>
      <c r="E444">
        <f>"04"</f>
        <v>0</v>
      </c>
      <c r="F444" t="s">
        <v>86</v>
      </c>
      <c r="G444" t="s">
        <v>87</v>
      </c>
      <c r="H444">
        <v>1622</v>
      </c>
      <c r="I444" t="s">
        <v>1175</v>
      </c>
      <c r="J444" t="s">
        <v>1176</v>
      </c>
      <c r="K444" t="s">
        <v>48</v>
      </c>
      <c r="L444" t="s">
        <v>49</v>
      </c>
      <c r="M444">
        <v>24</v>
      </c>
      <c r="N444" t="s">
        <v>151</v>
      </c>
      <c r="O444" t="s">
        <v>51</v>
      </c>
      <c r="P444" t="s">
        <v>52</v>
      </c>
      <c r="Q444" t="s">
        <v>92</v>
      </c>
      <c r="R444" t="s">
        <v>54</v>
      </c>
      <c r="S444" t="s">
        <v>55</v>
      </c>
      <c r="T444" t="s">
        <v>55</v>
      </c>
      <c r="U444" t="s">
        <v>1177</v>
      </c>
      <c r="V444" t="s">
        <v>80</v>
      </c>
      <c r="W444" t="s">
        <v>80</v>
      </c>
      <c r="X444" t="s">
        <v>60</v>
      </c>
      <c r="Y444" t="s">
        <v>60</v>
      </c>
      <c r="Z444" t="s">
        <v>60</v>
      </c>
      <c r="AA444" t="s">
        <v>61</v>
      </c>
      <c r="AB444" t="s">
        <v>60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1</v>
      </c>
      <c r="AI444">
        <f>"04101     "</f>
        <v>0</v>
      </c>
      <c r="AJ444" t="s">
        <v>153</v>
      </c>
      <c r="AK444" t="s">
        <v>154</v>
      </c>
      <c r="AL444" t="s">
        <v>96</v>
      </c>
      <c r="AM444" t="s">
        <v>97</v>
      </c>
      <c r="AN444" t="s">
        <v>155</v>
      </c>
      <c r="AO444" t="s">
        <v>69</v>
      </c>
    </row>
    <row r="445" spans="1:41">
      <c r="A445">
        <v>431</v>
      </c>
      <c r="B445" t="s">
        <v>41</v>
      </c>
      <c r="C445" t="s">
        <v>42</v>
      </c>
      <c r="D445" t="s">
        <v>43</v>
      </c>
      <c r="E445">
        <f>"04"</f>
        <v>0</v>
      </c>
      <c r="F445" t="s">
        <v>86</v>
      </c>
      <c r="G445" t="s">
        <v>87</v>
      </c>
      <c r="H445">
        <v>1622</v>
      </c>
      <c r="I445" t="s">
        <v>1175</v>
      </c>
      <c r="J445" t="s">
        <v>1176</v>
      </c>
      <c r="K445" t="s">
        <v>48</v>
      </c>
      <c r="L445" t="s">
        <v>49</v>
      </c>
      <c r="M445">
        <v>24</v>
      </c>
      <c r="N445" t="s">
        <v>151</v>
      </c>
      <c r="O445" t="s">
        <v>51</v>
      </c>
      <c r="P445" t="s">
        <v>52</v>
      </c>
      <c r="Q445" t="s">
        <v>92</v>
      </c>
      <c r="R445" t="s">
        <v>54</v>
      </c>
      <c r="S445" t="s">
        <v>55</v>
      </c>
      <c r="T445" t="s">
        <v>55</v>
      </c>
      <c r="U445" t="s">
        <v>1177</v>
      </c>
      <c r="V445" t="s">
        <v>80</v>
      </c>
      <c r="W445" t="s">
        <v>80</v>
      </c>
      <c r="X445" t="s">
        <v>60</v>
      </c>
      <c r="Y445" t="s">
        <v>60</v>
      </c>
      <c r="Z445" t="s">
        <v>60</v>
      </c>
      <c r="AA445" t="s">
        <v>61</v>
      </c>
      <c r="AB445" t="s">
        <v>60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2</v>
      </c>
      <c r="AI445">
        <f>"04101     "</f>
        <v>0</v>
      </c>
      <c r="AJ445" t="s">
        <v>153</v>
      </c>
      <c r="AK445" t="s">
        <v>154</v>
      </c>
      <c r="AL445" t="s">
        <v>96</v>
      </c>
      <c r="AM445" t="s">
        <v>97</v>
      </c>
      <c r="AN445" t="s">
        <v>155</v>
      </c>
      <c r="AO445" t="s">
        <v>69</v>
      </c>
    </row>
    <row r="446" spans="1:41">
      <c r="A446">
        <v>432</v>
      </c>
      <c r="B446" t="s">
        <v>41</v>
      </c>
      <c r="C446" t="s">
        <v>42</v>
      </c>
      <c r="D446" t="s">
        <v>43</v>
      </c>
      <c r="E446">
        <f>"04"</f>
        <v>0</v>
      </c>
      <c r="F446" t="s">
        <v>86</v>
      </c>
      <c r="G446" t="s">
        <v>87</v>
      </c>
      <c r="H446">
        <v>1622</v>
      </c>
      <c r="I446" t="s">
        <v>1175</v>
      </c>
      <c r="J446" t="s">
        <v>1176</v>
      </c>
      <c r="K446" t="s">
        <v>48</v>
      </c>
      <c r="L446" t="s">
        <v>49</v>
      </c>
      <c r="M446">
        <v>24</v>
      </c>
      <c r="N446" t="s">
        <v>151</v>
      </c>
      <c r="O446" t="s">
        <v>51</v>
      </c>
      <c r="P446" t="s">
        <v>52</v>
      </c>
      <c r="Q446" t="s">
        <v>92</v>
      </c>
      <c r="R446" t="s">
        <v>54</v>
      </c>
      <c r="S446" t="s">
        <v>55</v>
      </c>
      <c r="T446" t="s">
        <v>55</v>
      </c>
      <c r="U446" t="s">
        <v>1177</v>
      </c>
      <c r="V446" t="s">
        <v>80</v>
      </c>
      <c r="W446" t="s">
        <v>80</v>
      </c>
      <c r="X446" t="s">
        <v>60</v>
      </c>
      <c r="Y446" t="s">
        <v>60</v>
      </c>
      <c r="Z446" t="s">
        <v>60</v>
      </c>
      <c r="AA446" t="s">
        <v>61</v>
      </c>
      <c r="AB446" t="s">
        <v>60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3</v>
      </c>
      <c r="AI446">
        <f>"04101     "</f>
        <v>0</v>
      </c>
      <c r="AJ446" t="s">
        <v>153</v>
      </c>
      <c r="AK446" t="s">
        <v>154</v>
      </c>
      <c r="AL446" t="s">
        <v>96</v>
      </c>
      <c r="AM446" t="s">
        <v>97</v>
      </c>
      <c r="AN446" t="s">
        <v>155</v>
      </c>
      <c r="AO446" t="s">
        <v>69</v>
      </c>
    </row>
    <row r="447" spans="1:41">
      <c r="A447">
        <v>433</v>
      </c>
      <c r="B447" t="s">
        <v>41</v>
      </c>
      <c r="C447" t="s">
        <v>42</v>
      </c>
      <c r="D447" t="s">
        <v>43</v>
      </c>
      <c r="E447">
        <f>"04"</f>
        <v>0</v>
      </c>
      <c r="F447" t="s">
        <v>86</v>
      </c>
      <c r="G447" t="s">
        <v>87</v>
      </c>
      <c r="H447">
        <v>1623</v>
      </c>
      <c r="I447" t="s">
        <v>1178</v>
      </c>
      <c r="J447" t="s">
        <v>1179</v>
      </c>
      <c r="K447" t="s">
        <v>48</v>
      </c>
      <c r="L447" t="s">
        <v>49</v>
      </c>
      <c r="M447">
        <v>24</v>
      </c>
      <c r="N447" t="s">
        <v>151</v>
      </c>
      <c r="O447" t="s">
        <v>51</v>
      </c>
      <c r="P447" t="s">
        <v>52</v>
      </c>
      <c r="Q447" t="s">
        <v>92</v>
      </c>
      <c r="R447" t="s">
        <v>54</v>
      </c>
      <c r="S447" t="s">
        <v>55</v>
      </c>
      <c r="T447" t="s">
        <v>55</v>
      </c>
      <c r="U447" t="s">
        <v>1180</v>
      </c>
      <c r="V447" t="s">
        <v>80</v>
      </c>
      <c r="W447" t="s">
        <v>80</v>
      </c>
      <c r="X447" t="s">
        <v>60</v>
      </c>
      <c r="Y447" t="s">
        <v>60</v>
      </c>
      <c r="Z447" t="s">
        <v>60</v>
      </c>
      <c r="AA447" t="s">
        <v>61</v>
      </c>
      <c r="AB447" t="s">
        <v>60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1</v>
      </c>
      <c r="AI447">
        <f>"04101     "</f>
        <v>0</v>
      </c>
      <c r="AJ447" t="s">
        <v>153</v>
      </c>
      <c r="AK447" t="s">
        <v>154</v>
      </c>
      <c r="AL447" t="s">
        <v>96</v>
      </c>
      <c r="AM447" t="s">
        <v>97</v>
      </c>
      <c r="AN447" t="s">
        <v>155</v>
      </c>
      <c r="AO447" t="s">
        <v>69</v>
      </c>
    </row>
    <row r="448" spans="1:41">
      <c r="A448">
        <v>434</v>
      </c>
      <c r="B448" t="s">
        <v>41</v>
      </c>
      <c r="C448" t="s">
        <v>42</v>
      </c>
      <c r="D448" t="s">
        <v>43</v>
      </c>
      <c r="E448">
        <f>"07"</f>
        <v>0</v>
      </c>
      <c r="F448" t="s">
        <v>44</v>
      </c>
      <c r="G448" t="s">
        <v>45</v>
      </c>
      <c r="H448">
        <v>1625</v>
      </c>
      <c r="I448" t="s">
        <v>1181</v>
      </c>
      <c r="J448" t="s">
        <v>1182</v>
      </c>
      <c r="K448" t="s">
        <v>48</v>
      </c>
      <c r="L448" t="s">
        <v>49</v>
      </c>
      <c r="M448">
        <v>24</v>
      </c>
      <c r="N448" t="s">
        <v>151</v>
      </c>
      <c r="O448" t="s">
        <v>51</v>
      </c>
      <c r="P448" t="s">
        <v>52</v>
      </c>
      <c r="Q448" t="s">
        <v>92</v>
      </c>
      <c r="R448" t="s">
        <v>54</v>
      </c>
      <c r="S448" t="s">
        <v>55</v>
      </c>
      <c r="T448" t="s">
        <v>55</v>
      </c>
      <c r="U448" t="s">
        <v>301</v>
      </c>
      <c r="V448" t="s">
        <v>80</v>
      </c>
      <c r="W448" t="s">
        <v>80</v>
      </c>
      <c r="X448" t="s">
        <v>60</v>
      </c>
      <c r="Y448" t="s">
        <v>60</v>
      </c>
      <c r="Z448" t="s">
        <v>60</v>
      </c>
      <c r="AA448" t="s">
        <v>61</v>
      </c>
      <c r="AB448" t="s">
        <v>60</v>
      </c>
      <c r="AC448" t="s">
        <v>60</v>
      </c>
      <c r="AD448" t="s">
        <v>61</v>
      </c>
      <c r="AE448" t="s">
        <v>60</v>
      </c>
      <c r="AF448" t="s">
        <v>1183</v>
      </c>
      <c r="AG448" t="s">
        <v>1184</v>
      </c>
      <c r="AH448">
        <v>1</v>
      </c>
      <c r="AI448">
        <f>"07115     "</f>
        <v>0</v>
      </c>
      <c r="AJ448" t="s">
        <v>135</v>
      </c>
      <c r="AK448" t="s">
        <v>136</v>
      </c>
      <c r="AL448" t="s">
        <v>137</v>
      </c>
      <c r="AM448" t="s">
        <v>138</v>
      </c>
      <c r="AN448" t="s">
        <v>68</v>
      </c>
      <c r="AO448" t="s">
        <v>1185</v>
      </c>
    </row>
    <row r="449" spans="1:41">
      <c r="A449">
        <v>435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1625</v>
      </c>
      <c r="I449" t="s">
        <v>1181</v>
      </c>
      <c r="J449" t="s">
        <v>1182</v>
      </c>
      <c r="K449" t="s">
        <v>48</v>
      </c>
      <c r="L449" t="s">
        <v>49</v>
      </c>
      <c r="M449">
        <v>24</v>
      </c>
      <c r="N449" t="s">
        <v>151</v>
      </c>
      <c r="O449" t="s">
        <v>51</v>
      </c>
      <c r="P449" t="s">
        <v>52</v>
      </c>
      <c r="Q449" t="s">
        <v>92</v>
      </c>
      <c r="R449" t="s">
        <v>54</v>
      </c>
      <c r="S449" t="s">
        <v>55</v>
      </c>
      <c r="T449" t="s">
        <v>55</v>
      </c>
      <c r="U449" t="s">
        <v>301</v>
      </c>
      <c r="V449" t="s">
        <v>80</v>
      </c>
      <c r="W449" t="s">
        <v>80</v>
      </c>
      <c r="X449" t="s">
        <v>60</v>
      </c>
      <c r="Y449" t="s">
        <v>60</v>
      </c>
      <c r="Z449" t="s">
        <v>60</v>
      </c>
      <c r="AA449" t="s">
        <v>61</v>
      </c>
      <c r="AB449" t="s">
        <v>60</v>
      </c>
      <c r="AC449" t="s">
        <v>60</v>
      </c>
      <c r="AD449" t="s">
        <v>61</v>
      </c>
      <c r="AE449" t="s">
        <v>60</v>
      </c>
      <c r="AF449" t="s">
        <v>1183</v>
      </c>
      <c r="AG449" t="s">
        <v>1184</v>
      </c>
      <c r="AH449">
        <v>2</v>
      </c>
      <c r="AI449">
        <f>"07115     "</f>
        <v>0</v>
      </c>
      <c r="AJ449" t="s">
        <v>135</v>
      </c>
      <c r="AK449" t="s">
        <v>136</v>
      </c>
      <c r="AL449" t="s">
        <v>137</v>
      </c>
      <c r="AM449" t="s">
        <v>138</v>
      </c>
      <c r="AN449" t="s">
        <v>68</v>
      </c>
      <c r="AO449" t="s">
        <v>1186</v>
      </c>
    </row>
    <row r="450" spans="1:41">
      <c r="A450">
        <v>436</v>
      </c>
      <c r="B450" t="s">
        <v>41</v>
      </c>
      <c r="C450" t="s">
        <v>42</v>
      </c>
      <c r="D450" t="s">
        <v>43</v>
      </c>
      <c r="E450">
        <f>"05"</f>
        <v>0</v>
      </c>
      <c r="F450" t="s">
        <v>99</v>
      </c>
      <c r="G450" t="s">
        <v>100</v>
      </c>
      <c r="H450">
        <v>1644</v>
      </c>
      <c r="I450" t="s">
        <v>1187</v>
      </c>
      <c r="J450" t="s">
        <v>1188</v>
      </c>
      <c r="K450" t="s">
        <v>77</v>
      </c>
      <c r="L450" t="s">
        <v>49</v>
      </c>
      <c r="M450">
        <v>26</v>
      </c>
      <c r="N450" t="s">
        <v>114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228</v>
      </c>
      <c r="V450" t="s">
        <v>656</v>
      </c>
      <c r="W450" t="s">
        <v>657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"05301     "</f>
        <v>0</v>
      </c>
      <c r="AJ450" t="s">
        <v>658</v>
      </c>
      <c r="AK450" t="s">
        <v>659</v>
      </c>
      <c r="AL450" t="s">
        <v>107</v>
      </c>
      <c r="AM450" t="s">
        <v>108</v>
      </c>
      <c r="AN450" t="s">
        <v>68</v>
      </c>
      <c r="AO450" t="s">
        <v>69</v>
      </c>
    </row>
    <row r="451" spans="1:41">
      <c r="A451">
        <v>457</v>
      </c>
      <c r="B451" t="s">
        <v>41</v>
      </c>
      <c r="C451" t="s">
        <v>42</v>
      </c>
      <c r="D451" t="s">
        <v>43</v>
      </c>
      <c r="E451">
        <f>"07"</f>
        <v>0</v>
      </c>
      <c r="F451" t="s">
        <v>44</v>
      </c>
      <c r="G451" t="s">
        <v>45</v>
      </c>
      <c r="H451">
        <v>1689</v>
      </c>
      <c r="I451" t="s">
        <v>1189</v>
      </c>
      <c r="J451" t="s">
        <v>1190</v>
      </c>
      <c r="K451" t="s">
        <v>77</v>
      </c>
      <c r="L451" t="s">
        <v>49</v>
      </c>
      <c r="M451">
        <v>26</v>
      </c>
      <c r="N451" t="s">
        <v>114</v>
      </c>
      <c r="O451" t="s">
        <v>51</v>
      </c>
      <c r="P451" t="s">
        <v>91</v>
      </c>
      <c r="Q451" t="s">
        <v>53</v>
      </c>
      <c r="R451" t="s">
        <v>54</v>
      </c>
      <c r="S451" t="s">
        <v>55</v>
      </c>
      <c r="T451" t="s">
        <v>55</v>
      </c>
      <c r="U451" t="s">
        <v>1191</v>
      </c>
      <c r="V451" t="s">
        <v>80</v>
      </c>
      <c r="W451" t="s">
        <v>80</v>
      </c>
      <c r="X451" t="s">
        <v>116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117</v>
      </c>
      <c r="AG451" t="s">
        <v>118</v>
      </c>
      <c r="AH451">
        <v>1</v>
      </c>
      <c r="AI451">
        <f>"07113     "</f>
        <v>0</v>
      </c>
      <c r="AJ451" t="s">
        <v>545</v>
      </c>
      <c r="AK451" t="s">
        <v>546</v>
      </c>
      <c r="AL451" t="s">
        <v>66</v>
      </c>
      <c r="AM451" t="s">
        <v>67</v>
      </c>
      <c r="AN451" t="s">
        <v>68</v>
      </c>
      <c r="AO451" t="s">
        <v>1028</v>
      </c>
    </row>
    <row r="452" spans="1:41">
      <c r="A452">
        <v>437</v>
      </c>
      <c r="B452" t="s">
        <v>41</v>
      </c>
      <c r="C452" t="s">
        <v>42</v>
      </c>
      <c r="D452" t="s">
        <v>43</v>
      </c>
      <c r="E452">
        <f>"05"</f>
        <v>0</v>
      </c>
      <c r="F452" t="s">
        <v>99</v>
      </c>
      <c r="G452" t="s">
        <v>100</v>
      </c>
      <c r="H452">
        <v>1646</v>
      </c>
      <c r="I452" t="s">
        <v>1192</v>
      </c>
      <c r="J452" t="s">
        <v>1193</v>
      </c>
      <c r="K452" t="s">
        <v>48</v>
      </c>
      <c r="L452" t="s">
        <v>49</v>
      </c>
      <c r="M452">
        <v>24</v>
      </c>
      <c r="N452" t="s">
        <v>188</v>
      </c>
      <c r="O452" t="s">
        <v>51</v>
      </c>
      <c r="P452" t="s">
        <v>52</v>
      </c>
      <c r="Q452" t="s">
        <v>913</v>
      </c>
      <c r="R452" t="s">
        <v>54</v>
      </c>
      <c r="S452" t="s">
        <v>55</v>
      </c>
      <c r="T452" t="s">
        <v>55</v>
      </c>
      <c r="U452" t="s">
        <v>1169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80</v>
      </c>
      <c r="AG452" t="s">
        <v>80</v>
      </c>
      <c r="AH452">
        <v>1</v>
      </c>
      <c r="AI452">
        <f>"05131     "</f>
        <v>0</v>
      </c>
      <c r="AJ452" t="s">
        <v>105</v>
      </c>
      <c r="AK452" t="s">
        <v>106</v>
      </c>
      <c r="AL452" t="s">
        <v>107</v>
      </c>
      <c r="AM452" t="s">
        <v>108</v>
      </c>
      <c r="AN452" t="s">
        <v>68</v>
      </c>
      <c r="AO452" t="s">
        <v>184</v>
      </c>
    </row>
    <row r="453" spans="1:41">
      <c r="A453">
        <v>438</v>
      </c>
      <c r="B453" t="s">
        <v>41</v>
      </c>
      <c r="C453" t="s">
        <v>42</v>
      </c>
      <c r="D453" t="s">
        <v>43</v>
      </c>
      <c r="E453">
        <f>"05"</f>
        <v>0</v>
      </c>
      <c r="F453" t="s">
        <v>99</v>
      </c>
      <c r="G453" t="s">
        <v>100</v>
      </c>
      <c r="H453">
        <v>1646</v>
      </c>
      <c r="I453" t="s">
        <v>1192</v>
      </c>
      <c r="J453" t="s">
        <v>1193</v>
      </c>
      <c r="K453" t="s">
        <v>48</v>
      </c>
      <c r="L453" t="s">
        <v>49</v>
      </c>
      <c r="M453">
        <v>24</v>
      </c>
      <c r="N453" t="s">
        <v>188</v>
      </c>
      <c r="O453" t="s">
        <v>51</v>
      </c>
      <c r="P453" t="s">
        <v>52</v>
      </c>
      <c r="Q453" t="s">
        <v>913</v>
      </c>
      <c r="R453" t="s">
        <v>54</v>
      </c>
      <c r="S453" t="s">
        <v>55</v>
      </c>
      <c r="T453" t="s">
        <v>55</v>
      </c>
      <c r="U453" t="s">
        <v>1169</v>
      </c>
      <c r="V453" t="s">
        <v>80</v>
      </c>
      <c r="W453" t="s">
        <v>80</v>
      </c>
      <c r="X453" t="s">
        <v>60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61</v>
      </c>
      <c r="AE453" t="s">
        <v>60</v>
      </c>
      <c r="AF453" t="s">
        <v>80</v>
      </c>
      <c r="AG453" t="s">
        <v>80</v>
      </c>
      <c r="AH453">
        <v>2</v>
      </c>
      <c r="AI453">
        <f>"05131     "</f>
        <v>0</v>
      </c>
      <c r="AJ453" t="s">
        <v>105</v>
      </c>
      <c r="AK453" t="s">
        <v>106</v>
      </c>
      <c r="AL453" t="s">
        <v>107</v>
      </c>
      <c r="AM453" t="s">
        <v>108</v>
      </c>
      <c r="AN453" t="s">
        <v>68</v>
      </c>
      <c r="AO453" t="s">
        <v>184</v>
      </c>
    </row>
    <row r="454" spans="1:41">
      <c r="A454">
        <v>439</v>
      </c>
      <c r="B454" t="s">
        <v>41</v>
      </c>
      <c r="C454" t="s">
        <v>42</v>
      </c>
      <c r="D454" t="s">
        <v>43</v>
      </c>
      <c r="E454">
        <f>"05"</f>
        <v>0</v>
      </c>
      <c r="F454" t="s">
        <v>99</v>
      </c>
      <c r="G454" t="s">
        <v>100</v>
      </c>
      <c r="H454">
        <v>1646</v>
      </c>
      <c r="I454" t="s">
        <v>1192</v>
      </c>
      <c r="J454" t="s">
        <v>1193</v>
      </c>
      <c r="K454" t="s">
        <v>48</v>
      </c>
      <c r="L454" t="s">
        <v>49</v>
      </c>
      <c r="M454">
        <v>24</v>
      </c>
      <c r="N454" t="s">
        <v>188</v>
      </c>
      <c r="O454" t="s">
        <v>51</v>
      </c>
      <c r="P454" t="s">
        <v>52</v>
      </c>
      <c r="Q454" t="s">
        <v>913</v>
      </c>
      <c r="R454" t="s">
        <v>54</v>
      </c>
      <c r="S454" t="s">
        <v>55</v>
      </c>
      <c r="T454" t="s">
        <v>55</v>
      </c>
      <c r="U454" t="s">
        <v>1169</v>
      </c>
      <c r="V454" t="s">
        <v>80</v>
      </c>
      <c r="W454" t="s">
        <v>80</v>
      </c>
      <c r="X454" t="s">
        <v>60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80</v>
      </c>
      <c r="AG454" t="s">
        <v>80</v>
      </c>
      <c r="AH454">
        <v>3</v>
      </c>
      <c r="AI454">
        <f>"05131     "</f>
        <v>0</v>
      </c>
      <c r="AJ454" t="s">
        <v>105</v>
      </c>
      <c r="AK454" t="s">
        <v>106</v>
      </c>
      <c r="AL454" t="s">
        <v>107</v>
      </c>
      <c r="AM454" t="s">
        <v>108</v>
      </c>
      <c r="AN454" t="s">
        <v>68</v>
      </c>
      <c r="AO454" t="s">
        <v>70</v>
      </c>
    </row>
    <row r="455" spans="1:41">
      <c r="A455">
        <v>440</v>
      </c>
      <c r="B455" t="s">
        <v>41</v>
      </c>
      <c r="C455" t="s">
        <v>42</v>
      </c>
      <c r="D455" t="s">
        <v>43</v>
      </c>
      <c r="E455">
        <f>"05"</f>
        <v>0</v>
      </c>
      <c r="F455" t="s">
        <v>99</v>
      </c>
      <c r="G455" t="s">
        <v>100</v>
      </c>
      <c r="H455">
        <v>1646</v>
      </c>
      <c r="I455" t="s">
        <v>1192</v>
      </c>
      <c r="J455" t="s">
        <v>1193</v>
      </c>
      <c r="K455" t="s">
        <v>48</v>
      </c>
      <c r="L455" t="s">
        <v>49</v>
      </c>
      <c r="M455">
        <v>24</v>
      </c>
      <c r="N455" t="s">
        <v>188</v>
      </c>
      <c r="O455" t="s">
        <v>51</v>
      </c>
      <c r="P455" t="s">
        <v>52</v>
      </c>
      <c r="Q455" t="s">
        <v>913</v>
      </c>
      <c r="R455" t="s">
        <v>54</v>
      </c>
      <c r="S455" t="s">
        <v>55</v>
      </c>
      <c r="T455" t="s">
        <v>55</v>
      </c>
      <c r="U455" t="s">
        <v>1169</v>
      </c>
      <c r="V455" t="s">
        <v>80</v>
      </c>
      <c r="W455" t="s">
        <v>80</v>
      </c>
      <c r="X455" t="s">
        <v>60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80</v>
      </c>
      <c r="AG455" t="s">
        <v>80</v>
      </c>
      <c r="AH455">
        <v>4</v>
      </c>
      <c r="AI455">
        <f>"05132     "</f>
        <v>0</v>
      </c>
      <c r="AJ455" t="s">
        <v>494</v>
      </c>
      <c r="AK455" t="s">
        <v>495</v>
      </c>
      <c r="AL455" t="s">
        <v>107</v>
      </c>
      <c r="AM455" t="s">
        <v>108</v>
      </c>
      <c r="AN455" t="s">
        <v>68</v>
      </c>
      <c r="AO455" t="s">
        <v>1194</v>
      </c>
    </row>
    <row r="456" spans="1:41">
      <c r="A456">
        <v>441</v>
      </c>
      <c r="B456" t="s">
        <v>41</v>
      </c>
      <c r="C456" t="s">
        <v>42</v>
      </c>
      <c r="D456" t="s">
        <v>43</v>
      </c>
      <c r="E456">
        <f>"05"</f>
        <v>0</v>
      </c>
      <c r="F456" t="s">
        <v>99</v>
      </c>
      <c r="G456" t="s">
        <v>100</v>
      </c>
      <c r="H456">
        <v>1646</v>
      </c>
      <c r="I456" t="s">
        <v>1192</v>
      </c>
      <c r="J456" t="s">
        <v>1193</v>
      </c>
      <c r="K456" t="s">
        <v>48</v>
      </c>
      <c r="L456" t="s">
        <v>49</v>
      </c>
      <c r="M456">
        <v>24</v>
      </c>
      <c r="N456" t="s">
        <v>188</v>
      </c>
      <c r="O456" t="s">
        <v>51</v>
      </c>
      <c r="P456" t="s">
        <v>52</v>
      </c>
      <c r="Q456" t="s">
        <v>913</v>
      </c>
      <c r="R456" t="s">
        <v>54</v>
      </c>
      <c r="S456" t="s">
        <v>55</v>
      </c>
      <c r="T456" t="s">
        <v>55</v>
      </c>
      <c r="U456" t="s">
        <v>1169</v>
      </c>
      <c r="V456" t="s">
        <v>80</v>
      </c>
      <c r="W456" t="s">
        <v>80</v>
      </c>
      <c r="X456" t="s">
        <v>60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80</v>
      </c>
      <c r="AG456" t="s">
        <v>80</v>
      </c>
      <c r="AH456">
        <v>5</v>
      </c>
      <c r="AI456">
        <f>"0513      "</f>
        <v>0</v>
      </c>
      <c r="AJ456" t="s">
        <v>110</v>
      </c>
      <c r="AK456" t="s">
        <v>111</v>
      </c>
      <c r="AL456" t="s">
        <v>107</v>
      </c>
      <c r="AM456" t="s">
        <v>108</v>
      </c>
      <c r="AN456" t="s">
        <v>68</v>
      </c>
      <c r="AO456" t="s">
        <v>70</v>
      </c>
    </row>
    <row r="457" spans="1:41">
      <c r="A457">
        <v>442</v>
      </c>
      <c r="B457" t="s">
        <v>41</v>
      </c>
      <c r="C457" t="s">
        <v>42</v>
      </c>
      <c r="D457" t="s">
        <v>43</v>
      </c>
      <c r="E457">
        <f>"05"</f>
        <v>0</v>
      </c>
      <c r="F457" t="s">
        <v>99</v>
      </c>
      <c r="G457" t="s">
        <v>100</v>
      </c>
      <c r="H457">
        <v>1646</v>
      </c>
      <c r="I457" t="s">
        <v>1192</v>
      </c>
      <c r="J457" t="s">
        <v>1193</v>
      </c>
      <c r="K457" t="s">
        <v>48</v>
      </c>
      <c r="L457" t="s">
        <v>49</v>
      </c>
      <c r="M457">
        <v>24</v>
      </c>
      <c r="N457" t="s">
        <v>188</v>
      </c>
      <c r="O457" t="s">
        <v>51</v>
      </c>
      <c r="P457" t="s">
        <v>52</v>
      </c>
      <c r="Q457" t="s">
        <v>913</v>
      </c>
      <c r="R457" t="s">
        <v>54</v>
      </c>
      <c r="S457" t="s">
        <v>55</v>
      </c>
      <c r="T457" t="s">
        <v>55</v>
      </c>
      <c r="U457" t="s">
        <v>1169</v>
      </c>
      <c r="V457" t="s">
        <v>80</v>
      </c>
      <c r="W457" t="s">
        <v>80</v>
      </c>
      <c r="X457" t="s">
        <v>60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61</v>
      </c>
      <c r="AE457" t="s">
        <v>60</v>
      </c>
      <c r="AF457" t="s">
        <v>80</v>
      </c>
      <c r="AG457" t="s">
        <v>80</v>
      </c>
      <c r="AH457">
        <v>6</v>
      </c>
      <c r="AI457">
        <f>"0513      "</f>
        <v>0</v>
      </c>
      <c r="AJ457" t="s">
        <v>110</v>
      </c>
      <c r="AK457" t="s">
        <v>111</v>
      </c>
      <c r="AL457" t="s">
        <v>107</v>
      </c>
      <c r="AM457" t="s">
        <v>108</v>
      </c>
      <c r="AN457" t="s">
        <v>68</v>
      </c>
      <c r="AO457" t="s">
        <v>70</v>
      </c>
    </row>
    <row r="458" spans="1:41">
      <c r="A458">
        <v>443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1649</v>
      </c>
      <c r="I458" t="s">
        <v>1195</v>
      </c>
      <c r="J458" t="s">
        <v>1196</v>
      </c>
      <c r="K458" t="s">
        <v>77</v>
      </c>
      <c r="L458" t="s">
        <v>49</v>
      </c>
      <c r="M458">
        <v>25</v>
      </c>
      <c r="N458" t="s">
        <v>381</v>
      </c>
      <c r="O458" t="s">
        <v>51</v>
      </c>
      <c r="P458" t="s">
        <v>91</v>
      </c>
      <c r="Q458" t="s">
        <v>92</v>
      </c>
      <c r="R458" t="s">
        <v>54</v>
      </c>
      <c r="S458" t="s">
        <v>55</v>
      </c>
      <c r="T458" t="s">
        <v>55</v>
      </c>
      <c r="U458" t="s">
        <v>369</v>
      </c>
      <c r="V458" t="s">
        <v>80</v>
      </c>
      <c r="W458" t="s">
        <v>80</v>
      </c>
      <c r="X458" t="s">
        <v>383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60</v>
      </c>
      <c r="AE458" t="s">
        <v>60</v>
      </c>
      <c r="AF458" t="s">
        <v>117</v>
      </c>
      <c r="AG458" t="s">
        <v>118</v>
      </c>
      <c r="AH458">
        <v>1</v>
      </c>
      <c r="AI458">
        <f>"07221     "</f>
        <v>0</v>
      </c>
      <c r="AJ458" t="s">
        <v>353</v>
      </c>
      <c r="AK458" t="s">
        <v>354</v>
      </c>
      <c r="AL458" t="s">
        <v>1197</v>
      </c>
      <c r="AM458" t="s">
        <v>1198</v>
      </c>
      <c r="AN458" t="s">
        <v>68</v>
      </c>
      <c r="AO458" t="s">
        <v>69</v>
      </c>
    </row>
    <row r="459" spans="1:41">
      <c r="A459">
        <v>444</v>
      </c>
      <c r="B459" t="s">
        <v>41</v>
      </c>
      <c r="C459" t="s">
        <v>42</v>
      </c>
      <c r="D459" t="s">
        <v>43</v>
      </c>
      <c r="E459">
        <f>"08"</f>
        <v>0</v>
      </c>
      <c r="F459" t="s">
        <v>241</v>
      </c>
      <c r="G459" t="s">
        <v>242</v>
      </c>
      <c r="H459">
        <v>1657</v>
      </c>
      <c r="I459" t="s">
        <v>1199</v>
      </c>
      <c r="J459" t="s">
        <v>1200</v>
      </c>
      <c r="K459" t="s">
        <v>48</v>
      </c>
      <c r="L459" t="s">
        <v>49</v>
      </c>
      <c r="M459">
        <v>25</v>
      </c>
      <c r="N459" t="s">
        <v>90</v>
      </c>
      <c r="O459" t="s">
        <v>51</v>
      </c>
      <c r="P459" t="s">
        <v>52</v>
      </c>
      <c r="Q459" t="s">
        <v>92</v>
      </c>
      <c r="R459" t="s">
        <v>54</v>
      </c>
      <c r="S459" t="s">
        <v>55</v>
      </c>
      <c r="T459" t="s">
        <v>55</v>
      </c>
      <c r="U459" t="s">
        <v>527</v>
      </c>
      <c r="V459" t="s">
        <v>80</v>
      </c>
      <c r="W459" t="s">
        <v>80</v>
      </c>
      <c r="X459" t="s">
        <v>60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80</v>
      </c>
      <c r="AG459" t="s">
        <v>80</v>
      </c>
      <c r="AH459">
        <v>1</v>
      </c>
      <c r="AI459">
        <f>"08321     "</f>
        <v>0</v>
      </c>
      <c r="AJ459" t="s">
        <v>1089</v>
      </c>
      <c r="AK459" t="s">
        <v>1090</v>
      </c>
      <c r="AL459" t="s">
        <v>375</v>
      </c>
      <c r="AM459" t="s">
        <v>376</v>
      </c>
      <c r="AN459" t="s">
        <v>68</v>
      </c>
      <c r="AO459" t="s">
        <v>70</v>
      </c>
    </row>
    <row r="460" spans="1:41">
      <c r="A460">
        <v>445</v>
      </c>
      <c r="B460" t="s">
        <v>41</v>
      </c>
      <c r="C460" t="s">
        <v>42</v>
      </c>
      <c r="D460" t="s">
        <v>43</v>
      </c>
      <c r="E460">
        <f>"02"</f>
        <v>0</v>
      </c>
      <c r="F460" t="s">
        <v>124</v>
      </c>
      <c r="G460" t="s">
        <v>125</v>
      </c>
      <c r="H460">
        <v>1661</v>
      </c>
      <c r="I460" t="s">
        <v>1201</v>
      </c>
      <c r="J460" t="s">
        <v>1202</v>
      </c>
      <c r="K460" t="s">
        <v>77</v>
      </c>
      <c r="L460" t="s">
        <v>49</v>
      </c>
      <c r="M460">
        <v>28</v>
      </c>
      <c r="N460" t="s">
        <v>78</v>
      </c>
      <c r="O460" t="s">
        <v>51</v>
      </c>
      <c r="P460" t="s">
        <v>52</v>
      </c>
      <c r="Q460" t="s">
        <v>53</v>
      </c>
      <c r="R460" t="s">
        <v>54</v>
      </c>
      <c r="S460" t="s">
        <v>55</v>
      </c>
      <c r="T460" t="s">
        <v>55</v>
      </c>
      <c r="U460" t="s">
        <v>79</v>
      </c>
      <c r="V460" t="s">
        <v>80</v>
      </c>
      <c r="W460" t="s">
        <v>80</v>
      </c>
      <c r="X460" t="s">
        <v>59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60</v>
      </c>
      <c r="AE460" t="s">
        <v>60</v>
      </c>
      <c r="AF460" t="s">
        <v>62</v>
      </c>
      <c r="AG460" t="s">
        <v>63</v>
      </c>
      <c r="AH460">
        <v>1</v>
      </c>
      <c r="AI460">
        <f>"02001     "</f>
        <v>0</v>
      </c>
      <c r="AJ460" t="s">
        <v>834</v>
      </c>
      <c r="AK460" t="s">
        <v>835</v>
      </c>
      <c r="AL460" t="s">
        <v>96</v>
      </c>
      <c r="AM460" t="s">
        <v>97</v>
      </c>
      <c r="AN460" t="s">
        <v>68</v>
      </c>
      <c r="AO460" t="s">
        <v>209</v>
      </c>
    </row>
    <row r="461" spans="1:41">
      <c r="A461">
        <v>447</v>
      </c>
      <c r="B461" t="s">
        <v>41</v>
      </c>
      <c r="C461" t="s">
        <v>42</v>
      </c>
      <c r="D461" t="s">
        <v>43</v>
      </c>
      <c r="E461">
        <f>"07"</f>
        <v>0</v>
      </c>
      <c r="F461" t="s">
        <v>44</v>
      </c>
      <c r="G461" t="s">
        <v>45</v>
      </c>
      <c r="H461">
        <v>1665</v>
      </c>
      <c r="I461" t="s">
        <v>1203</v>
      </c>
      <c r="J461" t="s">
        <v>1204</v>
      </c>
      <c r="K461" t="s">
        <v>77</v>
      </c>
      <c r="L461" t="s">
        <v>49</v>
      </c>
      <c r="M461">
        <v>26</v>
      </c>
      <c r="N461" t="s">
        <v>114</v>
      </c>
      <c r="O461" t="s">
        <v>51</v>
      </c>
      <c r="P461" t="s">
        <v>52</v>
      </c>
      <c r="Q461" t="s">
        <v>53</v>
      </c>
      <c r="R461" t="s">
        <v>54</v>
      </c>
      <c r="S461" t="s">
        <v>55</v>
      </c>
      <c r="T461" t="s">
        <v>55</v>
      </c>
      <c r="U461" t="s">
        <v>501</v>
      </c>
      <c r="V461" t="s">
        <v>656</v>
      </c>
      <c r="W461" t="s">
        <v>657</v>
      </c>
      <c r="X461" t="s">
        <v>116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61</v>
      </c>
      <c r="AE461" t="s">
        <v>60</v>
      </c>
      <c r="AF461" t="s">
        <v>117</v>
      </c>
      <c r="AG461" t="s">
        <v>118</v>
      </c>
      <c r="AH461">
        <v>1</v>
      </c>
      <c r="AI461">
        <f>"07224     "</f>
        <v>0</v>
      </c>
      <c r="AJ461" t="s">
        <v>229</v>
      </c>
      <c r="AK461" t="s">
        <v>230</v>
      </c>
      <c r="AL461" t="s">
        <v>231</v>
      </c>
      <c r="AM461" t="s">
        <v>232</v>
      </c>
      <c r="AN461" t="s">
        <v>68</v>
      </c>
      <c r="AO461" t="s">
        <v>440</v>
      </c>
    </row>
    <row r="462" spans="1:41">
      <c r="A462">
        <v>2774</v>
      </c>
      <c r="B462" t="s">
        <v>41</v>
      </c>
      <c r="C462" t="s">
        <v>42</v>
      </c>
      <c r="D462" t="s">
        <v>43</v>
      </c>
      <c r="E462">
        <f>"07"</f>
        <v>0</v>
      </c>
      <c r="F462" t="s">
        <v>44</v>
      </c>
      <c r="G462" t="s">
        <v>45</v>
      </c>
      <c r="H462">
        <v>4007</v>
      </c>
      <c r="I462" t="s">
        <v>277</v>
      </c>
      <c r="J462" t="s">
        <v>278</v>
      </c>
      <c r="K462" t="s">
        <v>48</v>
      </c>
      <c r="L462" t="s">
        <v>49</v>
      </c>
      <c r="M462">
        <v>16</v>
      </c>
      <c r="N462" t="s">
        <v>279</v>
      </c>
      <c r="O462" t="s">
        <v>51</v>
      </c>
      <c r="P462" t="s">
        <v>280</v>
      </c>
      <c r="Q462" t="s">
        <v>92</v>
      </c>
      <c r="R462" t="s">
        <v>237</v>
      </c>
      <c r="S462" t="s">
        <v>55</v>
      </c>
      <c r="T462" t="s">
        <v>55</v>
      </c>
      <c r="U462" t="s">
        <v>281</v>
      </c>
      <c r="V462" t="s">
        <v>80</v>
      </c>
      <c r="W462" t="s">
        <v>80</v>
      </c>
      <c r="X462" t="s">
        <v>60</v>
      </c>
      <c r="Y462" t="s">
        <v>60</v>
      </c>
      <c r="Z462" t="s">
        <v>60</v>
      </c>
      <c r="AA462" t="s">
        <v>61</v>
      </c>
      <c r="AB462" t="s">
        <v>61</v>
      </c>
      <c r="AC462" t="s">
        <v>60</v>
      </c>
      <c r="AD462" t="s">
        <v>61</v>
      </c>
      <c r="AE462" t="s">
        <v>61</v>
      </c>
      <c r="AF462" t="s">
        <v>282</v>
      </c>
      <c r="AG462" t="s">
        <v>283</v>
      </c>
      <c r="AH462">
        <v>265</v>
      </c>
      <c r="AI462">
        <f>"07211     "</f>
        <v>0</v>
      </c>
      <c r="AJ462" t="s">
        <v>239</v>
      </c>
      <c r="AK462" t="s">
        <v>240</v>
      </c>
      <c r="AL462" t="s">
        <v>284</v>
      </c>
      <c r="AM462" t="s">
        <v>285</v>
      </c>
      <c r="AN462" t="s">
        <v>286</v>
      </c>
      <c r="AO462" t="s">
        <v>253</v>
      </c>
    </row>
    <row r="463" spans="1:41">
      <c r="A463">
        <v>449</v>
      </c>
      <c r="B463" t="s">
        <v>41</v>
      </c>
      <c r="C463" t="s">
        <v>42</v>
      </c>
      <c r="D463" t="s">
        <v>43</v>
      </c>
      <c r="E463">
        <f>"03"</f>
        <v>0</v>
      </c>
      <c r="F463" t="s">
        <v>73</v>
      </c>
      <c r="G463" t="s">
        <v>74</v>
      </c>
      <c r="H463">
        <v>1678</v>
      </c>
      <c r="I463" t="s">
        <v>1205</v>
      </c>
      <c r="J463" t="s">
        <v>1206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53</v>
      </c>
      <c r="R463" t="s">
        <v>54</v>
      </c>
      <c r="S463" t="s">
        <v>55</v>
      </c>
      <c r="T463" t="s">
        <v>55</v>
      </c>
      <c r="U463" t="s">
        <v>245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"03101     "</f>
        <v>0</v>
      </c>
      <c r="AJ463" t="s">
        <v>81</v>
      </c>
      <c r="AK463" t="s">
        <v>82</v>
      </c>
      <c r="AL463" t="s">
        <v>83</v>
      </c>
      <c r="AM463" t="s">
        <v>84</v>
      </c>
      <c r="AN463" t="s">
        <v>68</v>
      </c>
      <c r="AO463" t="s">
        <v>85</v>
      </c>
    </row>
    <row r="464" spans="1:41">
      <c r="A464">
        <v>450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1680</v>
      </c>
      <c r="I464" t="s">
        <v>1207</v>
      </c>
      <c r="J464" t="s">
        <v>1208</v>
      </c>
      <c r="K464" t="s">
        <v>77</v>
      </c>
      <c r="L464" t="s">
        <v>49</v>
      </c>
      <c r="M464">
        <v>28</v>
      </c>
      <c r="N464" t="s">
        <v>78</v>
      </c>
      <c r="O464" t="s">
        <v>51</v>
      </c>
      <c r="P464" t="s">
        <v>52</v>
      </c>
      <c r="Q464" t="s">
        <v>53</v>
      </c>
      <c r="R464" t="s">
        <v>54</v>
      </c>
      <c r="S464" t="s">
        <v>55</v>
      </c>
      <c r="T464" t="s">
        <v>55</v>
      </c>
      <c r="U464" t="s">
        <v>56</v>
      </c>
      <c r="V464" t="s">
        <v>57</v>
      </c>
      <c r="W464" t="s">
        <v>58</v>
      </c>
      <c r="X464" t="s">
        <v>59</v>
      </c>
      <c r="Y464" t="s">
        <v>60</v>
      </c>
      <c r="Z464" t="s">
        <v>61</v>
      </c>
      <c r="AA464" t="s">
        <v>61</v>
      </c>
      <c r="AB464" t="s">
        <v>61</v>
      </c>
      <c r="AC464" t="s">
        <v>60</v>
      </c>
      <c r="AD464" t="s">
        <v>60</v>
      </c>
      <c r="AE464" t="s">
        <v>60</v>
      </c>
      <c r="AF464" t="s">
        <v>62</v>
      </c>
      <c r="AG464" t="s">
        <v>63</v>
      </c>
      <c r="AH464">
        <v>1</v>
      </c>
      <c r="AI464">
        <f>"07114     "</f>
        <v>0</v>
      </c>
      <c r="AJ464" t="s">
        <v>1043</v>
      </c>
      <c r="AK464" t="s">
        <v>1044</v>
      </c>
      <c r="AL464" t="s">
        <v>66</v>
      </c>
      <c r="AM464" t="s">
        <v>67</v>
      </c>
      <c r="AN464" t="s">
        <v>68</v>
      </c>
      <c r="AO464" t="s">
        <v>69</v>
      </c>
    </row>
    <row r="465" spans="1:41">
      <c r="A465">
        <v>451</v>
      </c>
      <c r="B465" t="s">
        <v>41</v>
      </c>
      <c r="C465" t="s">
        <v>42</v>
      </c>
      <c r="D465" t="s">
        <v>43</v>
      </c>
      <c r="E465">
        <f>"07"</f>
        <v>0</v>
      </c>
      <c r="F465" t="s">
        <v>44</v>
      </c>
      <c r="G465" t="s">
        <v>45</v>
      </c>
      <c r="H465">
        <v>1681</v>
      </c>
      <c r="I465" t="s">
        <v>1209</v>
      </c>
      <c r="J465" t="s">
        <v>1210</v>
      </c>
      <c r="K465" t="s">
        <v>77</v>
      </c>
      <c r="L465" t="s">
        <v>49</v>
      </c>
      <c r="M465">
        <v>28</v>
      </c>
      <c r="N465" t="s">
        <v>78</v>
      </c>
      <c r="O465" t="s">
        <v>51</v>
      </c>
      <c r="P465" t="s">
        <v>52</v>
      </c>
      <c r="Q465" t="s">
        <v>92</v>
      </c>
      <c r="R465" t="s">
        <v>54</v>
      </c>
      <c r="S465" t="s">
        <v>55</v>
      </c>
      <c r="T465" t="s">
        <v>55</v>
      </c>
      <c r="U465" t="s">
        <v>677</v>
      </c>
      <c r="V465" t="s">
        <v>80</v>
      </c>
      <c r="W465" t="s">
        <v>80</v>
      </c>
      <c r="X465" t="s">
        <v>59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61</v>
      </c>
      <c r="AE465" t="s">
        <v>60</v>
      </c>
      <c r="AF465" t="s">
        <v>62</v>
      </c>
      <c r="AG465" t="s">
        <v>63</v>
      </c>
      <c r="AH465">
        <v>1</v>
      </c>
      <c r="AI465">
        <f>"07223     "</f>
        <v>0</v>
      </c>
      <c r="AJ465" t="s">
        <v>370</v>
      </c>
      <c r="AK465" t="s">
        <v>371</v>
      </c>
      <c r="AL465" t="s">
        <v>355</v>
      </c>
      <c r="AM465" t="s">
        <v>356</v>
      </c>
      <c r="AN465" t="s">
        <v>68</v>
      </c>
      <c r="AO465" t="s">
        <v>70</v>
      </c>
    </row>
    <row r="466" spans="1:41">
      <c r="A466">
        <v>452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241</v>
      </c>
      <c r="G466" t="s">
        <v>242</v>
      </c>
      <c r="H466">
        <v>1682</v>
      </c>
      <c r="I466" t="s">
        <v>1211</v>
      </c>
      <c r="J466" t="s">
        <v>1212</v>
      </c>
      <c r="K466" t="s">
        <v>77</v>
      </c>
      <c r="L466" t="s">
        <v>49</v>
      </c>
      <c r="M466">
        <v>25</v>
      </c>
      <c r="N466" t="s">
        <v>381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847</v>
      </c>
      <c r="V466" t="s">
        <v>80</v>
      </c>
      <c r="W466" t="s">
        <v>80</v>
      </c>
      <c r="X466" t="s">
        <v>383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117</v>
      </c>
      <c r="AG466" t="s">
        <v>118</v>
      </c>
      <c r="AH466">
        <v>1</v>
      </c>
      <c r="AI466">
        <f>"08201     "</f>
        <v>0</v>
      </c>
      <c r="AJ466" t="s">
        <v>254</v>
      </c>
      <c r="AK466" t="s">
        <v>255</v>
      </c>
      <c r="AL466" t="s">
        <v>248</v>
      </c>
      <c r="AM466" t="s">
        <v>249</v>
      </c>
      <c r="AN466" t="s">
        <v>68</v>
      </c>
      <c r="AO466" t="s">
        <v>999</v>
      </c>
    </row>
    <row r="467" spans="1:41">
      <c r="A467">
        <v>453</v>
      </c>
      <c r="B467" t="s">
        <v>41</v>
      </c>
      <c r="C467" t="s">
        <v>42</v>
      </c>
      <c r="D467" t="s">
        <v>43</v>
      </c>
      <c r="E467">
        <f>"08"</f>
        <v>0</v>
      </c>
      <c r="F467" t="s">
        <v>241</v>
      </c>
      <c r="G467" t="s">
        <v>242</v>
      </c>
      <c r="H467">
        <v>1683</v>
      </c>
      <c r="I467" t="s">
        <v>1213</v>
      </c>
      <c r="J467" t="s">
        <v>1214</v>
      </c>
      <c r="K467" t="s">
        <v>77</v>
      </c>
      <c r="L467" t="s">
        <v>49</v>
      </c>
      <c r="M467">
        <v>25</v>
      </c>
      <c r="N467" t="s">
        <v>381</v>
      </c>
      <c r="O467" t="s">
        <v>51</v>
      </c>
      <c r="P467" t="s">
        <v>52</v>
      </c>
      <c r="Q467" t="s">
        <v>92</v>
      </c>
      <c r="R467" t="s">
        <v>54</v>
      </c>
      <c r="S467" t="s">
        <v>55</v>
      </c>
      <c r="T467" t="s">
        <v>55</v>
      </c>
      <c r="U467" t="s">
        <v>1215</v>
      </c>
      <c r="V467" t="s">
        <v>80</v>
      </c>
      <c r="W467" t="s">
        <v>80</v>
      </c>
      <c r="X467" t="s">
        <v>383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60</v>
      </c>
      <c r="AE467" t="s">
        <v>60</v>
      </c>
      <c r="AF467" t="s">
        <v>117</v>
      </c>
      <c r="AG467" t="s">
        <v>118</v>
      </c>
      <c r="AH467">
        <v>1</v>
      </c>
      <c r="AI467">
        <f>"08111     "</f>
        <v>0</v>
      </c>
      <c r="AJ467" t="s">
        <v>1216</v>
      </c>
      <c r="AK467" t="s">
        <v>1217</v>
      </c>
      <c r="AL467" t="s">
        <v>248</v>
      </c>
      <c r="AM467" t="s">
        <v>249</v>
      </c>
      <c r="AN467" t="s">
        <v>68</v>
      </c>
      <c r="AO467" t="s">
        <v>184</v>
      </c>
    </row>
    <row r="468" spans="1:41">
      <c r="A468">
        <v>455</v>
      </c>
      <c r="B468" t="s">
        <v>41</v>
      </c>
      <c r="C468" t="s">
        <v>42</v>
      </c>
      <c r="D468" t="s">
        <v>43</v>
      </c>
      <c r="E468">
        <f>"07"</f>
        <v>0</v>
      </c>
      <c r="F468" t="s">
        <v>44</v>
      </c>
      <c r="G468" t="s">
        <v>45</v>
      </c>
      <c r="H468">
        <v>1686</v>
      </c>
      <c r="I468" t="s">
        <v>1218</v>
      </c>
      <c r="J468" t="s">
        <v>1219</v>
      </c>
      <c r="K468" t="s">
        <v>77</v>
      </c>
      <c r="L468" t="s">
        <v>49</v>
      </c>
      <c r="M468">
        <v>26</v>
      </c>
      <c r="N468" t="s">
        <v>114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488</v>
      </c>
      <c r="V468" t="s">
        <v>80</v>
      </c>
      <c r="W468" t="s">
        <v>80</v>
      </c>
      <c r="X468" t="s">
        <v>116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117</v>
      </c>
      <c r="AG468" t="s">
        <v>118</v>
      </c>
      <c r="AH468">
        <v>1</v>
      </c>
      <c r="AI468">
        <f>"07112     "</f>
        <v>0</v>
      </c>
      <c r="AJ468" t="s">
        <v>540</v>
      </c>
      <c r="AK468" t="s">
        <v>541</v>
      </c>
      <c r="AL468" t="s">
        <v>137</v>
      </c>
      <c r="AM468" t="s">
        <v>138</v>
      </c>
      <c r="AN468" t="s">
        <v>68</v>
      </c>
      <c r="AO468" t="s">
        <v>1028</v>
      </c>
    </row>
    <row r="469" spans="1:41">
      <c r="A469">
        <v>456</v>
      </c>
      <c r="B469" t="s">
        <v>41</v>
      </c>
      <c r="C469" t="s">
        <v>42</v>
      </c>
      <c r="D469" t="s">
        <v>43</v>
      </c>
      <c r="E469">
        <f>"07"</f>
        <v>0</v>
      </c>
      <c r="F469" t="s">
        <v>44</v>
      </c>
      <c r="G469" t="s">
        <v>45</v>
      </c>
      <c r="H469">
        <v>1687</v>
      </c>
      <c r="I469" t="s">
        <v>1220</v>
      </c>
      <c r="J469" t="s">
        <v>1221</v>
      </c>
      <c r="K469" t="s">
        <v>77</v>
      </c>
      <c r="L469" t="s">
        <v>49</v>
      </c>
      <c r="M469">
        <v>26</v>
      </c>
      <c r="N469" t="s">
        <v>114</v>
      </c>
      <c r="O469" t="s">
        <v>51</v>
      </c>
      <c r="P469" t="s">
        <v>52</v>
      </c>
      <c r="Q469" t="s">
        <v>92</v>
      </c>
      <c r="R469" t="s">
        <v>54</v>
      </c>
      <c r="S469" t="s">
        <v>55</v>
      </c>
      <c r="T469" t="s">
        <v>55</v>
      </c>
      <c r="U469" t="s">
        <v>641</v>
      </c>
      <c r="V469" t="s">
        <v>80</v>
      </c>
      <c r="W469" t="s">
        <v>80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117</v>
      </c>
      <c r="AG469" t="s">
        <v>118</v>
      </c>
      <c r="AH469">
        <v>1</v>
      </c>
      <c r="AI469">
        <f>"07112     "</f>
        <v>0</v>
      </c>
      <c r="AJ469" t="s">
        <v>540</v>
      </c>
      <c r="AK469" t="s">
        <v>541</v>
      </c>
      <c r="AL469" t="s">
        <v>137</v>
      </c>
      <c r="AM469" t="s">
        <v>138</v>
      </c>
      <c r="AN469" t="s">
        <v>68</v>
      </c>
      <c r="AO469" t="s">
        <v>1028</v>
      </c>
    </row>
    <row r="470" spans="1:41">
      <c r="A470">
        <v>459</v>
      </c>
      <c r="B470" t="s">
        <v>41</v>
      </c>
      <c r="C470" t="s">
        <v>42</v>
      </c>
      <c r="D470" t="s">
        <v>43</v>
      </c>
      <c r="E470">
        <f>"09"</f>
        <v>0</v>
      </c>
      <c r="F470" t="s">
        <v>297</v>
      </c>
      <c r="G470" t="s">
        <v>298</v>
      </c>
      <c r="H470">
        <v>1691</v>
      </c>
      <c r="I470" t="s">
        <v>1222</v>
      </c>
      <c r="J470" t="s">
        <v>1223</v>
      </c>
      <c r="K470" t="s">
        <v>77</v>
      </c>
      <c r="L470" t="s">
        <v>49</v>
      </c>
      <c r="M470">
        <v>30</v>
      </c>
      <c r="N470" t="s">
        <v>166</v>
      </c>
      <c r="O470" t="s">
        <v>227</v>
      </c>
      <c r="P470" t="s">
        <v>52</v>
      </c>
      <c r="Q470" t="s">
        <v>53</v>
      </c>
      <c r="R470" t="s">
        <v>54</v>
      </c>
      <c r="S470" t="s">
        <v>55</v>
      </c>
      <c r="T470" t="s">
        <v>55</v>
      </c>
      <c r="U470" t="s">
        <v>245</v>
      </c>
      <c r="V470" t="s">
        <v>80</v>
      </c>
      <c r="W470" t="s">
        <v>80</v>
      </c>
      <c r="X470" t="s">
        <v>168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60</v>
      </c>
      <c r="AE470" t="s">
        <v>60</v>
      </c>
      <c r="AF470" t="s">
        <v>62</v>
      </c>
      <c r="AG470" t="s">
        <v>63</v>
      </c>
      <c r="AH470">
        <v>1</v>
      </c>
      <c r="AI470">
        <f>"093       "</f>
        <v>0</v>
      </c>
      <c r="AJ470" t="s">
        <v>765</v>
      </c>
      <c r="AK470" t="s">
        <v>766</v>
      </c>
      <c r="AL470" t="s">
        <v>575</v>
      </c>
      <c r="AM470" t="s">
        <v>576</v>
      </c>
      <c r="AN470" t="s">
        <v>68</v>
      </c>
      <c r="AO470" t="s">
        <v>1028</v>
      </c>
    </row>
    <row r="471" spans="1:41">
      <c r="A471">
        <v>460</v>
      </c>
      <c r="B471" t="s">
        <v>41</v>
      </c>
      <c r="C471" t="s">
        <v>42</v>
      </c>
      <c r="D471" t="s">
        <v>43</v>
      </c>
      <c r="E471">
        <f>"08"</f>
        <v>0</v>
      </c>
      <c r="F471" t="s">
        <v>241</v>
      </c>
      <c r="G471" t="s">
        <v>242</v>
      </c>
      <c r="H471">
        <v>1693</v>
      </c>
      <c r="I471" t="s">
        <v>1224</v>
      </c>
      <c r="J471" t="s">
        <v>1225</v>
      </c>
      <c r="K471" t="s">
        <v>48</v>
      </c>
      <c r="L471" t="s">
        <v>49</v>
      </c>
      <c r="M471">
        <v>24</v>
      </c>
      <c r="N471" t="s">
        <v>188</v>
      </c>
      <c r="O471" t="s">
        <v>51</v>
      </c>
      <c r="P471" t="s">
        <v>52</v>
      </c>
      <c r="Q471" t="s">
        <v>92</v>
      </c>
      <c r="R471" t="s">
        <v>54</v>
      </c>
      <c r="S471" t="s">
        <v>55</v>
      </c>
      <c r="T471" t="s">
        <v>55</v>
      </c>
      <c r="U471" t="s">
        <v>252</v>
      </c>
      <c r="V471" t="s">
        <v>80</v>
      </c>
      <c r="W471" t="s">
        <v>80</v>
      </c>
      <c r="X471" t="s">
        <v>60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80</v>
      </c>
      <c r="AG471" t="s">
        <v>80</v>
      </c>
      <c r="AH471">
        <v>2</v>
      </c>
      <c r="AI471">
        <f>"08112     "</f>
        <v>0</v>
      </c>
      <c r="AJ471" t="s">
        <v>246</v>
      </c>
      <c r="AK471" t="s">
        <v>247</v>
      </c>
      <c r="AL471" t="s">
        <v>248</v>
      </c>
      <c r="AM471" t="s">
        <v>249</v>
      </c>
      <c r="AN471" t="s">
        <v>68</v>
      </c>
      <c r="AO471" t="s">
        <v>85</v>
      </c>
    </row>
    <row r="472" spans="1:41">
      <c r="A472">
        <v>511</v>
      </c>
      <c r="B472" t="s">
        <v>41</v>
      </c>
      <c r="C472" t="s">
        <v>42</v>
      </c>
      <c r="D472" t="s">
        <v>43</v>
      </c>
      <c r="E472">
        <f>"08"</f>
        <v>0</v>
      </c>
      <c r="F472" t="s">
        <v>241</v>
      </c>
      <c r="G472" t="s">
        <v>242</v>
      </c>
      <c r="H472">
        <v>1734</v>
      </c>
      <c r="I472" t="s">
        <v>1226</v>
      </c>
      <c r="J472" t="s">
        <v>1227</v>
      </c>
      <c r="K472" t="s">
        <v>77</v>
      </c>
      <c r="L472" t="s">
        <v>49</v>
      </c>
      <c r="M472">
        <v>28</v>
      </c>
      <c r="N472" t="s">
        <v>78</v>
      </c>
      <c r="O472" t="s">
        <v>51</v>
      </c>
      <c r="P472" t="s">
        <v>52</v>
      </c>
      <c r="Q472" t="s">
        <v>92</v>
      </c>
      <c r="R472" t="s">
        <v>54</v>
      </c>
      <c r="S472" t="s">
        <v>55</v>
      </c>
      <c r="T472" t="s">
        <v>55</v>
      </c>
      <c r="U472" t="s">
        <v>527</v>
      </c>
      <c r="V472" t="s">
        <v>80</v>
      </c>
      <c r="W472" t="s">
        <v>80</v>
      </c>
      <c r="X472" t="s">
        <v>59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61</v>
      </c>
      <c r="AE472" t="s">
        <v>60</v>
      </c>
      <c r="AF472" t="s">
        <v>62</v>
      </c>
      <c r="AG472" t="s">
        <v>63</v>
      </c>
      <c r="AH472">
        <v>1</v>
      </c>
      <c r="AI472">
        <f>"08302     "</f>
        <v>0</v>
      </c>
      <c r="AJ472" t="s">
        <v>477</v>
      </c>
      <c r="AK472" t="s">
        <v>478</v>
      </c>
      <c r="AL472" t="s">
        <v>375</v>
      </c>
      <c r="AM472" t="s">
        <v>376</v>
      </c>
      <c r="AN472" t="s">
        <v>68</v>
      </c>
      <c r="AO472" t="s">
        <v>70</v>
      </c>
    </row>
    <row r="473" spans="1:41">
      <c r="A473">
        <v>704</v>
      </c>
      <c r="B473" t="s">
        <v>41</v>
      </c>
      <c r="C473" t="s">
        <v>42</v>
      </c>
      <c r="D473" t="s">
        <v>43</v>
      </c>
      <c r="E473">
        <f>"02"</f>
        <v>0</v>
      </c>
      <c r="F473" t="s">
        <v>124</v>
      </c>
      <c r="G473" t="s">
        <v>125</v>
      </c>
      <c r="H473">
        <v>1951</v>
      </c>
      <c r="I473" t="s">
        <v>1228</v>
      </c>
      <c r="J473" t="s">
        <v>1229</v>
      </c>
      <c r="K473" t="s">
        <v>77</v>
      </c>
      <c r="L473" t="s">
        <v>49</v>
      </c>
      <c r="M473">
        <v>26</v>
      </c>
      <c r="N473" t="s">
        <v>114</v>
      </c>
      <c r="O473" t="s">
        <v>51</v>
      </c>
      <c r="P473" t="s">
        <v>91</v>
      </c>
      <c r="Q473" t="s">
        <v>53</v>
      </c>
      <c r="R473" t="s">
        <v>54</v>
      </c>
      <c r="S473" t="s">
        <v>55</v>
      </c>
      <c r="T473" t="s">
        <v>55</v>
      </c>
      <c r="U473" t="s">
        <v>1230</v>
      </c>
      <c r="V473" t="s">
        <v>80</v>
      </c>
      <c r="W473" t="s">
        <v>80</v>
      </c>
      <c r="X473" t="s">
        <v>116</v>
      </c>
      <c r="Y473" t="s">
        <v>60</v>
      </c>
      <c r="Z473" t="s">
        <v>61</v>
      </c>
      <c r="AA473" t="s">
        <v>61</v>
      </c>
      <c r="AB473" t="s">
        <v>61</v>
      </c>
      <c r="AC473" t="s">
        <v>60</v>
      </c>
      <c r="AD473" t="s">
        <v>60</v>
      </c>
      <c r="AE473" t="s">
        <v>60</v>
      </c>
      <c r="AF473" t="s">
        <v>117</v>
      </c>
      <c r="AG473" t="s">
        <v>118</v>
      </c>
      <c r="AH473">
        <v>1</v>
      </c>
      <c r="AI473">
        <f>"02001     "</f>
        <v>0</v>
      </c>
      <c r="AJ473" t="s">
        <v>834</v>
      </c>
      <c r="AK473" t="s">
        <v>835</v>
      </c>
      <c r="AL473" t="s">
        <v>96</v>
      </c>
      <c r="AM473" t="s">
        <v>97</v>
      </c>
      <c r="AN473" t="s">
        <v>68</v>
      </c>
      <c r="AO473" t="s">
        <v>209</v>
      </c>
    </row>
    <row r="474" spans="1:41">
      <c r="A474">
        <v>461</v>
      </c>
      <c r="B474" t="s">
        <v>41</v>
      </c>
      <c r="C474" t="s">
        <v>42</v>
      </c>
      <c r="D474" t="s">
        <v>43</v>
      </c>
      <c r="E474">
        <f>"08"</f>
        <v>0</v>
      </c>
      <c r="F474" t="s">
        <v>241</v>
      </c>
      <c r="G474" t="s">
        <v>242</v>
      </c>
      <c r="H474">
        <v>1693</v>
      </c>
      <c r="I474" t="s">
        <v>1224</v>
      </c>
      <c r="J474" t="s">
        <v>1225</v>
      </c>
      <c r="K474" t="s">
        <v>48</v>
      </c>
      <c r="L474" t="s">
        <v>49</v>
      </c>
      <c r="M474">
        <v>24</v>
      </c>
      <c r="N474" t="s">
        <v>188</v>
      </c>
      <c r="O474" t="s">
        <v>51</v>
      </c>
      <c r="P474" t="s">
        <v>52</v>
      </c>
      <c r="Q474" t="s">
        <v>92</v>
      </c>
      <c r="R474" t="s">
        <v>54</v>
      </c>
      <c r="S474" t="s">
        <v>55</v>
      </c>
      <c r="T474" t="s">
        <v>55</v>
      </c>
      <c r="U474" t="s">
        <v>252</v>
      </c>
      <c r="V474" t="s">
        <v>80</v>
      </c>
      <c r="W474" t="s">
        <v>80</v>
      </c>
      <c r="X474" t="s">
        <v>60</v>
      </c>
      <c r="Y474" t="s">
        <v>60</v>
      </c>
      <c r="Z474" t="s">
        <v>61</v>
      </c>
      <c r="AA474" t="s">
        <v>61</v>
      </c>
      <c r="AB474" t="s">
        <v>61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3</v>
      </c>
      <c r="AI474">
        <f>"08112     "</f>
        <v>0</v>
      </c>
      <c r="AJ474" t="s">
        <v>246</v>
      </c>
      <c r="AK474" t="s">
        <v>247</v>
      </c>
      <c r="AL474" t="s">
        <v>248</v>
      </c>
      <c r="AM474" t="s">
        <v>249</v>
      </c>
      <c r="AN474" t="s">
        <v>68</v>
      </c>
      <c r="AO474" t="s">
        <v>256</v>
      </c>
    </row>
    <row r="475" spans="1:41">
      <c r="A475">
        <v>462</v>
      </c>
      <c r="B475" t="s">
        <v>41</v>
      </c>
      <c r="C475" t="s">
        <v>42</v>
      </c>
      <c r="D475" t="s">
        <v>43</v>
      </c>
      <c r="E475">
        <f>"04"</f>
        <v>0</v>
      </c>
      <c r="F475" t="s">
        <v>86</v>
      </c>
      <c r="G475" t="s">
        <v>87</v>
      </c>
      <c r="H475">
        <v>1696</v>
      </c>
      <c r="I475" t="s">
        <v>1231</v>
      </c>
      <c r="J475" t="s">
        <v>1232</v>
      </c>
      <c r="K475" t="s">
        <v>77</v>
      </c>
      <c r="L475" t="s">
        <v>49</v>
      </c>
      <c r="M475">
        <v>25</v>
      </c>
      <c r="N475" t="s">
        <v>381</v>
      </c>
      <c r="O475" t="s">
        <v>51</v>
      </c>
      <c r="P475" t="s">
        <v>91</v>
      </c>
      <c r="Q475" t="s">
        <v>53</v>
      </c>
      <c r="R475" t="s">
        <v>54</v>
      </c>
      <c r="S475" t="s">
        <v>55</v>
      </c>
      <c r="T475" t="s">
        <v>55</v>
      </c>
      <c r="U475" t="s">
        <v>904</v>
      </c>
      <c r="V475" t="s">
        <v>80</v>
      </c>
      <c r="W475" t="s">
        <v>80</v>
      </c>
      <c r="X475" t="s">
        <v>383</v>
      </c>
      <c r="Y475" t="s">
        <v>60</v>
      </c>
      <c r="Z475" t="s">
        <v>61</v>
      </c>
      <c r="AA475" t="s">
        <v>61</v>
      </c>
      <c r="AB475" t="s">
        <v>61</v>
      </c>
      <c r="AC475" t="s">
        <v>60</v>
      </c>
      <c r="AD475" t="s">
        <v>61</v>
      </c>
      <c r="AE475" t="s">
        <v>60</v>
      </c>
      <c r="AF475" t="s">
        <v>517</v>
      </c>
      <c r="AG475" t="s">
        <v>518</v>
      </c>
      <c r="AH475">
        <v>1</v>
      </c>
      <c r="AI475">
        <f>"04002     "</f>
        <v>0</v>
      </c>
      <c r="AJ475" t="s">
        <v>519</v>
      </c>
      <c r="AK475" t="s">
        <v>520</v>
      </c>
      <c r="AL475" t="s">
        <v>96</v>
      </c>
      <c r="AM475" t="s">
        <v>97</v>
      </c>
      <c r="AN475" t="s">
        <v>68</v>
      </c>
      <c r="AO475" t="s">
        <v>1233</v>
      </c>
    </row>
    <row r="476" spans="1:41">
      <c r="A476">
        <v>488</v>
      </c>
      <c r="B476" t="s">
        <v>41</v>
      </c>
      <c r="C476" t="s">
        <v>42</v>
      </c>
      <c r="D476" t="s">
        <v>43</v>
      </c>
      <c r="E476">
        <f>"07"</f>
        <v>0</v>
      </c>
      <c r="F476" t="s">
        <v>44</v>
      </c>
      <c r="G476" t="s">
        <v>45</v>
      </c>
      <c r="H476">
        <v>1719</v>
      </c>
      <c r="I476" t="s">
        <v>1234</v>
      </c>
      <c r="J476" t="s">
        <v>1235</v>
      </c>
      <c r="K476" t="s">
        <v>48</v>
      </c>
      <c r="L476" t="s">
        <v>49</v>
      </c>
      <c r="M476">
        <v>26</v>
      </c>
      <c r="N476" t="s">
        <v>707</v>
      </c>
      <c r="O476" t="s">
        <v>51</v>
      </c>
      <c r="P476" t="s">
        <v>52</v>
      </c>
      <c r="Q476" t="s">
        <v>53</v>
      </c>
      <c r="R476" t="s">
        <v>54</v>
      </c>
      <c r="S476" t="s">
        <v>55</v>
      </c>
      <c r="T476" t="s">
        <v>55</v>
      </c>
      <c r="U476" t="s">
        <v>965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60</v>
      </c>
      <c r="AE476" t="s">
        <v>60</v>
      </c>
      <c r="AF476" t="s">
        <v>1067</v>
      </c>
      <c r="AG476" t="s">
        <v>1068</v>
      </c>
      <c r="AH476">
        <v>7</v>
      </c>
      <c r="AI476">
        <f>"073       "</f>
        <v>0</v>
      </c>
      <c r="AJ476" t="s">
        <v>147</v>
      </c>
      <c r="AK476" t="s">
        <v>148</v>
      </c>
      <c r="AL476" t="s">
        <v>66</v>
      </c>
      <c r="AM476" t="s">
        <v>67</v>
      </c>
      <c r="AN476" t="s">
        <v>68</v>
      </c>
      <c r="AO476" t="s">
        <v>70</v>
      </c>
    </row>
    <row r="477" spans="1:41">
      <c r="A477">
        <v>463</v>
      </c>
      <c r="B477" t="s">
        <v>41</v>
      </c>
      <c r="C477" t="s">
        <v>42</v>
      </c>
      <c r="D477" t="s">
        <v>43</v>
      </c>
      <c r="E477">
        <f>"05"</f>
        <v>0</v>
      </c>
      <c r="F477" t="s">
        <v>99</v>
      </c>
      <c r="G477" t="s">
        <v>100</v>
      </c>
      <c r="H477">
        <v>1697</v>
      </c>
      <c r="I477" t="s">
        <v>1155</v>
      </c>
      <c r="J477" t="s">
        <v>1156</v>
      </c>
      <c r="K477" t="s">
        <v>48</v>
      </c>
      <c r="L477" t="s">
        <v>49</v>
      </c>
      <c r="M477">
        <v>25</v>
      </c>
      <c r="N477" t="s">
        <v>90</v>
      </c>
      <c r="O477" t="s">
        <v>51</v>
      </c>
      <c r="P477" t="s">
        <v>52</v>
      </c>
      <c r="Q477" t="s">
        <v>53</v>
      </c>
      <c r="R477" t="s">
        <v>54</v>
      </c>
      <c r="S477" t="s">
        <v>55</v>
      </c>
      <c r="T477" t="s">
        <v>55</v>
      </c>
      <c r="U477" t="s">
        <v>965</v>
      </c>
      <c r="V477" t="s">
        <v>80</v>
      </c>
      <c r="W477" t="s">
        <v>80</v>
      </c>
      <c r="X477" t="s">
        <v>60</v>
      </c>
      <c r="Y477" t="s">
        <v>60</v>
      </c>
      <c r="Z477" t="s">
        <v>61</v>
      </c>
      <c r="AA477" t="s">
        <v>61</v>
      </c>
      <c r="AB477" t="s">
        <v>61</v>
      </c>
      <c r="AC477" t="s">
        <v>60</v>
      </c>
      <c r="AD477" t="s">
        <v>60</v>
      </c>
      <c r="AE477" t="s">
        <v>60</v>
      </c>
      <c r="AF477" t="s">
        <v>1067</v>
      </c>
      <c r="AG477" t="s">
        <v>1068</v>
      </c>
      <c r="AH477">
        <v>3</v>
      </c>
      <c r="AI477">
        <f>"0531      "</f>
        <v>0</v>
      </c>
      <c r="AJ477" t="s">
        <v>194</v>
      </c>
      <c r="AK477" t="s">
        <v>195</v>
      </c>
      <c r="AL477" t="s">
        <v>107</v>
      </c>
      <c r="AM477" t="s">
        <v>108</v>
      </c>
      <c r="AN477" t="s">
        <v>68</v>
      </c>
      <c r="AO477" t="s">
        <v>70</v>
      </c>
    </row>
    <row r="478" spans="1:41">
      <c r="A478">
        <v>464</v>
      </c>
      <c r="B478" t="s">
        <v>41</v>
      </c>
      <c r="C478" t="s">
        <v>42</v>
      </c>
      <c r="D478" t="s">
        <v>43</v>
      </c>
      <c r="E478">
        <f>"07"</f>
        <v>0</v>
      </c>
      <c r="F478" t="s">
        <v>44</v>
      </c>
      <c r="G478" t="s">
        <v>45</v>
      </c>
      <c r="H478">
        <v>1697</v>
      </c>
      <c r="I478" t="s">
        <v>1155</v>
      </c>
      <c r="J478" t="s">
        <v>1156</v>
      </c>
      <c r="K478" t="s">
        <v>48</v>
      </c>
      <c r="L478" t="s">
        <v>49</v>
      </c>
      <c r="M478">
        <v>25</v>
      </c>
      <c r="N478" t="s">
        <v>90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965</v>
      </c>
      <c r="V478" t="s">
        <v>80</v>
      </c>
      <c r="W478" t="s">
        <v>80</v>
      </c>
      <c r="X478" t="s">
        <v>60</v>
      </c>
      <c r="Y478" t="s">
        <v>60</v>
      </c>
      <c r="Z478" t="s">
        <v>61</v>
      </c>
      <c r="AA478" t="s">
        <v>61</v>
      </c>
      <c r="AB478" t="s">
        <v>61</v>
      </c>
      <c r="AC478" t="s">
        <v>60</v>
      </c>
      <c r="AD478" t="s">
        <v>60</v>
      </c>
      <c r="AE478" t="s">
        <v>60</v>
      </c>
      <c r="AF478" t="s">
        <v>1067</v>
      </c>
      <c r="AG478" t="s">
        <v>1068</v>
      </c>
      <c r="AH478">
        <v>4</v>
      </c>
      <c r="AI478">
        <f>"073       "</f>
        <v>0</v>
      </c>
      <c r="AJ478" t="s">
        <v>147</v>
      </c>
      <c r="AK478" t="s">
        <v>148</v>
      </c>
      <c r="AL478" t="s">
        <v>66</v>
      </c>
      <c r="AM478" t="s">
        <v>67</v>
      </c>
      <c r="AN478" t="s">
        <v>68</v>
      </c>
      <c r="AO478" t="s">
        <v>70</v>
      </c>
    </row>
    <row r="479" spans="1:41">
      <c r="A479">
        <v>466</v>
      </c>
      <c r="B479" t="s">
        <v>41</v>
      </c>
      <c r="C479" t="s">
        <v>42</v>
      </c>
      <c r="D479" t="s">
        <v>43</v>
      </c>
      <c r="E479">
        <f>"08"</f>
        <v>0</v>
      </c>
      <c r="F479" t="s">
        <v>241</v>
      </c>
      <c r="G479" t="s">
        <v>242</v>
      </c>
      <c r="H479">
        <v>1702</v>
      </c>
      <c r="I479" t="s">
        <v>1236</v>
      </c>
      <c r="J479" t="s">
        <v>1237</v>
      </c>
      <c r="K479" t="s">
        <v>48</v>
      </c>
      <c r="L479" t="s">
        <v>49</v>
      </c>
      <c r="M479">
        <v>24</v>
      </c>
      <c r="N479" t="s">
        <v>151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56</v>
      </c>
      <c r="V479" t="s">
        <v>57</v>
      </c>
      <c r="W479" t="s">
        <v>58</v>
      </c>
      <c r="X479" t="s">
        <v>60</v>
      </c>
      <c r="Y479" t="s">
        <v>60</v>
      </c>
      <c r="Z479" t="s">
        <v>60</v>
      </c>
      <c r="AA479" t="s">
        <v>61</v>
      </c>
      <c r="AB479" t="s">
        <v>60</v>
      </c>
      <c r="AC479" t="s">
        <v>60</v>
      </c>
      <c r="AD479" t="s">
        <v>60</v>
      </c>
      <c r="AE479" t="s">
        <v>60</v>
      </c>
      <c r="AF479" t="s">
        <v>80</v>
      </c>
      <c r="AG479" t="s">
        <v>80</v>
      </c>
      <c r="AH479">
        <v>2</v>
      </c>
      <c r="AI479">
        <f>"08101     "</f>
        <v>0</v>
      </c>
      <c r="AJ479" t="s">
        <v>581</v>
      </c>
      <c r="AK479" t="s">
        <v>582</v>
      </c>
      <c r="AL479" t="s">
        <v>248</v>
      </c>
      <c r="AM479" t="s">
        <v>249</v>
      </c>
      <c r="AN479" t="s">
        <v>68</v>
      </c>
      <c r="AO479" t="s">
        <v>85</v>
      </c>
    </row>
    <row r="480" spans="1:41">
      <c r="A480">
        <v>467</v>
      </c>
      <c r="B480" t="s">
        <v>41</v>
      </c>
      <c r="C480" t="s">
        <v>42</v>
      </c>
      <c r="D480" t="s">
        <v>43</v>
      </c>
      <c r="E480">
        <f>"06"</f>
        <v>0</v>
      </c>
      <c r="F480" t="s">
        <v>448</v>
      </c>
      <c r="G480" t="s">
        <v>449</v>
      </c>
      <c r="H480">
        <v>1702</v>
      </c>
      <c r="I480" t="s">
        <v>1236</v>
      </c>
      <c r="J480" t="s">
        <v>1237</v>
      </c>
      <c r="K480" t="s">
        <v>48</v>
      </c>
      <c r="L480" t="s">
        <v>49</v>
      </c>
      <c r="M480">
        <v>24</v>
      </c>
      <c r="N480" t="s">
        <v>151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56</v>
      </c>
      <c r="V480" t="s">
        <v>57</v>
      </c>
      <c r="W480" t="s">
        <v>58</v>
      </c>
      <c r="X480" t="s">
        <v>60</v>
      </c>
      <c r="Y480" t="s">
        <v>60</v>
      </c>
      <c r="Z480" t="s">
        <v>60</v>
      </c>
      <c r="AA480" t="s">
        <v>61</v>
      </c>
      <c r="AB480" t="s">
        <v>60</v>
      </c>
      <c r="AC480" t="s">
        <v>60</v>
      </c>
      <c r="AD480" t="s">
        <v>60</v>
      </c>
      <c r="AE480" t="s">
        <v>60</v>
      </c>
      <c r="AF480" t="s">
        <v>80</v>
      </c>
      <c r="AG480" t="s">
        <v>80</v>
      </c>
      <c r="AH480">
        <v>3</v>
      </c>
      <c r="AI480">
        <f>"062       "</f>
        <v>0</v>
      </c>
      <c r="AJ480" t="s">
        <v>678</v>
      </c>
      <c r="AK480" t="s">
        <v>679</v>
      </c>
      <c r="AL480" t="s">
        <v>454</v>
      </c>
      <c r="AM480" t="s">
        <v>455</v>
      </c>
      <c r="AN480" t="s">
        <v>68</v>
      </c>
      <c r="AO480" t="s">
        <v>70</v>
      </c>
    </row>
    <row r="481" spans="1:41">
      <c r="A481">
        <v>468</v>
      </c>
      <c r="B481" t="s">
        <v>41</v>
      </c>
      <c r="C481" t="s">
        <v>42</v>
      </c>
      <c r="D481" t="s">
        <v>43</v>
      </c>
      <c r="E481">
        <f>"06"</f>
        <v>0</v>
      </c>
      <c r="F481" t="s">
        <v>448</v>
      </c>
      <c r="G481" t="s">
        <v>449</v>
      </c>
      <c r="H481">
        <v>1702</v>
      </c>
      <c r="I481" t="s">
        <v>1236</v>
      </c>
      <c r="J481" t="s">
        <v>1237</v>
      </c>
      <c r="K481" t="s">
        <v>48</v>
      </c>
      <c r="L481" t="s">
        <v>49</v>
      </c>
      <c r="M481">
        <v>24</v>
      </c>
      <c r="N481" t="s">
        <v>151</v>
      </c>
      <c r="O481" t="s">
        <v>51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56</v>
      </c>
      <c r="V481" t="s">
        <v>57</v>
      </c>
      <c r="W481" t="s">
        <v>58</v>
      </c>
      <c r="X481" t="s">
        <v>60</v>
      </c>
      <c r="Y481" t="s">
        <v>60</v>
      </c>
      <c r="Z481" t="s">
        <v>60</v>
      </c>
      <c r="AA481" t="s">
        <v>61</v>
      </c>
      <c r="AB481" t="s">
        <v>60</v>
      </c>
      <c r="AC481" t="s">
        <v>60</v>
      </c>
      <c r="AD481" t="s">
        <v>60</v>
      </c>
      <c r="AE481" t="s">
        <v>60</v>
      </c>
      <c r="AF481" t="s">
        <v>80</v>
      </c>
      <c r="AG481" t="s">
        <v>80</v>
      </c>
      <c r="AH481">
        <v>6</v>
      </c>
      <c r="AI481">
        <f>"06101     "</f>
        <v>0</v>
      </c>
      <c r="AJ481" t="s">
        <v>865</v>
      </c>
      <c r="AK481" t="s">
        <v>866</v>
      </c>
      <c r="AL481" t="s">
        <v>231</v>
      </c>
      <c r="AM481" t="s">
        <v>232</v>
      </c>
      <c r="AN481" t="s">
        <v>68</v>
      </c>
      <c r="AO481" t="s">
        <v>1238</v>
      </c>
    </row>
    <row r="482" spans="1:41">
      <c r="A482">
        <v>469</v>
      </c>
      <c r="B482" t="s">
        <v>41</v>
      </c>
      <c r="C482" t="s">
        <v>42</v>
      </c>
      <c r="D482" t="s">
        <v>43</v>
      </c>
      <c r="E482">
        <f>"06"</f>
        <v>0</v>
      </c>
      <c r="F482" t="s">
        <v>448</v>
      </c>
      <c r="G482" t="s">
        <v>449</v>
      </c>
      <c r="H482">
        <v>1702</v>
      </c>
      <c r="I482" t="s">
        <v>1236</v>
      </c>
      <c r="J482" t="s">
        <v>1237</v>
      </c>
      <c r="K482" t="s">
        <v>48</v>
      </c>
      <c r="L482" t="s">
        <v>49</v>
      </c>
      <c r="M482">
        <v>24</v>
      </c>
      <c r="N482" t="s">
        <v>151</v>
      </c>
      <c r="O482" t="s">
        <v>51</v>
      </c>
      <c r="P482" t="s">
        <v>52</v>
      </c>
      <c r="Q482" t="s">
        <v>53</v>
      </c>
      <c r="R482" t="s">
        <v>54</v>
      </c>
      <c r="S482" t="s">
        <v>55</v>
      </c>
      <c r="T482" t="s">
        <v>55</v>
      </c>
      <c r="U482" t="s">
        <v>56</v>
      </c>
      <c r="V482" t="s">
        <v>57</v>
      </c>
      <c r="W482" t="s">
        <v>58</v>
      </c>
      <c r="X482" t="s">
        <v>60</v>
      </c>
      <c r="Y482" t="s">
        <v>60</v>
      </c>
      <c r="Z482" t="s">
        <v>60</v>
      </c>
      <c r="AA482" t="s">
        <v>61</v>
      </c>
      <c r="AB482" t="s">
        <v>60</v>
      </c>
      <c r="AC482" t="s">
        <v>60</v>
      </c>
      <c r="AD482" t="s">
        <v>60</v>
      </c>
      <c r="AE482" t="s">
        <v>60</v>
      </c>
      <c r="AF482" t="s">
        <v>80</v>
      </c>
      <c r="AG482" t="s">
        <v>80</v>
      </c>
      <c r="AH482">
        <v>7</v>
      </c>
      <c r="AI482">
        <f>"06101     "</f>
        <v>0</v>
      </c>
      <c r="AJ482" t="s">
        <v>865</v>
      </c>
      <c r="AK482" t="s">
        <v>866</v>
      </c>
      <c r="AL482" t="s">
        <v>231</v>
      </c>
      <c r="AM482" t="s">
        <v>232</v>
      </c>
      <c r="AN482" t="s">
        <v>68</v>
      </c>
      <c r="AO482" t="s">
        <v>1238</v>
      </c>
    </row>
    <row r="483" spans="1:41">
      <c r="A483">
        <v>470</v>
      </c>
      <c r="B483" t="s">
        <v>41</v>
      </c>
      <c r="C483" t="s">
        <v>42</v>
      </c>
      <c r="D483" t="s">
        <v>43</v>
      </c>
      <c r="E483">
        <f>"04"</f>
        <v>0</v>
      </c>
      <c r="F483" t="s">
        <v>86</v>
      </c>
      <c r="G483" t="s">
        <v>87</v>
      </c>
      <c r="H483">
        <v>1702</v>
      </c>
      <c r="I483" t="s">
        <v>1236</v>
      </c>
      <c r="J483" t="s">
        <v>1237</v>
      </c>
      <c r="K483" t="s">
        <v>48</v>
      </c>
      <c r="L483" t="s">
        <v>49</v>
      </c>
      <c r="M483">
        <v>24</v>
      </c>
      <c r="N483" t="s">
        <v>151</v>
      </c>
      <c r="O483" t="s">
        <v>51</v>
      </c>
      <c r="P483" t="s">
        <v>52</v>
      </c>
      <c r="Q483" t="s">
        <v>53</v>
      </c>
      <c r="R483" t="s">
        <v>54</v>
      </c>
      <c r="S483" t="s">
        <v>55</v>
      </c>
      <c r="T483" t="s">
        <v>55</v>
      </c>
      <c r="U483" t="s">
        <v>56</v>
      </c>
      <c r="V483" t="s">
        <v>57</v>
      </c>
      <c r="W483" t="s">
        <v>58</v>
      </c>
      <c r="X483" t="s">
        <v>60</v>
      </c>
      <c r="Y483" t="s">
        <v>60</v>
      </c>
      <c r="Z483" t="s">
        <v>60</v>
      </c>
      <c r="AA483" t="s">
        <v>61</v>
      </c>
      <c r="AB483" t="s">
        <v>60</v>
      </c>
      <c r="AC483" t="s">
        <v>60</v>
      </c>
      <c r="AD483" t="s">
        <v>60</v>
      </c>
      <c r="AE483" t="s">
        <v>60</v>
      </c>
      <c r="AF483" t="s">
        <v>80</v>
      </c>
      <c r="AG483" t="s">
        <v>80</v>
      </c>
      <c r="AH483">
        <v>8</v>
      </c>
      <c r="AI483">
        <f>"04001     "</f>
        <v>0</v>
      </c>
      <c r="AJ483" t="s">
        <v>274</v>
      </c>
      <c r="AK483" t="s">
        <v>275</v>
      </c>
      <c r="AL483" t="s">
        <v>96</v>
      </c>
      <c r="AM483" t="s">
        <v>97</v>
      </c>
      <c r="AN483" t="s">
        <v>68</v>
      </c>
      <c r="AO483" t="s">
        <v>1239</v>
      </c>
    </row>
    <row r="484" spans="1:41">
      <c r="A484">
        <v>471</v>
      </c>
      <c r="B484" t="s">
        <v>41</v>
      </c>
      <c r="C484" t="s">
        <v>42</v>
      </c>
      <c r="D484" t="s">
        <v>43</v>
      </c>
      <c r="E484">
        <f>"07"</f>
        <v>0</v>
      </c>
      <c r="F484" t="s">
        <v>44</v>
      </c>
      <c r="G484" t="s">
        <v>45</v>
      </c>
      <c r="H484">
        <v>1702</v>
      </c>
      <c r="I484" t="s">
        <v>1236</v>
      </c>
      <c r="J484" t="s">
        <v>1237</v>
      </c>
      <c r="K484" t="s">
        <v>48</v>
      </c>
      <c r="L484" t="s">
        <v>49</v>
      </c>
      <c r="M484">
        <v>24</v>
      </c>
      <c r="N484" t="s">
        <v>151</v>
      </c>
      <c r="O484" t="s">
        <v>51</v>
      </c>
      <c r="P484" t="s">
        <v>52</v>
      </c>
      <c r="Q484" t="s">
        <v>53</v>
      </c>
      <c r="R484" t="s">
        <v>54</v>
      </c>
      <c r="S484" t="s">
        <v>55</v>
      </c>
      <c r="T484" t="s">
        <v>55</v>
      </c>
      <c r="U484" t="s">
        <v>56</v>
      </c>
      <c r="V484" t="s">
        <v>57</v>
      </c>
      <c r="W484" t="s">
        <v>58</v>
      </c>
      <c r="X484" t="s">
        <v>60</v>
      </c>
      <c r="Y484" t="s">
        <v>60</v>
      </c>
      <c r="Z484" t="s">
        <v>60</v>
      </c>
      <c r="AA484" t="s">
        <v>61</v>
      </c>
      <c r="AB484" t="s">
        <v>60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9</v>
      </c>
      <c r="AI484">
        <f>"073       "</f>
        <v>0</v>
      </c>
      <c r="AJ484" t="s">
        <v>147</v>
      </c>
      <c r="AK484" t="s">
        <v>148</v>
      </c>
      <c r="AL484" t="s">
        <v>66</v>
      </c>
      <c r="AM484" t="s">
        <v>67</v>
      </c>
      <c r="AN484" t="s">
        <v>68</v>
      </c>
      <c r="AO484" t="s">
        <v>1240</v>
      </c>
    </row>
    <row r="485" spans="1:41">
      <c r="A485">
        <v>472</v>
      </c>
      <c r="B485" t="s">
        <v>41</v>
      </c>
      <c r="C485" t="s">
        <v>42</v>
      </c>
      <c r="D485" t="s">
        <v>43</v>
      </c>
      <c r="E485">
        <f>"08"</f>
        <v>0</v>
      </c>
      <c r="F485" t="s">
        <v>241</v>
      </c>
      <c r="G485" t="s">
        <v>242</v>
      </c>
      <c r="H485">
        <v>1703</v>
      </c>
      <c r="I485" t="s">
        <v>1241</v>
      </c>
      <c r="J485" t="s">
        <v>1242</v>
      </c>
      <c r="K485" t="s">
        <v>48</v>
      </c>
      <c r="L485" t="s">
        <v>49</v>
      </c>
      <c r="M485">
        <v>30</v>
      </c>
      <c r="N485" t="s">
        <v>166</v>
      </c>
      <c r="O485" t="s">
        <v>227</v>
      </c>
      <c r="P485" t="s">
        <v>52</v>
      </c>
      <c r="Q485" t="s">
        <v>53</v>
      </c>
      <c r="R485" t="s">
        <v>54</v>
      </c>
      <c r="S485" t="s">
        <v>55</v>
      </c>
      <c r="T485" t="s">
        <v>55</v>
      </c>
      <c r="U485" t="s">
        <v>245</v>
      </c>
      <c r="V485" t="s">
        <v>80</v>
      </c>
      <c r="W485" t="s">
        <v>80</v>
      </c>
      <c r="X485" t="s">
        <v>168</v>
      </c>
      <c r="Y485" t="s">
        <v>60</v>
      </c>
      <c r="Z485" t="s">
        <v>61</v>
      </c>
      <c r="AA485" t="s">
        <v>61</v>
      </c>
      <c r="AB485" t="s">
        <v>61</v>
      </c>
      <c r="AC485" t="s">
        <v>60</v>
      </c>
      <c r="AD485" t="s">
        <v>60</v>
      </c>
      <c r="AE485" t="s">
        <v>60</v>
      </c>
      <c r="AF485" t="s">
        <v>62</v>
      </c>
      <c r="AG485" t="s">
        <v>63</v>
      </c>
      <c r="AH485">
        <v>2</v>
      </c>
      <c r="AI485">
        <f>"08        "</f>
        <v>0</v>
      </c>
      <c r="AJ485" t="s">
        <v>241</v>
      </c>
      <c r="AK485" t="s">
        <v>242</v>
      </c>
      <c r="AL485" t="s">
        <v>248</v>
      </c>
      <c r="AM485" t="s">
        <v>249</v>
      </c>
      <c r="AN485" t="s">
        <v>68</v>
      </c>
      <c r="AO485" t="s">
        <v>70</v>
      </c>
    </row>
    <row r="486" spans="1:41">
      <c r="A486">
        <v>473</v>
      </c>
      <c r="B486" t="s">
        <v>41</v>
      </c>
      <c r="C486" t="s">
        <v>42</v>
      </c>
      <c r="D486" t="s">
        <v>43</v>
      </c>
      <c r="E486">
        <f>"08"</f>
        <v>0</v>
      </c>
      <c r="F486" t="s">
        <v>241</v>
      </c>
      <c r="G486" t="s">
        <v>242</v>
      </c>
      <c r="H486">
        <v>1705</v>
      </c>
      <c r="I486" t="s">
        <v>1243</v>
      </c>
      <c r="J486" t="s">
        <v>1244</v>
      </c>
      <c r="K486" t="s">
        <v>48</v>
      </c>
      <c r="L486" t="s">
        <v>49</v>
      </c>
      <c r="M486">
        <v>24</v>
      </c>
      <c r="N486" t="s">
        <v>188</v>
      </c>
      <c r="O486" t="s">
        <v>51</v>
      </c>
      <c r="P486" t="s">
        <v>52</v>
      </c>
      <c r="Q486" t="s">
        <v>92</v>
      </c>
      <c r="R486" t="s">
        <v>54</v>
      </c>
      <c r="S486" t="s">
        <v>55</v>
      </c>
      <c r="T486" t="s">
        <v>55</v>
      </c>
      <c r="U486" t="s">
        <v>104</v>
      </c>
      <c r="V486" t="s">
        <v>80</v>
      </c>
      <c r="W486" t="s">
        <v>80</v>
      </c>
      <c r="X486" t="s">
        <v>60</v>
      </c>
      <c r="Y486" t="s">
        <v>60</v>
      </c>
      <c r="Z486" t="s">
        <v>61</v>
      </c>
      <c r="AA486" t="s">
        <v>61</v>
      </c>
      <c r="AB486" t="s">
        <v>61</v>
      </c>
      <c r="AC486" t="s">
        <v>60</v>
      </c>
      <c r="AD486" t="s">
        <v>61</v>
      </c>
      <c r="AE486" t="s">
        <v>60</v>
      </c>
      <c r="AF486" t="s">
        <v>80</v>
      </c>
      <c r="AG486" t="s">
        <v>80</v>
      </c>
      <c r="AH486">
        <v>2</v>
      </c>
      <c r="AI486">
        <f>"08111     "</f>
        <v>0</v>
      </c>
      <c r="AJ486" t="s">
        <v>1216</v>
      </c>
      <c r="AK486" t="s">
        <v>1217</v>
      </c>
      <c r="AL486" t="s">
        <v>248</v>
      </c>
      <c r="AM486" t="s">
        <v>249</v>
      </c>
      <c r="AN486" t="s">
        <v>68</v>
      </c>
      <c r="AO486" t="s">
        <v>85</v>
      </c>
    </row>
    <row r="487" spans="1:41">
      <c r="A487">
        <v>474</v>
      </c>
      <c r="B487" t="s">
        <v>41</v>
      </c>
      <c r="C487" t="s">
        <v>42</v>
      </c>
      <c r="D487" t="s">
        <v>43</v>
      </c>
      <c r="E487">
        <f>"08"</f>
        <v>0</v>
      </c>
      <c r="F487" t="s">
        <v>241</v>
      </c>
      <c r="G487" t="s">
        <v>242</v>
      </c>
      <c r="H487">
        <v>1705</v>
      </c>
      <c r="I487" t="s">
        <v>1243</v>
      </c>
      <c r="J487" t="s">
        <v>1244</v>
      </c>
      <c r="K487" t="s">
        <v>48</v>
      </c>
      <c r="L487" t="s">
        <v>49</v>
      </c>
      <c r="M487">
        <v>24</v>
      </c>
      <c r="N487" t="s">
        <v>188</v>
      </c>
      <c r="O487" t="s">
        <v>51</v>
      </c>
      <c r="P487" t="s">
        <v>52</v>
      </c>
      <c r="Q487" t="s">
        <v>92</v>
      </c>
      <c r="R487" t="s">
        <v>54</v>
      </c>
      <c r="S487" t="s">
        <v>55</v>
      </c>
      <c r="T487" t="s">
        <v>55</v>
      </c>
      <c r="U487" t="s">
        <v>104</v>
      </c>
      <c r="V487" t="s">
        <v>80</v>
      </c>
      <c r="W487" t="s">
        <v>80</v>
      </c>
      <c r="X487" t="s">
        <v>60</v>
      </c>
      <c r="Y487" t="s">
        <v>60</v>
      </c>
      <c r="Z487" t="s">
        <v>61</v>
      </c>
      <c r="AA487" t="s">
        <v>61</v>
      </c>
      <c r="AB487" t="s">
        <v>61</v>
      </c>
      <c r="AC487" t="s">
        <v>60</v>
      </c>
      <c r="AD487" t="s">
        <v>61</v>
      </c>
      <c r="AE487" t="s">
        <v>60</v>
      </c>
      <c r="AF487" t="s">
        <v>80</v>
      </c>
      <c r="AG487" t="s">
        <v>80</v>
      </c>
      <c r="AH487">
        <v>3</v>
      </c>
      <c r="AI487">
        <f>"08101     "</f>
        <v>0</v>
      </c>
      <c r="AJ487" t="s">
        <v>581</v>
      </c>
      <c r="AK487" t="s">
        <v>582</v>
      </c>
      <c r="AL487" t="s">
        <v>248</v>
      </c>
      <c r="AM487" t="s">
        <v>249</v>
      </c>
      <c r="AN487" t="s">
        <v>68</v>
      </c>
      <c r="AO487" t="s">
        <v>139</v>
      </c>
    </row>
    <row r="488" spans="1:41">
      <c r="A488">
        <v>475</v>
      </c>
      <c r="B488" t="s">
        <v>41</v>
      </c>
      <c r="C488" t="s">
        <v>42</v>
      </c>
      <c r="D488" t="s">
        <v>43</v>
      </c>
      <c r="E488">
        <f>"03"</f>
        <v>0</v>
      </c>
      <c r="F488" t="s">
        <v>73</v>
      </c>
      <c r="G488" t="s">
        <v>74</v>
      </c>
      <c r="H488">
        <v>1706</v>
      </c>
      <c r="I488" t="s">
        <v>1245</v>
      </c>
      <c r="J488" t="s">
        <v>1246</v>
      </c>
      <c r="K488" t="s">
        <v>77</v>
      </c>
      <c r="L488" t="s">
        <v>49</v>
      </c>
      <c r="M488">
        <v>25</v>
      </c>
      <c r="N488" t="s">
        <v>90</v>
      </c>
      <c r="O488" t="s">
        <v>51</v>
      </c>
      <c r="P488" t="s">
        <v>52</v>
      </c>
      <c r="Q488" t="s">
        <v>92</v>
      </c>
      <c r="R488" t="s">
        <v>54</v>
      </c>
      <c r="S488" t="s">
        <v>55</v>
      </c>
      <c r="T488" t="s">
        <v>55</v>
      </c>
      <c r="U488" t="s">
        <v>1247</v>
      </c>
      <c r="V488" t="s">
        <v>80</v>
      </c>
      <c r="W488" t="s">
        <v>80</v>
      </c>
      <c r="X488" t="s">
        <v>60</v>
      </c>
      <c r="Y488" t="s">
        <v>60</v>
      </c>
      <c r="Z488" t="s">
        <v>61</v>
      </c>
      <c r="AA488" t="s">
        <v>61</v>
      </c>
      <c r="AB488" t="s">
        <v>61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1</v>
      </c>
      <c r="AI488">
        <f>"03313     "</f>
        <v>0</v>
      </c>
      <c r="AJ488" t="s">
        <v>306</v>
      </c>
      <c r="AK488" t="s">
        <v>307</v>
      </c>
      <c r="AL488" t="s">
        <v>315</v>
      </c>
      <c r="AM488" t="s">
        <v>316</v>
      </c>
      <c r="AN488" t="s">
        <v>68</v>
      </c>
      <c r="AO488" t="s">
        <v>142</v>
      </c>
    </row>
    <row r="489" spans="1:41">
      <c r="A489">
        <v>476</v>
      </c>
      <c r="B489" t="s">
        <v>41</v>
      </c>
      <c r="C489" t="s">
        <v>42</v>
      </c>
      <c r="D489" t="s">
        <v>43</v>
      </c>
      <c r="E489">
        <f>"06"</f>
        <v>0</v>
      </c>
      <c r="F489" t="s">
        <v>448</v>
      </c>
      <c r="G489" t="s">
        <v>449</v>
      </c>
      <c r="H489">
        <v>1709</v>
      </c>
      <c r="I489" t="s">
        <v>1248</v>
      </c>
      <c r="J489" t="s">
        <v>1249</v>
      </c>
      <c r="K489" t="s">
        <v>48</v>
      </c>
      <c r="L489" t="s">
        <v>49</v>
      </c>
      <c r="M489">
        <v>25</v>
      </c>
      <c r="N489" t="s">
        <v>217</v>
      </c>
      <c r="O489" t="s">
        <v>51</v>
      </c>
      <c r="P489" t="s">
        <v>52</v>
      </c>
      <c r="Q489" t="s">
        <v>92</v>
      </c>
      <c r="R489" t="s">
        <v>54</v>
      </c>
      <c r="S489" t="s">
        <v>55</v>
      </c>
      <c r="T489" t="s">
        <v>55</v>
      </c>
      <c r="U489" t="s">
        <v>677</v>
      </c>
      <c r="V489" t="s">
        <v>80</v>
      </c>
      <c r="W489" t="s">
        <v>80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3</v>
      </c>
      <c r="AI489">
        <f>"062       "</f>
        <v>0</v>
      </c>
      <c r="AJ489" t="s">
        <v>678</v>
      </c>
      <c r="AK489" t="s">
        <v>679</v>
      </c>
      <c r="AL489" t="s">
        <v>454</v>
      </c>
      <c r="AM489" t="s">
        <v>455</v>
      </c>
      <c r="AN489" t="s">
        <v>68</v>
      </c>
      <c r="AO489" t="s">
        <v>69</v>
      </c>
    </row>
    <row r="490" spans="1:41">
      <c r="A490">
        <v>477</v>
      </c>
      <c r="B490" t="s">
        <v>41</v>
      </c>
      <c r="C490" t="s">
        <v>42</v>
      </c>
      <c r="D490" t="s">
        <v>43</v>
      </c>
      <c r="E490">
        <f>"06"</f>
        <v>0</v>
      </c>
      <c r="F490" t="s">
        <v>448</v>
      </c>
      <c r="G490" t="s">
        <v>449</v>
      </c>
      <c r="H490">
        <v>1709</v>
      </c>
      <c r="I490" t="s">
        <v>1248</v>
      </c>
      <c r="J490" t="s">
        <v>1249</v>
      </c>
      <c r="K490" t="s">
        <v>48</v>
      </c>
      <c r="L490" t="s">
        <v>49</v>
      </c>
      <c r="M490">
        <v>25</v>
      </c>
      <c r="N490" t="s">
        <v>217</v>
      </c>
      <c r="O490" t="s">
        <v>51</v>
      </c>
      <c r="P490" t="s">
        <v>52</v>
      </c>
      <c r="Q490" t="s">
        <v>92</v>
      </c>
      <c r="R490" t="s">
        <v>54</v>
      </c>
      <c r="S490" t="s">
        <v>55</v>
      </c>
      <c r="T490" t="s">
        <v>55</v>
      </c>
      <c r="U490" t="s">
        <v>677</v>
      </c>
      <c r="V490" t="s">
        <v>80</v>
      </c>
      <c r="W490" t="s">
        <v>80</v>
      </c>
      <c r="X490" t="s">
        <v>60</v>
      </c>
      <c r="Y490" t="s">
        <v>60</v>
      </c>
      <c r="Z490" t="s">
        <v>60</v>
      </c>
      <c r="AA490" t="s">
        <v>61</v>
      </c>
      <c r="AB490" t="s">
        <v>60</v>
      </c>
      <c r="AC490" t="s">
        <v>60</v>
      </c>
      <c r="AD490" t="s">
        <v>60</v>
      </c>
      <c r="AE490" t="s">
        <v>60</v>
      </c>
      <c r="AF490" t="s">
        <v>80</v>
      </c>
      <c r="AG490" t="s">
        <v>80</v>
      </c>
      <c r="AH490">
        <v>4</v>
      </c>
      <c r="AI490">
        <f>"06201     "</f>
        <v>0</v>
      </c>
      <c r="AJ490" t="s">
        <v>452</v>
      </c>
      <c r="AK490" t="s">
        <v>453</v>
      </c>
      <c r="AL490" t="s">
        <v>454</v>
      </c>
      <c r="AM490" t="s">
        <v>455</v>
      </c>
      <c r="AN490" t="s">
        <v>68</v>
      </c>
      <c r="AO490" t="s">
        <v>69</v>
      </c>
    </row>
    <row r="491" spans="1:41">
      <c r="A491">
        <v>478</v>
      </c>
      <c r="B491" t="s">
        <v>41</v>
      </c>
      <c r="C491" t="s">
        <v>42</v>
      </c>
      <c r="D491" t="s">
        <v>43</v>
      </c>
      <c r="E491">
        <f>"06"</f>
        <v>0</v>
      </c>
      <c r="F491" t="s">
        <v>448</v>
      </c>
      <c r="G491" t="s">
        <v>449</v>
      </c>
      <c r="H491">
        <v>1709</v>
      </c>
      <c r="I491" t="s">
        <v>1248</v>
      </c>
      <c r="J491" t="s">
        <v>1249</v>
      </c>
      <c r="K491" t="s">
        <v>48</v>
      </c>
      <c r="L491" t="s">
        <v>49</v>
      </c>
      <c r="M491">
        <v>25</v>
      </c>
      <c r="N491" t="s">
        <v>217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677</v>
      </c>
      <c r="V491" t="s">
        <v>80</v>
      </c>
      <c r="W491" t="s">
        <v>80</v>
      </c>
      <c r="X491" t="s">
        <v>60</v>
      </c>
      <c r="Y491" t="s">
        <v>60</v>
      </c>
      <c r="Z491" t="s">
        <v>60</v>
      </c>
      <c r="AA491" t="s">
        <v>61</v>
      </c>
      <c r="AB491" t="s">
        <v>60</v>
      </c>
      <c r="AC491" t="s">
        <v>60</v>
      </c>
      <c r="AD491" t="s">
        <v>60</v>
      </c>
      <c r="AE491" t="s">
        <v>60</v>
      </c>
      <c r="AF491" t="s">
        <v>80</v>
      </c>
      <c r="AG491" t="s">
        <v>80</v>
      </c>
      <c r="AH491">
        <v>5</v>
      </c>
      <c r="AI491">
        <f>"06201     "</f>
        <v>0</v>
      </c>
      <c r="AJ491" t="s">
        <v>452</v>
      </c>
      <c r="AK491" t="s">
        <v>453</v>
      </c>
      <c r="AL491" t="s">
        <v>454</v>
      </c>
      <c r="AM491" t="s">
        <v>455</v>
      </c>
      <c r="AN491" t="s">
        <v>68</v>
      </c>
      <c r="AO491" t="s">
        <v>71</v>
      </c>
    </row>
    <row r="492" spans="1:41">
      <c r="A492">
        <v>479</v>
      </c>
      <c r="B492" t="s">
        <v>41</v>
      </c>
      <c r="C492" t="s">
        <v>42</v>
      </c>
      <c r="D492" t="s">
        <v>43</v>
      </c>
      <c r="E492">
        <f>"06"</f>
        <v>0</v>
      </c>
      <c r="F492" t="s">
        <v>448</v>
      </c>
      <c r="G492" t="s">
        <v>449</v>
      </c>
      <c r="H492">
        <v>1709</v>
      </c>
      <c r="I492" t="s">
        <v>1248</v>
      </c>
      <c r="J492" t="s">
        <v>1249</v>
      </c>
      <c r="K492" t="s">
        <v>48</v>
      </c>
      <c r="L492" t="s">
        <v>49</v>
      </c>
      <c r="M492">
        <v>25</v>
      </c>
      <c r="N492" t="s">
        <v>217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677</v>
      </c>
      <c r="V492" t="s">
        <v>80</v>
      </c>
      <c r="W492" t="s">
        <v>80</v>
      </c>
      <c r="X492" t="s">
        <v>60</v>
      </c>
      <c r="Y492" t="s">
        <v>60</v>
      </c>
      <c r="Z492" t="s">
        <v>60</v>
      </c>
      <c r="AA492" t="s">
        <v>61</v>
      </c>
      <c r="AB492" t="s">
        <v>60</v>
      </c>
      <c r="AC492" t="s">
        <v>60</v>
      </c>
      <c r="AD492" t="s">
        <v>60</v>
      </c>
      <c r="AE492" t="s">
        <v>60</v>
      </c>
      <c r="AF492" t="s">
        <v>80</v>
      </c>
      <c r="AG492" t="s">
        <v>80</v>
      </c>
      <c r="AH492">
        <v>7</v>
      </c>
      <c r="AI492">
        <f>"06201     "</f>
        <v>0</v>
      </c>
      <c r="AJ492" t="s">
        <v>452</v>
      </c>
      <c r="AK492" t="s">
        <v>453</v>
      </c>
      <c r="AL492" t="s">
        <v>454</v>
      </c>
      <c r="AM492" t="s">
        <v>455</v>
      </c>
      <c r="AN492" t="s">
        <v>68</v>
      </c>
      <c r="AO492" t="s">
        <v>69</v>
      </c>
    </row>
    <row r="493" spans="1:41">
      <c r="A493">
        <v>480</v>
      </c>
      <c r="B493" t="s">
        <v>41</v>
      </c>
      <c r="C493" t="s">
        <v>42</v>
      </c>
      <c r="D493" t="s">
        <v>43</v>
      </c>
      <c r="E493">
        <f>"06"</f>
        <v>0</v>
      </c>
      <c r="F493" t="s">
        <v>448</v>
      </c>
      <c r="G493" t="s">
        <v>449</v>
      </c>
      <c r="H493">
        <v>1709</v>
      </c>
      <c r="I493" t="s">
        <v>1248</v>
      </c>
      <c r="J493" t="s">
        <v>1249</v>
      </c>
      <c r="K493" t="s">
        <v>48</v>
      </c>
      <c r="L493" t="s">
        <v>49</v>
      </c>
      <c r="M493">
        <v>25</v>
      </c>
      <c r="N493" t="s">
        <v>217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677</v>
      </c>
      <c r="V493" t="s">
        <v>80</v>
      </c>
      <c r="W493" t="s">
        <v>80</v>
      </c>
      <c r="X493" t="s">
        <v>60</v>
      </c>
      <c r="Y493" t="s">
        <v>60</v>
      </c>
      <c r="Z493" t="s">
        <v>60</v>
      </c>
      <c r="AA493" t="s">
        <v>61</v>
      </c>
      <c r="AB493" t="s">
        <v>60</v>
      </c>
      <c r="AC493" t="s">
        <v>60</v>
      </c>
      <c r="AD493" t="s">
        <v>60</v>
      </c>
      <c r="AE493" t="s">
        <v>60</v>
      </c>
      <c r="AF493" t="s">
        <v>80</v>
      </c>
      <c r="AG493" t="s">
        <v>80</v>
      </c>
      <c r="AH493">
        <v>10</v>
      </c>
      <c r="AI493">
        <f>"062       "</f>
        <v>0</v>
      </c>
      <c r="AJ493" t="s">
        <v>678</v>
      </c>
      <c r="AK493" t="s">
        <v>679</v>
      </c>
      <c r="AL493" t="s">
        <v>454</v>
      </c>
      <c r="AM493" t="s">
        <v>455</v>
      </c>
      <c r="AN493" t="s">
        <v>68</v>
      </c>
      <c r="AO493" t="s">
        <v>224</v>
      </c>
    </row>
    <row r="494" spans="1:41">
      <c r="A494">
        <v>481</v>
      </c>
      <c r="B494" t="s">
        <v>41</v>
      </c>
      <c r="C494" t="s">
        <v>42</v>
      </c>
      <c r="D494" t="s">
        <v>43</v>
      </c>
      <c r="E494">
        <f>"06"</f>
        <v>0</v>
      </c>
      <c r="F494" t="s">
        <v>448</v>
      </c>
      <c r="G494" t="s">
        <v>449</v>
      </c>
      <c r="H494">
        <v>1709</v>
      </c>
      <c r="I494" t="s">
        <v>1248</v>
      </c>
      <c r="J494" t="s">
        <v>1249</v>
      </c>
      <c r="K494" t="s">
        <v>48</v>
      </c>
      <c r="L494" t="s">
        <v>49</v>
      </c>
      <c r="M494">
        <v>25</v>
      </c>
      <c r="N494" t="s">
        <v>217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677</v>
      </c>
      <c r="V494" t="s">
        <v>80</v>
      </c>
      <c r="W494" t="s">
        <v>80</v>
      </c>
      <c r="X494" t="s">
        <v>60</v>
      </c>
      <c r="Y494" t="s">
        <v>60</v>
      </c>
      <c r="Z494" t="s">
        <v>60</v>
      </c>
      <c r="AA494" t="s">
        <v>61</v>
      </c>
      <c r="AB494" t="s">
        <v>60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11</v>
      </c>
      <c r="AI494">
        <f>"062       "</f>
        <v>0</v>
      </c>
      <c r="AJ494" t="s">
        <v>678</v>
      </c>
      <c r="AK494" t="s">
        <v>679</v>
      </c>
      <c r="AL494" t="s">
        <v>454</v>
      </c>
      <c r="AM494" t="s">
        <v>455</v>
      </c>
      <c r="AN494" t="s">
        <v>68</v>
      </c>
      <c r="AO494" t="s">
        <v>69</v>
      </c>
    </row>
    <row r="495" spans="1:41">
      <c r="A495">
        <v>482</v>
      </c>
      <c r="B495" t="s">
        <v>41</v>
      </c>
      <c r="C495" t="s">
        <v>42</v>
      </c>
      <c r="D495" t="s">
        <v>43</v>
      </c>
      <c r="E495">
        <f>"06"</f>
        <v>0</v>
      </c>
      <c r="F495" t="s">
        <v>448</v>
      </c>
      <c r="G495" t="s">
        <v>449</v>
      </c>
      <c r="H495">
        <v>1709</v>
      </c>
      <c r="I495" t="s">
        <v>1248</v>
      </c>
      <c r="J495" t="s">
        <v>1249</v>
      </c>
      <c r="K495" t="s">
        <v>48</v>
      </c>
      <c r="L495" t="s">
        <v>49</v>
      </c>
      <c r="M495">
        <v>25</v>
      </c>
      <c r="N495" t="s">
        <v>217</v>
      </c>
      <c r="O495" t="s">
        <v>51</v>
      </c>
      <c r="P495" t="s">
        <v>52</v>
      </c>
      <c r="Q495" t="s">
        <v>92</v>
      </c>
      <c r="R495" t="s">
        <v>54</v>
      </c>
      <c r="S495" t="s">
        <v>55</v>
      </c>
      <c r="T495" t="s">
        <v>55</v>
      </c>
      <c r="U495" t="s">
        <v>677</v>
      </c>
      <c r="V495" t="s">
        <v>80</v>
      </c>
      <c r="W495" t="s">
        <v>80</v>
      </c>
      <c r="X495" t="s">
        <v>60</v>
      </c>
      <c r="Y495" t="s">
        <v>60</v>
      </c>
      <c r="Z495" t="s">
        <v>60</v>
      </c>
      <c r="AA495" t="s">
        <v>61</v>
      </c>
      <c r="AB495" t="s">
        <v>60</v>
      </c>
      <c r="AC495" t="s">
        <v>60</v>
      </c>
      <c r="AD495" t="s">
        <v>60</v>
      </c>
      <c r="AE495" t="s">
        <v>60</v>
      </c>
      <c r="AF495" t="s">
        <v>80</v>
      </c>
      <c r="AG495" t="s">
        <v>80</v>
      </c>
      <c r="AH495">
        <v>12</v>
      </c>
      <c r="AI495">
        <f>"062       "</f>
        <v>0</v>
      </c>
      <c r="AJ495" t="s">
        <v>678</v>
      </c>
      <c r="AK495" t="s">
        <v>679</v>
      </c>
      <c r="AL495" t="s">
        <v>454</v>
      </c>
      <c r="AM495" t="s">
        <v>455</v>
      </c>
      <c r="AN495" t="s">
        <v>68</v>
      </c>
      <c r="AO495" t="s">
        <v>69</v>
      </c>
    </row>
    <row r="496" spans="1:41">
      <c r="A496">
        <v>483</v>
      </c>
      <c r="B496" t="s">
        <v>41</v>
      </c>
      <c r="C496" t="s">
        <v>42</v>
      </c>
      <c r="D496" t="s">
        <v>43</v>
      </c>
      <c r="E496">
        <f>"06"</f>
        <v>0</v>
      </c>
      <c r="F496" t="s">
        <v>448</v>
      </c>
      <c r="G496" t="s">
        <v>449</v>
      </c>
      <c r="H496">
        <v>1709</v>
      </c>
      <c r="I496" t="s">
        <v>1248</v>
      </c>
      <c r="J496" t="s">
        <v>1249</v>
      </c>
      <c r="K496" t="s">
        <v>48</v>
      </c>
      <c r="L496" t="s">
        <v>49</v>
      </c>
      <c r="M496">
        <v>25</v>
      </c>
      <c r="N496" t="s">
        <v>217</v>
      </c>
      <c r="O496" t="s">
        <v>51</v>
      </c>
      <c r="P496" t="s">
        <v>52</v>
      </c>
      <c r="Q496" t="s">
        <v>92</v>
      </c>
      <c r="R496" t="s">
        <v>54</v>
      </c>
      <c r="S496" t="s">
        <v>55</v>
      </c>
      <c r="T496" t="s">
        <v>55</v>
      </c>
      <c r="U496" t="s">
        <v>677</v>
      </c>
      <c r="V496" t="s">
        <v>80</v>
      </c>
      <c r="W496" t="s">
        <v>80</v>
      </c>
      <c r="X496" t="s">
        <v>60</v>
      </c>
      <c r="Y496" t="s">
        <v>60</v>
      </c>
      <c r="Z496" t="s">
        <v>60</v>
      </c>
      <c r="AA496" t="s">
        <v>61</v>
      </c>
      <c r="AB496" t="s">
        <v>60</v>
      </c>
      <c r="AC496" t="s">
        <v>60</v>
      </c>
      <c r="AD496" t="s">
        <v>60</v>
      </c>
      <c r="AE496" t="s">
        <v>60</v>
      </c>
      <c r="AF496" t="s">
        <v>80</v>
      </c>
      <c r="AG496" t="s">
        <v>80</v>
      </c>
      <c r="AH496">
        <v>13</v>
      </c>
      <c r="AI496">
        <f>"06201     "</f>
        <v>0</v>
      </c>
      <c r="AJ496" t="s">
        <v>452</v>
      </c>
      <c r="AK496" t="s">
        <v>453</v>
      </c>
      <c r="AL496" t="s">
        <v>454</v>
      </c>
      <c r="AM496" t="s">
        <v>455</v>
      </c>
      <c r="AN496" t="s">
        <v>68</v>
      </c>
      <c r="AO496" t="s">
        <v>72</v>
      </c>
    </row>
    <row r="497" spans="1:41">
      <c r="A497">
        <v>484</v>
      </c>
      <c r="B497" t="s">
        <v>41</v>
      </c>
      <c r="C497" t="s">
        <v>42</v>
      </c>
      <c r="D497" t="s">
        <v>43</v>
      </c>
      <c r="E497">
        <f>"06"</f>
        <v>0</v>
      </c>
      <c r="F497" t="s">
        <v>448</v>
      </c>
      <c r="G497" t="s">
        <v>449</v>
      </c>
      <c r="H497">
        <v>1709</v>
      </c>
      <c r="I497" t="s">
        <v>1248</v>
      </c>
      <c r="J497" t="s">
        <v>1249</v>
      </c>
      <c r="K497" t="s">
        <v>48</v>
      </c>
      <c r="L497" t="s">
        <v>49</v>
      </c>
      <c r="M497">
        <v>25</v>
      </c>
      <c r="N497" t="s">
        <v>217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677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60</v>
      </c>
      <c r="AE497" t="s">
        <v>60</v>
      </c>
      <c r="AF497" t="s">
        <v>80</v>
      </c>
      <c r="AG497" t="s">
        <v>80</v>
      </c>
      <c r="AH497">
        <v>14</v>
      </c>
      <c r="AI497">
        <f>"062       "</f>
        <v>0</v>
      </c>
      <c r="AJ497" t="s">
        <v>678</v>
      </c>
      <c r="AK497" t="s">
        <v>679</v>
      </c>
      <c r="AL497" t="s">
        <v>454</v>
      </c>
      <c r="AM497" t="s">
        <v>455</v>
      </c>
      <c r="AN497" t="s">
        <v>68</v>
      </c>
      <c r="AO497" t="s">
        <v>69</v>
      </c>
    </row>
    <row r="498" spans="1:41">
      <c r="A498">
        <v>485</v>
      </c>
      <c r="B498" t="s">
        <v>41</v>
      </c>
      <c r="C498" t="s">
        <v>42</v>
      </c>
      <c r="D498" t="s">
        <v>43</v>
      </c>
      <c r="E498">
        <f>"06"</f>
        <v>0</v>
      </c>
      <c r="F498" t="s">
        <v>448</v>
      </c>
      <c r="G498" t="s">
        <v>449</v>
      </c>
      <c r="H498">
        <v>1709</v>
      </c>
      <c r="I498" t="s">
        <v>1248</v>
      </c>
      <c r="J498" t="s">
        <v>1249</v>
      </c>
      <c r="K498" t="s">
        <v>48</v>
      </c>
      <c r="L498" t="s">
        <v>49</v>
      </c>
      <c r="M498">
        <v>25</v>
      </c>
      <c r="N498" t="s">
        <v>217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677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60</v>
      </c>
      <c r="AE498" t="s">
        <v>60</v>
      </c>
      <c r="AF498" t="s">
        <v>80</v>
      </c>
      <c r="AG498" t="s">
        <v>80</v>
      </c>
      <c r="AH498">
        <v>15</v>
      </c>
      <c r="AI498">
        <f>"06201     "</f>
        <v>0</v>
      </c>
      <c r="AJ498" t="s">
        <v>452</v>
      </c>
      <c r="AK498" t="s">
        <v>453</v>
      </c>
      <c r="AL498" t="s">
        <v>454</v>
      </c>
      <c r="AM498" t="s">
        <v>455</v>
      </c>
      <c r="AN498" t="s">
        <v>68</v>
      </c>
      <c r="AO498" t="s">
        <v>184</v>
      </c>
    </row>
    <row r="499" spans="1:41">
      <c r="A499">
        <v>486</v>
      </c>
      <c r="B499" t="s">
        <v>41</v>
      </c>
      <c r="C499" t="s">
        <v>42</v>
      </c>
      <c r="D499" t="s">
        <v>43</v>
      </c>
      <c r="E499">
        <f>"05"</f>
        <v>0</v>
      </c>
      <c r="F499" t="s">
        <v>99</v>
      </c>
      <c r="G499" t="s">
        <v>100</v>
      </c>
      <c r="H499">
        <v>1712</v>
      </c>
      <c r="I499" t="s">
        <v>1250</v>
      </c>
      <c r="J499" t="s">
        <v>1251</v>
      </c>
      <c r="K499" t="s">
        <v>77</v>
      </c>
      <c r="L499" t="s">
        <v>49</v>
      </c>
      <c r="M499">
        <v>28</v>
      </c>
      <c r="N499" t="s">
        <v>78</v>
      </c>
      <c r="O499" t="s">
        <v>51</v>
      </c>
      <c r="P499" t="s">
        <v>52</v>
      </c>
      <c r="Q499" t="s">
        <v>53</v>
      </c>
      <c r="R499" t="s">
        <v>54</v>
      </c>
      <c r="S499" t="s">
        <v>55</v>
      </c>
      <c r="T499" t="s">
        <v>55</v>
      </c>
      <c r="U499" t="s">
        <v>245</v>
      </c>
      <c r="V499" t="s">
        <v>80</v>
      </c>
      <c r="W499" t="s">
        <v>80</v>
      </c>
      <c r="X499" t="s">
        <v>59</v>
      </c>
      <c r="Y499" t="s">
        <v>60</v>
      </c>
      <c r="Z499" t="s">
        <v>61</v>
      </c>
      <c r="AA499" t="s">
        <v>61</v>
      </c>
      <c r="AB499" t="s">
        <v>61</v>
      </c>
      <c r="AC499" t="s">
        <v>60</v>
      </c>
      <c r="AD499" t="s">
        <v>60</v>
      </c>
      <c r="AE499" t="s">
        <v>60</v>
      </c>
      <c r="AF499" t="s">
        <v>62</v>
      </c>
      <c r="AG499" t="s">
        <v>63</v>
      </c>
      <c r="AH499">
        <v>1</v>
      </c>
      <c r="AI499">
        <f>"05314     "</f>
        <v>0</v>
      </c>
      <c r="AJ499" t="s">
        <v>1252</v>
      </c>
      <c r="AK499" t="s">
        <v>1253</v>
      </c>
      <c r="AL499" t="s">
        <v>107</v>
      </c>
      <c r="AM499" t="s">
        <v>108</v>
      </c>
      <c r="AN499" t="s">
        <v>68</v>
      </c>
      <c r="AO499" t="s">
        <v>69</v>
      </c>
    </row>
    <row r="500" spans="1:41">
      <c r="A500">
        <v>487</v>
      </c>
      <c r="B500" t="s">
        <v>41</v>
      </c>
      <c r="C500" t="s">
        <v>42</v>
      </c>
      <c r="D500" t="s">
        <v>43</v>
      </c>
      <c r="E500">
        <f>"05"</f>
        <v>0</v>
      </c>
      <c r="F500" t="s">
        <v>99</v>
      </c>
      <c r="G500" t="s">
        <v>100</v>
      </c>
      <c r="H500">
        <v>1719</v>
      </c>
      <c r="I500" t="s">
        <v>1234</v>
      </c>
      <c r="J500" t="s">
        <v>1235</v>
      </c>
      <c r="K500" t="s">
        <v>48</v>
      </c>
      <c r="L500" t="s">
        <v>49</v>
      </c>
      <c r="M500">
        <v>26</v>
      </c>
      <c r="N500" t="s">
        <v>707</v>
      </c>
      <c r="O500" t="s">
        <v>51</v>
      </c>
      <c r="P500" t="s">
        <v>52</v>
      </c>
      <c r="Q500" t="s">
        <v>53</v>
      </c>
      <c r="R500" t="s">
        <v>54</v>
      </c>
      <c r="S500" t="s">
        <v>55</v>
      </c>
      <c r="T500" t="s">
        <v>55</v>
      </c>
      <c r="U500" t="s">
        <v>965</v>
      </c>
      <c r="V500" t="s">
        <v>80</v>
      </c>
      <c r="W500" t="s">
        <v>80</v>
      </c>
      <c r="X500" t="s">
        <v>60</v>
      </c>
      <c r="Y500" t="s">
        <v>60</v>
      </c>
      <c r="Z500" t="s">
        <v>61</v>
      </c>
      <c r="AA500" t="s">
        <v>61</v>
      </c>
      <c r="AB500" t="s">
        <v>61</v>
      </c>
      <c r="AC500" t="s">
        <v>60</v>
      </c>
      <c r="AD500" t="s">
        <v>60</v>
      </c>
      <c r="AE500" t="s">
        <v>60</v>
      </c>
      <c r="AF500" t="s">
        <v>1067</v>
      </c>
      <c r="AG500" t="s">
        <v>1068</v>
      </c>
      <c r="AH500">
        <v>5</v>
      </c>
      <c r="AI500">
        <f>"0531      "</f>
        <v>0</v>
      </c>
      <c r="AJ500" t="s">
        <v>194</v>
      </c>
      <c r="AK500" t="s">
        <v>195</v>
      </c>
      <c r="AL500" t="s">
        <v>107</v>
      </c>
      <c r="AM500" t="s">
        <v>108</v>
      </c>
      <c r="AN500" t="s">
        <v>68</v>
      </c>
      <c r="AO500" t="s">
        <v>70</v>
      </c>
    </row>
    <row r="501" spans="1:41">
      <c r="A501">
        <v>489</v>
      </c>
      <c r="B501" t="s">
        <v>41</v>
      </c>
      <c r="C501" t="s">
        <v>42</v>
      </c>
      <c r="D501" t="s">
        <v>43</v>
      </c>
      <c r="E501">
        <f>"03"</f>
        <v>0</v>
      </c>
      <c r="F501" t="s">
        <v>73</v>
      </c>
      <c r="G501" t="s">
        <v>74</v>
      </c>
      <c r="H501">
        <v>1728</v>
      </c>
      <c r="I501" t="s">
        <v>1254</v>
      </c>
      <c r="J501" t="s">
        <v>1255</v>
      </c>
      <c r="K501" t="s">
        <v>48</v>
      </c>
      <c r="L501" t="s">
        <v>49</v>
      </c>
      <c r="M501">
        <v>24</v>
      </c>
      <c r="N501" t="s">
        <v>103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301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61</v>
      </c>
      <c r="AE501" t="s">
        <v>60</v>
      </c>
      <c r="AF501" t="s">
        <v>884</v>
      </c>
      <c r="AG501" t="s">
        <v>885</v>
      </c>
      <c r="AH501">
        <v>1</v>
      </c>
      <c r="AI501">
        <f>"03104     "</f>
        <v>0</v>
      </c>
      <c r="AJ501" t="s">
        <v>703</v>
      </c>
      <c r="AK501" t="s">
        <v>704</v>
      </c>
      <c r="AL501" t="s">
        <v>83</v>
      </c>
      <c r="AM501" t="s">
        <v>84</v>
      </c>
      <c r="AN501" t="s">
        <v>68</v>
      </c>
      <c r="AO501" t="s">
        <v>1256</v>
      </c>
    </row>
    <row r="502" spans="1:41">
      <c r="A502">
        <v>490</v>
      </c>
      <c r="B502" t="s">
        <v>41</v>
      </c>
      <c r="C502" t="s">
        <v>42</v>
      </c>
      <c r="D502" t="s">
        <v>43</v>
      </c>
      <c r="E502">
        <f>"03"</f>
        <v>0</v>
      </c>
      <c r="F502" t="s">
        <v>73</v>
      </c>
      <c r="G502" t="s">
        <v>74</v>
      </c>
      <c r="H502">
        <v>1728</v>
      </c>
      <c r="I502" t="s">
        <v>1254</v>
      </c>
      <c r="J502" t="s">
        <v>1255</v>
      </c>
      <c r="K502" t="s">
        <v>48</v>
      </c>
      <c r="L502" t="s">
        <v>49</v>
      </c>
      <c r="M502">
        <v>24</v>
      </c>
      <c r="N502" t="s">
        <v>103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301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61</v>
      </c>
      <c r="AE502" t="s">
        <v>60</v>
      </c>
      <c r="AF502" t="s">
        <v>884</v>
      </c>
      <c r="AG502" t="s">
        <v>885</v>
      </c>
      <c r="AH502">
        <v>2</v>
      </c>
      <c r="AI502">
        <f>"03104     "</f>
        <v>0</v>
      </c>
      <c r="AJ502" t="s">
        <v>703</v>
      </c>
      <c r="AK502" t="s">
        <v>704</v>
      </c>
      <c r="AL502" t="s">
        <v>83</v>
      </c>
      <c r="AM502" t="s">
        <v>84</v>
      </c>
      <c r="AN502" t="s">
        <v>68</v>
      </c>
      <c r="AO502" t="s">
        <v>1256</v>
      </c>
    </row>
    <row r="503" spans="1:41">
      <c r="A503">
        <v>491</v>
      </c>
      <c r="B503" t="s">
        <v>41</v>
      </c>
      <c r="C503" t="s">
        <v>42</v>
      </c>
      <c r="D503" t="s">
        <v>43</v>
      </c>
      <c r="E503">
        <f>"03"</f>
        <v>0</v>
      </c>
      <c r="F503" t="s">
        <v>73</v>
      </c>
      <c r="G503" t="s">
        <v>74</v>
      </c>
      <c r="H503">
        <v>1728</v>
      </c>
      <c r="I503" t="s">
        <v>1254</v>
      </c>
      <c r="J503" t="s">
        <v>1255</v>
      </c>
      <c r="K503" t="s">
        <v>48</v>
      </c>
      <c r="L503" t="s">
        <v>49</v>
      </c>
      <c r="M503">
        <v>24</v>
      </c>
      <c r="N503" t="s">
        <v>103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301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61</v>
      </c>
      <c r="AE503" t="s">
        <v>60</v>
      </c>
      <c r="AF503" t="s">
        <v>884</v>
      </c>
      <c r="AG503" t="s">
        <v>885</v>
      </c>
      <c r="AH503">
        <v>3</v>
      </c>
      <c r="AI503">
        <f>"03104     "</f>
        <v>0</v>
      </c>
      <c r="AJ503" t="s">
        <v>703</v>
      </c>
      <c r="AK503" t="s">
        <v>704</v>
      </c>
      <c r="AL503" t="s">
        <v>83</v>
      </c>
      <c r="AM503" t="s">
        <v>84</v>
      </c>
      <c r="AN503" t="s">
        <v>68</v>
      </c>
      <c r="AO503" t="s">
        <v>69</v>
      </c>
    </row>
    <row r="504" spans="1:41">
      <c r="A504">
        <v>492</v>
      </c>
      <c r="B504" t="s">
        <v>41</v>
      </c>
      <c r="C504" t="s">
        <v>42</v>
      </c>
      <c r="D504" t="s">
        <v>43</v>
      </c>
      <c r="E504">
        <f>"03"</f>
        <v>0</v>
      </c>
      <c r="F504" t="s">
        <v>73</v>
      </c>
      <c r="G504" t="s">
        <v>74</v>
      </c>
      <c r="H504">
        <v>1728</v>
      </c>
      <c r="I504" t="s">
        <v>1254</v>
      </c>
      <c r="J504" t="s">
        <v>1255</v>
      </c>
      <c r="K504" t="s">
        <v>48</v>
      </c>
      <c r="L504" t="s">
        <v>49</v>
      </c>
      <c r="M504">
        <v>24</v>
      </c>
      <c r="N504" t="s">
        <v>103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301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61</v>
      </c>
      <c r="AE504" t="s">
        <v>60</v>
      </c>
      <c r="AF504" t="s">
        <v>884</v>
      </c>
      <c r="AG504" t="s">
        <v>885</v>
      </c>
      <c r="AH504">
        <v>4</v>
      </c>
      <c r="AI504">
        <f>"03104     "</f>
        <v>0</v>
      </c>
      <c r="AJ504" t="s">
        <v>703</v>
      </c>
      <c r="AK504" t="s">
        <v>704</v>
      </c>
      <c r="AL504" t="s">
        <v>83</v>
      </c>
      <c r="AM504" t="s">
        <v>84</v>
      </c>
      <c r="AN504" t="s">
        <v>68</v>
      </c>
      <c r="AO504" t="s">
        <v>1256</v>
      </c>
    </row>
    <row r="505" spans="1:41">
      <c r="A505">
        <v>493</v>
      </c>
      <c r="B505" t="s">
        <v>41</v>
      </c>
      <c r="C505" t="s">
        <v>42</v>
      </c>
      <c r="D505" t="s">
        <v>43</v>
      </c>
      <c r="E505">
        <f>"03"</f>
        <v>0</v>
      </c>
      <c r="F505" t="s">
        <v>73</v>
      </c>
      <c r="G505" t="s">
        <v>74</v>
      </c>
      <c r="H505">
        <v>1728</v>
      </c>
      <c r="I505" t="s">
        <v>1254</v>
      </c>
      <c r="J505" t="s">
        <v>1255</v>
      </c>
      <c r="K505" t="s">
        <v>48</v>
      </c>
      <c r="L505" t="s">
        <v>49</v>
      </c>
      <c r="M505">
        <v>24</v>
      </c>
      <c r="N505" t="s">
        <v>103</v>
      </c>
      <c r="O505" t="s">
        <v>51</v>
      </c>
      <c r="P505" t="s">
        <v>52</v>
      </c>
      <c r="Q505" t="s">
        <v>92</v>
      </c>
      <c r="R505" t="s">
        <v>54</v>
      </c>
      <c r="S505" t="s">
        <v>55</v>
      </c>
      <c r="T505" t="s">
        <v>55</v>
      </c>
      <c r="U505" t="s">
        <v>301</v>
      </c>
      <c r="V505" t="s">
        <v>80</v>
      </c>
      <c r="W505" t="s">
        <v>80</v>
      </c>
      <c r="X505" t="s">
        <v>60</v>
      </c>
      <c r="Y505" t="s">
        <v>60</v>
      </c>
      <c r="Z505" t="s">
        <v>60</v>
      </c>
      <c r="AA505" t="s">
        <v>61</v>
      </c>
      <c r="AB505" t="s">
        <v>60</v>
      </c>
      <c r="AC505" t="s">
        <v>60</v>
      </c>
      <c r="AD505" t="s">
        <v>61</v>
      </c>
      <c r="AE505" t="s">
        <v>60</v>
      </c>
      <c r="AF505" t="s">
        <v>884</v>
      </c>
      <c r="AG505" t="s">
        <v>885</v>
      </c>
      <c r="AH505">
        <v>5</v>
      </c>
      <c r="AI505">
        <f>"03104     "</f>
        <v>0</v>
      </c>
      <c r="AJ505" t="s">
        <v>703</v>
      </c>
      <c r="AK505" t="s">
        <v>704</v>
      </c>
      <c r="AL505" t="s">
        <v>83</v>
      </c>
      <c r="AM505" t="s">
        <v>84</v>
      </c>
      <c r="AN505" t="s">
        <v>68</v>
      </c>
      <c r="AO505" t="s">
        <v>1256</v>
      </c>
    </row>
    <row r="506" spans="1:41">
      <c r="A506">
        <v>494</v>
      </c>
      <c r="B506" t="s">
        <v>41</v>
      </c>
      <c r="C506" t="s">
        <v>42</v>
      </c>
      <c r="D506" t="s">
        <v>43</v>
      </c>
      <c r="E506">
        <f>"03"</f>
        <v>0</v>
      </c>
      <c r="F506" t="s">
        <v>73</v>
      </c>
      <c r="G506" t="s">
        <v>74</v>
      </c>
      <c r="H506">
        <v>1728</v>
      </c>
      <c r="I506" t="s">
        <v>1254</v>
      </c>
      <c r="J506" t="s">
        <v>1255</v>
      </c>
      <c r="K506" t="s">
        <v>48</v>
      </c>
      <c r="L506" t="s">
        <v>49</v>
      </c>
      <c r="M506">
        <v>24</v>
      </c>
      <c r="N506" t="s">
        <v>103</v>
      </c>
      <c r="O506" t="s">
        <v>51</v>
      </c>
      <c r="P506" t="s">
        <v>52</v>
      </c>
      <c r="Q506" t="s">
        <v>92</v>
      </c>
      <c r="R506" t="s">
        <v>54</v>
      </c>
      <c r="S506" t="s">
        <v>55</v>
      </c>
      <c r="T506" t="s">
        <v>55</v>
      </c>
      <c r="U506" t="s">
        <v>301</v>
      </c>
      <c r="V506" t="s">
        <v>80</v>
      </c>
      <c r="W506" t="s">
        <v>80</v>
      </c>
      <c r="X506" t="s">
        <v>60</v>
      </c>
      <c r="Y506" t="s">
        <v>60</v>
      </c>
      <c r="Z506" t="s">
        <v>60</v>
      </c>
      <c r="AA506" t="s">
        <v>61</v>
      </c>
      <c r="AB506" t="s">
        <v>60</v>
      </c>
      <c r="AC506" t="s">
        <v>60</v>
      </c>
      <c r="AD506" t="s">
        <v>61</v>
      </c>
      <c r="AE506" t="s">
        <v>60</v>
      </c>
      <c r="AF506" t="s">
        <v>884</v>
      </c>
      <c r="AG506" t="s">
        <v>885</v>
      </c>
      <c r="AH506">
        <v>6</v>
      </c>
      <c r="AI506">
        <f>"03104     "</f>
        <v>0</v>
      </c>
      <c r="AJ506" t="s">
        <v>703</v>
      </c>
      <c r="AK506" t="s">
        <v>704</v>
      </c>
      <c r="AL506" t="s">
        <v>83</v>
      </c>
      <c r="AM506" t="s">
        <v>84</v>
      </c>
      <c r="AN506" t="s">
        <v>68</v>
      </c>
      <c r="AO506" t="s">
        <v>1256</v>
      </c>
    </row>
    <row r="507" spans="1:41">
      <c r="A507">
        <v>495</v>
      </c>
      <c r="B507" t="s">
        <v>41</v>
      </c>
      <c r="C507" t="s">
        <v>42</v>
      </c>
      <c r="D507" t="s">
        <v>43</v>
      </c>
      <c r="E507">
        <f>"03"</f>
        <v>0</v>
      </c>
      <c r="F507" t="s">
        <v>73</v>
      </c>
      <c r="G507" t="s">
        <v>74</v>
      </c>
      <c r="H507">
        <v>1728</v>
      </c>
      <c r="I507" t="s">
        <v>1254</v>
      </c>
      <c r="J507" t="s">
        <v>1255</v>
      </c>
      <c r="K507" t="s">
        <v>48</v>
      </c>
      <c r="L507" t="s">
        <v>49</v>
      </c>
      <c r="M507">
        <v>24</v>
      </c>
      <c r="N507" t="s">
        <v>103</v>
      </c>
      <c r="O507" t="s">
        <v>51</v>
      </c>
      <c r="P507" t="s">
        <v>52</v>
      </c>
      <c r="Q507" t="s">
        <v>92</v>
      </c>
      <c r="R507" t="s">
        <v>54</v>
      </c>
      <c r="S507" t="s">
        <v>55</v>
      </c>
      <c r="T507" t="s">
        <v>55</v>
      </c>
      <c r="U507" t="s">
        <v>301</v>
      </c>
      <c r="V507" t="s">
        <v>80</v>
      </c>
      <c r="W507" t="s">
        <v>80</v>
      </c>
      <c r="X507" t="s">
        <v>60</v>
      </c>
      <c r="Y507" t="s">
        <v>60</v>
      </c>
      <c r="Z507" t="s">
        <v>60</v>
      </c>
      <c r="AA507" t="s">
        <v>61</v>
      </c>
      <c r="AB507" t="s">
        <v>60</v>
      </c>
      <c r="AC507" t="s">
        <v>60</v>
      </c>
      <c r="AD507" t="s">
        <v>61</v>
      </c>
      <c r="AE507" t="s">
        <v>60</v>
      </c>
      <c r="AF507" t="s">
        <v>884</v>
      </c>
      <c r="AG507" t="s">
        <v>885</v>
      </c>
      <c r="AH507">
        <v>7</v>
      </c>
      <c r="AI507">
        <f>"03104     "</f>
        <v>0</v>
      </c>
      <c r="AJ507" t="s">
        <v>703</v>
      </c>
      <c r="AK507" t="s">
        <v>704</v>
      </c>
      <c r="AL507" t="s">
        <v>83</v>
      </c>
      <c r="AM507" t="s">
        <v>84</v>
      </c>
      <c r="AN507" t="s">
        <v>68</v>
      </c>
      <c r="AO507" t="s">
        <v>1256</v>
      </c>
    </row>
    <row r="508" spans="1:41">
      <c r="A508">
        <v>496</v>
      </c>
      <c r="B508" t="s">
        <v>41</v>
      </c>
      <c r="C508" t="s">
        <v>42</v>
      </c>
      <c r="D508" t="s">
        <v>43</v>
      </c>
      <c r="E508">
        <f>"03"</f>
        <v>0</v>
      </c>
      <c r="F508" t="s">
        <v>73</v>
      </c>
      <c r="G508" t="s">
        <v>74</v>
      </c>
      <c r="H508">
        <v>1728</v>
      </c>
      <c r="I508" t="s">
        <v>1254</v>
      </c>
      <c r="J508" t="s">
        <v>1255</v>
      </c>
      <c r="K508" t="s">
        <v>48</v>
      </c>
      <c r="L508" t="s">
        <v>49</v>
      </c>
      <c r="M508">
        <v>24</v>
      </c>
      <c r="N508" t="s">
        <v>103</v>
      </c>
      <c r="O508" t="s">
        <v>51</v>
      </c>
      <c r="P508" t="s">
        <v>52</v>
      </c>
      <c r="Q508" t="s">
        <v>92</v>
      </c>
      <c r="R508" t="s">
        <v>54</v>
      </c>
      <c r="S508" t="s">
        <v>55</v>
      </c>
      <c r="T508" t="s">
        <v>55</v>
      </c>
      <c r="U508" t="s">
        <v>301</v>
      </c>
      <c r="V508" t="s">
        <v>80</v>
      </c>
      <c r="W508" t="s">
        <v>80</v>
      </c>
      <c r="X508" t="s">
        <v>60</v>
      </c>
      <c r="Y508" t="s">
        <v>60</v>
      </c>
      <c r="Z508" t="s">
        <v>60</v>
      </c>
      <c r="AA508" t="s">
        <v>61</v>
      </c>
      <c r="AB508" t="s">
        <v>60</v>
      </c>
      <c r="AC508" t="s">
        <v>60</v>
      </c>
      <c r="AD508" t="s">
        <v>61</v>
      </c>
      <c r="AE508" t="s">
        <v>60</v>
      </c>
      <c r="AF508" t="s">
        <v>884</v>
      </c>
      <c r="AG508" t="s">
        <v>885</v>
      </c>
      <c r="AH508">
        <v>8</v>
      </c>
      <c r="AI508">
        <f>"03104     "</f>
        <v>0</v>
      </c>
      <c r="AJ508" t="s">
        <v>703</v>
      </c>
      <c r="AK508" t="s">
        <v>704</v>
      </c>
      <c r="AL508" t="s">
        <v>83</v>
      </c>
      <c r="AM508" t="s">
        <v>84</v>
      </c>
      <c r="AN508" t="s">
        <v>68</v>
      </c>
      <c r="AO508" t="s">
        <v>70</v>
      </c>
    </row>
    <row r="509" spans="1:41">
      <c r="A509">
        <v>497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1254</v>
      </c>
      <c r="J509" t="s">
        <v>1255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301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884</v>
      </c>
      <c r="AG509" t="s">
        <v>885</v>
      </c>
      <c r="AH509">
        <v>9</v>
      </c>
      <c r="AI509">
        <f>"03104     "</f>
        <v>0</v>
      </c>
      <c r="AJ509" t="s">
        <v>703</v>
      </c>
      <c r="AK509" t="s">
        <v>704</v>
      </c>
      <c r="AL509" t="s">
        <v>83</v>
      </c>
      <c r="AM509" t="s">
        <v>84</v>
      </c>
      <c r="AN509" t="s">
        <v>68</v>
      </c>
      <c r="AO509" t="s">
        <v>253</v>
      </c>
    </row>
    <row r="510" spans="1:41">
      <c r="A510">
        <v>498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1254</v>
      </c>
      <c r="J510" t="s">
        <v>1255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301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884</v>
      </c>
      <c r="AG510" t="s">
        <v>885</v>
      </c>
      <c r="AH510">
        <v>10</v>
      </c>
      <c r="AI510">
        <f>"03104     "</f>
        <v>0</v>
      </c>
      <c r="AJ510" t="s">
        <v>703</v>
      </c>
      <c r="AK510" t="s">
        <v>704</v>
      </c>
      <c r="AL510" t="s">
        <v>83</v>
      </c>
      <c r="AM510" t="s">
        <v>84</v>
      </c>
      <c r="AN510" t="s">
        <v>68</v>
      </c>
      <c r="AO510" t="s">
        <v>1256</v>
      </c>
    </row>
    <row r="511" spans="1:41">
      <c r="A511">
        <v>499</v>
      </c>
      <c r="B511" t="s">
        <v>41</v>
      </c>
      <c r="C511" t="s">
        <v>42</v>
      </c>
      <c r="D511" t="s">
        <v>43</v>
      </c>
      <c r="E511">
        <f>"03"</f>
        <v>0</v>
      </c>
      <c r="F511" t="s">
        <v>73</v>
      </c>
      <c r="G511" t="s">
        <v>74</v>
      </c>
      <c r="H511">
        <v>1728</v>
      </c>
      <c r="I511" t="s">
        <v>1254</v>
      </c>
      <c r="J511" t="s">
        <v>1255</v>
      </c>
      <c r="K511" t="s">
        <v>48</v>
      </c>
      <c r="L511" t="s">
        <v>49</v>
      </c>
      <c r="M511">
        <v>24</v>
      </c>
      <c r="N511" t="s">
        <v>103</v>
      </c>
      <c r="O511" t="s">
        <v>51</v>
      </c>
      <c r="P511" t="s">
        <v>52</v>
      </c>
      <c r="Q511" t="s">
        <v>92</v>
      </c>
      <c r="R511" t="s">
        <v>54</v>
      </c>
      <c r="S511" t="s">
        <v>55</v>
      </c>
      <c r="T511" t="s">
        <v>55</v>
      </c>
      <c r="U511" t="s">
        <v>301</v>
      </c>
      <c r="V511" t="s">
        <v>80</v>
      </c>
      <c r="W511" t="s">
        <v>80</v>
      </c>
      <c r="X511" t="s">
        <v>60</v>
      </c>
      <c r="Y511" t="s">
        <v>60</v>
      </c>
      <c r="Z511" t="s">
        <v>60</v>
      </c>
      <c r="AA511" t="s">
        <v>61</v>
      </c>
      <c r="AB511" t="s">
        <v>60</v>
      </c>
      <c r="AC511" t="s">
        <v>60</v>
      </c>
      <c r="AD511" t="s">
        <v>61</v>
      </c>
      <c r="AE511" t="s">
        <v>60</v>
      </c>
      <c r="AF511" t="s">
        <v>884</v>
      </c>
      <c r="AG511" t="s">
        <v>885</v>
      </c>
      <c r="AH511">
        <v>11</v>
      </c>
      <c r="AI511">
        <f>"03104     "</f>
        <v>0</v>
      </c>
      <c r="AJ511" t="s">
        <v>703</v>
      </c>
      <c r="AK511" t="s">
        <v>704</v>
      </c>
      <c r="AL511" t="s">
        <v>83</v>
      </c>
      <c r="AM511" t="s">
        <v>84</v>
      </c>
      <c r="AN511" t="s">
        <v>68</v>
      </c>
      <c r="AO511" t="s">
        <v>1256</v>
      </c>
    </row>
    <row r="512" spans="1:41">
      <c r="A512">
        <v>500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1254</v>
      </c>
      <c r="J512" t="s">
        <v>1255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301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884</v>
      </c>
      <c r="AG512" t="s">
        <v>885</v>
      </c>
      <c r="AH512">
        <v>12</v>
      </c>
      <c r="AI512">
        <f>"03104     "</f>
        <v>0</v>
      </c>
      <c r="AJ512" t="s">
        <v>703</v>
      </c>
      <c r="AK512" t="s">
        <v>704</v>
      </c>
      <c r="AL512" t="s">
        <v>83</v>
      </c>
      <c r="AM512" t="s">
        <v>84</v>
      </c>
      <c r="AN512" t="s">
        <v>68</v>
      </c>
      <c r="AO512" t="s">
        <v>1256</v>
      </c>
    </row>
    <row r="513" spans="1:41">
      <c r="A513">
        <v>501</v>
      </c>
      <c r="B513" t="s">
        <v>41</v>
      </c>
      <c r="C513" t="s">
        <v>42</v>
      </c>
      <c r="D513" t="s">
        <v>43</v>
      </c>
      <c r="E513">
        <f>"03"</f>
        <v>0</v>
      </c>
      <c r="F513" t="s">
        <v>73</v>
      </c>
      <c r="G513" t="s">
        <v>74</v>
      </c>
      <c r="H513">
        <v>1728</v>
      </c>
      <c r="I513" t="s">
        <v>1254</v>
      </c>
      <c r="J513" t="s">
        <v>1255</v>
      </c>
      <c r="K513" t="s">
        <v>48</v>
      </c>
      <c r="L513" t="s">
        <v>49</v>
      </c>
      <c r="M513">
        <v>24</v>
      </c>
      <c r="N513" t="s">
        <v>103</v>
      </c>
      <c r="O513" t="s">
        <v>51</v>
      </c>
      <c r="P513" t="s">
        <v>52</v>
      </c>
      <c r="Q513" t="s">
        <v>92</v>
      </c>
      <c r="R513" t="s">
        <v>54</v>
      </c>
      <c r="S513" t="s">
        <v>55</v>
      </c>
      <c r="T513" t="s">
        <v>55</v>
      </c>
      <c r="U513" t="s">
        <v>301</v>
      </c>
      <c r="V513" t="s">
        <v>80</v>
      </c>
      <c r="W513" t="s">
        <v>80</v>
      </c>
      <c r="X513" t="s">
        <v>60</v>
      </c>
      <c r="Y513" t="s">
        <v>60</v>
      </c>
      <c r="Z513" t="s">
        <v>60</v>
      </c>
      <c r="AA513" t="s">
        <v>61</v>
      </c>
      <c r="AB513" t="s">
        <v>60</v>
      </c>
      <c r="AC513" t="s">
        <v>60</v>
      </c>
      <c r="AD513" t="s">
        <v>61</v>
      </c>
      <c r="AE513" t="s">
        <v>60</v>
      </c>
      <c r="AF513" t="s">
        <v>884</v>
      </c>
      <c r="AG513" t="s">
        <v>885</v>
      </c>
      <c r="AH513">
        <v>13</v>
      </c>
      <c r="AI513">
        <f>"03104     "</f>
        <v>0</v>
      </c>
      <c r="AJ513" t="s">
        <v>703</v>
      </c>
      <c r="AK513" t="s">
        <v>704</v>
      </c>
      <c r="AL513" t="s">
        <v>83</v>
      </c>
      <c r="AM513" t="s">
        <v>84</v>
      </c>
      <c r="AN513" t="s">
        <v>68</v>
      </c>
      <c r="AO513" t="s">
        <v>1256</v>
      </c>
    </row>
    <row r="514" spans="1:41">
      <c r="A514">
        <v>502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1254</v>
      </c>
      <c r="J514" t="s">
        <v>1255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301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884</v>
      </c>
      <c r="AG514" t="s">
        <v>885</v>
      </c>
      <c r="AH514">
        <v>14</v>
      </c>
      <c r="AI514">
        <f>"03104     "</f>
        <v>0</v>
      </c>
      <c r="AJ514" t="s">
        <v>703</v>
      </c>
      <c r="AK514" t="s">
        <v>704</v>
      </c>
      <c r="AL514" t="s">
        <v>83</v>
      </c>
      <c r="AM514" t="s">
        <v>84</v>
      </c>
      <c r="AN514" t="s">
        <v>68</v>
      </c>
      <c r="AO514" t="s">
        <v>1257</v>
      </c>
    </row>
    <row r="515" spans="1:41">
      <c r="A515">
        <v>503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1254</v>
      </c>
      <c r="J515" t="s">
        <v>1255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301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884</v>
      </c>
      <c r="AG515" t="s">
        <v>885</v>
      </c>
      <c r="AH515">
        <v>15</v>
      </c>
      <c r="AI515">
        <f>"03104     "</f>
        <v>0</v>
      </c>
      <c r="AJ515" t="s">
        <v>703</v>
      </c>
      <c r="AK515" t="s">
        <v>704</v>
      </c>
      <c r="AL515" t="s">
        <v>83</v>
      </c>
      <c r="AM515" t="s">
        <v>84</v>
      </c>
      <c r="AN515" t="s">
        <v>68</v>
      </c>
      <c r="AO515" t="s">
        <v>1258</v>
      </c>
    </row>
    <row r="516" spans="1:41">
      <c r="A516">
        <v>504</v>
      </c>
      <c r="B516" t="s">
        <v>41</v>
      </c>
      <c r="C516" t="s">
        <v>42</v>
      </c>
      <c r="D516" t="s">
        <v>43</v>
      </c>
      <c r="E516">
        <f>"03"</f>
        <v>0</v>
      </c>
      <c r="F516" t="s">
        <v>73</v>
      </c>
      <c r="G516" t="s">
        <v>74</v>
      </c>
      <c r="H516">
        <v>1728</v>
      </c>
      <c r="I516" t="s">
        <v>1254</v>
      </c>
      <c r="J516" t="s">
        <v>1255</v>
      </c>
      <c r="K516" t="s">
        <v>48</v>
      </c>
      <c r="L516" t="s">
        <v>49</v>
      </c>
      <c r="M516">
        <v>24</v>
      </c>
      <c r="N516" t="s">
        <v>103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301</v>
      </c>
      <c r="V516" t="s">
        <v>80</v>
      </c>
      <c r="W516" t="s">
        <v>80</v>
      </c>
      <c r="X516" t="s">
        <v>60</v>
      </c>
      <c r="Y516" t="s">
        <v>60</v>
      </c>
      <c r="Z516" t="s">
        <v>60</v>
      </c>
      <c r="AA516" t="s">
        <v>61</v>
      </c>
      <c r="AB516" t="s">
        <v>60</v>
      </c>
      <c r="AC516" t="s">
        <v>60</v>
      </c>
      <c r="AD516" t="s">
        <v>61</v>
      </c>
      <c r="AE516" t="s">
        <v>60</v>
      </c>
      <c r="AF516" t="s">
        <v>884</v>
      </c>
      <c r="AG516" t="s">
        <v>885</v>
      </c>
      <c r="AH516">
        <v>16</v>
      </c>
      <c r="AI516">
        <f>"03104     "</f>
        <v>0</v>
      </c>
      <c r="AJ516" t="s">
        <v>703</v>
      </c>
      <c r="AK516" t="s">
        <v>704</v>
      </c>
      <c r="AL516" t="s">
        <v>83</v>
      </c>
      <c r="AM516" t="s">
        <v>84</v>
      </c>
      <c r="AN516" t="s">
        <v>68</v>
      </c>
      <c r="AO516" t="s">
        <v>1259</v>
      </c>
    </row>
    <row r="517" spans="1:41">
      <c r="A517">
        <v>505</v>
      </c>
      <c r="B517" t="s">
        <v>41</v>
      </c>
      <c r="C517" t="s">
        <v>42</v>
      </c>
      <c r="D517" t="s">
        <v>43</v>
      </c>
      <c r="E517">
        <f>"03"</f>
        <v>0</v>
      </c>
      <c r="F517" t="s">
        <v>73</v>
      </c>
      <c r="G517" t="s">
        <v>74</v>
      </c>
      <c r="H517">
        <v>1728</v>
      </c>
      <c r="I517" t="s">
        <v>1254</v>
      </c>
      <c r="J517" t="s">
        <v>1255</v>
      </c>
      <c r="K517" t="s">
        <v>48</v>
      </c>
      <c r="L517" t="s">
        <v>49</v>
      </c>
      <c r="M517">
        <v>24</v>
      </c>
      <c r="N517" t="s">
        <v>103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301</v>
      </c>
      <c r="V517" t="s">
        <v>80</v>
      </c>
      <c r="W517" t="s">
        <v>80</v>
      </c>
      <c r="X517" t="s">
        <v>60</v>
      </c>
      <c r="Y517" t="s">
        <v>60</v>
      </c>
      <c r="Z517" t="s">
        <v>60</v>
      </c>
      <c r="AA517" t="s">
        <v>61</v>
      </c>
      <c r="AB517" t="s">
        <v>60</v>
      </c>
      <c r="AC517" t="s">
        <v>60</v>
      </c>
      <c r="AD517" t="s">
        <v>61</v>
      </c>
      <c r="AE517" t="s">
        <v>60</v>
      </c>
      <c r="AF517" t="s">
        <v>884</v>
      </c>
      <c r="AG517" t="s">
        <v>885</v>
      </c>
      <c r="AH517">
        <v>17</v>
      </c>
      <c r="AI517">
        <f>"03104     "</f>
        <v>0</v>
      </c>
      <c r="AJ517" t="s">
        <v>703</v>
      </c>
      <c r="AK517" t="s">
        <v>704</v>
      </c>
      <c r="AL517" t="s">
        <v>83</v>
      </c>
      <c r="AM517" t="s">
        <v>84</v>
      </c>
      <c r="AN517" t="s">
        <v>68</v>
      </c>
      <c r="AO517" t="s">
        <v>1260</v>
      </c>
    </row>
    <row r="518" spans="1:41">
      <c r="A518">
        <v>506</v>
      </c>
      <c r="B518" t="s">
        <v>41</v>
      </c>
      <c r="C518" t="s">
        <v>42</v>
      </c>
      <c r="D518" t="s">
        <v>43</v>
      </c>
      <c r="E518">
        <f>"03"</f>
        <v>0</v>
      </c>
      <c r="F518" t="s">
        <v>73</v>
      </c>
      <c r="G518" t="s">
        <v>74</v>
      </c>
      <c r="H518">
        <v>1728</v>
      </c>
      <c r="I518" t="s">
        <v>1254</v>
      </c>
      <c r="J518" t="s">
        <v>1255</v>
      </c>
      <c r="K518" t="s">
        <v>48</v>
      </c>
      <c r="L518" t="s">
        <v>49</v>
      </c>
      <c r="M518">
        <v>24</v>
      </c>
      <c r="N518" t="s">
        <v>103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301</v>
      </c>
      <c r="V518" t="s">
        <v>80</v>
      </c>
      <c r="W518" t="s">
        <v>80</v>
      </c>
      <c r="X518" t="s">
        <v>60</v>
      </c>
      <c r="Y518" t="s">
        <v>60</v>
      </c>
      <c r="Z518" t="s">
        <v>60</v>
      </c>
      <c r="AA518" t="s">
        <v>61</v>
      </c>
      <c r="AB518" t="s">
        <v>60</v>
      </c>
      <c r="AC518" t="s">
        <v>60</v>
      </c>
      <c r="AD518" t="s">
        <v>61</v>
      </c>
      <c r="AE518" t="s">
        <v>60</v>
      </c>
      <c r="AF518" t="s">
        <v>884</v>
      </c>
      <c r="AG518" t="s">
        <v>885</v>
      </c>
      <c r="AH518">
        <v>18</v>
      </c>
      <c r="AI518">
        <f>"03104     "</f>
        <v>0</v>
      </c>
      <c r="AJ518" t="s">
        <v>703</v>
      </c>
      <c r="AK518" t="s">
        <v>704</v>
      </c>
      <c r="AL518" t="s">
        <v>83</v>
      </c>
      <c r="AM518" t="s">
        <v>84</v>
      </c>
      <c r="AN518" t="s">
        <v>68</v>
      </c>
      <c r="AO518" t="s">
        <v>1260</v>
      </c>
    </row>
    <row r="519" spans="1:41">
      <c r="A519">
        <v>507</v>
      </c>
      <c r="B519" t="s">
        <v>41</v>
      </c>
      <c r="C519" t="s">
        <v>42</v>
      </c>
      <c r="D519" t="s">
        <v>43</v>
      </c>
      <c r="E519">
        <f>"03"</f>
        <v>0</v>
      </c>
      <c r="F519" t="s">
        <v>73</v>
      </c>
      <c r="G519" t="s">
        <v>74</v>
      </c>
      <c r="H519">
        <v>1728</v>
      </c>
      <c r="I519" t="s">
        <v>1254</v>
      </c>
      <c r="J519" t="s">
        <v>1255</v>
      </c>
      <c r="K519" t="s">
        <v>48</v>
      </c>
      <c r="L519" t="s">
        <v>49</v>
      </c>
      <c r="M519">
        <v>24</v>
      </c>
      <c r="N519" t="s">
        <v>103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301</v>
      </c>
      <c r="V519" t="s">
        <v>80</v>
      </c>
      <c r="W519" t="s">
        <v>80</v>
      </c>
      <c r="X519" t="s">
        <v>60</v>
      </c>
      <c r="Y519" t="s">
        <v>60</v>
      </c>
      <c r="Z519" t="s">
        <v>60</v>
      </c>
      <c r="AA519" t="s">
        <v>61</v>
      </c>
      <c r="AB519" t="s">
        <v>60</v>
      </c>
      <c r="AC519" t="s">
        <v>60</v>
      </c>
      <c r="AD519" t="s">
        <v>61</v>
      </c>
      <c r="AE519" t="s">
        <v>60</v>
      </c>
      <c r="AF519" t="s">
        <v>884</v>
      </c>
      <c r="AG519" t="s">
        <v>885</v>
      </c>
      <c r="AH519">
        <v>19</v>
      </c>
      <c r="AI519">
        <f>"033       "</f>
        <v>0</v>
      </c>
      <c r="AJ519" t="s">
        <v>1261</v>
      </c>
      <c r="AK519" t="s">
        <v>1262</v>
      </c>
      <c r="AL519" t="s">
        <v>308</v>
      </c>
      <c r="AM519" t="s">
        <v>309</v>
      </c>
      <c r="AN519" t="s">
        <v>68</v>
      </c>
      <c r="AO519" t="s">
        <v>70</v>
      </c>
    </row>
    <row r="520" spans="1:41">
      <c r="A520">
        <v>508</v>
      </c>
      <c r="B520" t="s">
        <v>41</v>
      </c>
      <c r="C520" t="s">
        <v>42</v>
      </c>
      <c r="D520" t="s">
        <v>43</v>
      </c>
      <c r="E520">
        <f>"08"</f>
        <v>0</v>
      </c>
      <c r="F520" t="s">
        <v>241</v>
      </c>
      <c r="G520" t="s">
        <v>242</v>
      </c>
      <c r="H520">
        <v>1732</v>
      </c>
      <c r="I520" t="s">
        <v>1263</v>
      </c>
      <c r="J520" t="s">
        <v>1264</v>
      </c>
      <c r="K520" t="s">
        <v>48</v>
      </c>
      <c r="L520" t="s">
        <v>49</v>
      </c>
      <c r="M520">
        <v>25</v>
      </c>
      <c r="N520" t="s">
        <v>90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374</v>
      </c>
      <c r="V520" t="s">
        <v>80</v>
      </c>
      <c r="W520" t="s">
        <v>80</v>
      </c>
      <c r="X520" t="s">
        <v>60</v>
      </c>
      <c r="Y520" t="s">
        <v>60</v>
      </c>
      <c r="Z520" t="s">
        <v>61</v>
      </c>
      <c r="AA520" t="s">
        <v>61</v>
      </c>
      <c r="AB520" t="s">
        <v>61</v>
      </c>
      <c r="AC520" t="s">
        <v>60</v>
      </c>
      <c r="AD520" t="s">
        <v>61</v>
      </c>
      <c r="AE520" t="s">
        <v>60</v>
      </c>
      <c r="AF520" t="s">
        <v>80</v>
      </c>
      <c r="AG520" t="s">
        <v>80</v>
      </c>
      <c r="AH520">
        <v>1</v>
      </c>
      <c r="AI520">
        <f>"08321     "</f>
        <v>0</v>
      </c>
      <c r="AJ520" t="s">
        <v>1089</v>
      </c>
      <c r="AK520" t="s">
        <v>1090</v>
      </c>
      <c r="AL520" t="s">
        <v>375</v>
      </c>
      <c r="AM520" t="s">
        <v>376</v>
      </c>
      <c r="AN520" t="s">
        <v>68</v>
      </c>
      <c r="AO520" t="s">
        <v>70</v>
      </c>
    </row>
    <row r="521" spans="1:41">
      <c r="A521">
        <v>509</v>
      </c>
      <c r="B521" t="s">
        <v>41</v>
      </c>
      <c r="C521" t="s">
        <v>42</v>
      </c>
      <c r="D521" t="s">
        <v>43</v>
      </c>
      <c r="E521">
        <f>"08"</f>
        <v>0</v>
      </c>
      <c r="F521" t="s">
        <v>241</v>
      </c>
      <c r="G521" t="s">
        <v>242</v>
      </c>
      <c r="H521">
        <v>1732</v>
      </c>
      <c r="I521" t="s">
        <v>1263</v>
      </c>
      <c r="J521" t="s">
        <v>1264</v>
      </c>
      <c r="K521" t="s">
        <v>48</v>
      </c>
      <c r="L521" t="s">
        <v>49</v>
      </c>
      <c r="M521">
        <v>25</v>
      </c>
      <c r="N521" t="s">
        <v>90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374</v>
      </c>
      <c r="V521" t="s">
        <v>80</v>
      </c>
      <c r="W521" t="s">
        <v>80</v>
      </c>
      <c r="X521" t="s">
        <v>60</v>
      </c>
      <c r="Y521" t="s">
        <v>60</v>
      </c>
      <c r="Z521" t="s">
        <v>61</v>
      </c>
      <c r="AA521" t="s">
        <v>61</v>
      </c>
      <c r="AB521" t="s">
        <v>61</v>
      </c>
      <c r="AC521" t="s">
        <v>60</v>
      </c>
      <c r="AD521" t="s">
        <v>61</v>
      </c>
      <c r="AE521" t="s">
        <v>60</v>
      </c>
      <c r="AF521" t="s">
        <v>80</v>
      </c>
      <c r="AG521" t="s">
        <v>80</v>
      </c>
      <c r="AH521">
        <v>2</v>
      </c>
      <c r="AI521">
        <f>"08321     "</f>
        <v>0</v>
      </c>
      <c r="AJ521" t="s">
        <v>1089</v>
      </c>
      <c r="AK521" t="s">
        <v>1090</v>
      </c>
      <c r="AL521" t="s">
        <v>375</v>
      </c>
      <c r="AM521" t="s">
        <v>376</v>
      </c>
      <c r="AN521" t="s">
        <v>68</v>
      </c>
      <c r="AO521" t="s">
        <v>1265</v>
      </c>
    </row>
    <row r="522" spans="1:41">
      <c r="A522">
        <v>510</v>
      </c>
      <c r="B522" t="s">
        <v>41</v>
      </c>
      <c r="C522" t="s">
        <v>42</v>
      </c>
      <c r="D522" t="s">
        <v>43</v>
      </c>
      <c r="E522">
        <f>"08"</f>
        <v>0</v>
      </c>
      <c r="F522" t="s">
        <v>241</v>
      </c>
      <c r="G522" t="s">
        <v>242</v>
      </c>
      <c r="H522">
        <v>1733</v>
      </c>
      <c r="I522" t="s">
        <v>164</v>
      </c>
      <c r="J522" t="s">
        <v>1266</v>
      </c>
      <c r="K522" t="s">
        <v>77</v>
      </c>
      <c r="L522" t="s">
        <v>49</v>
      </c>
      <c r="M522">
        <v>27</v>
      </c>
      <c r="N522" t="s">
        <v>159</v>
      </c>
      <c r="O522" t="s">
        <v>51</v>
      </c>
      <c r="P522" t="s">
        <v>52</v>
      </c>
      <c r="Q522" t="s">
        <v>92</v>
      </c>
      <c r="R522" t="s">
        <v>54</v>
      </c>
      <c r="S522" t="s">
        <v>55</v>
      </c>
      <c r="T522" t="s">
        <v>55</v>
      </c>
      <c r="U522" t="s">
        <v>1088</v>
      </c>
      <c r="V522" t="s">
        <v>80</v>
      </c>
      <c r="W522" t="s">
        <v>80</v>
      </c>
      <c r="X522" t="s">
        <v>116</v>
      </c>
      <c r="Y522" t="s">
        <v>60</v>
      </c>
      <c r="Z522" t="s">
        <v>61</v>
      </c>
      <c r="AA522" t="s">
        <v>61</v>
      </c>
      <c r="AB522" t="s">
        <v>61</v>
      </c>
      <c r="AC522" t="s">
        <v>60</v>
      </c>
      <c r="AD522" t="s">
        <v>60</v>
      </c>
      <c r="AE522" t="s">
        <v>60</v>
      </c>
      <c r="AF522" t="s">
        <v>62</v>
      </c>
      <c r="AG522" t="s">
        <v>63</v>
      </c>
      <c r="AH522">
        <v>1</v>
      </c>
      <c r="AI522">
        <f>"08322     "</f>
        <v>0</v>
      </c>
      <c r="AJ522" t="s">
        <v>169</v>
      </c>
      <c r="AK522" t="s">
        <v>170</v>
      </c>
      <c r="AL522" t="s">
        <v>375</v>
      </c>
      <c r="AM522" t="s">
        <v>376</v>
      </c>
      <c r="AN522" t="s">
        <v>68</v>
      </c>
      <c r="AO522" t="s">
        <v>70</v>
      </c>
    </row>
    <row r="523" spans="1:41">
      <c r="A523">
        <v>512</v>
      </c>
      <c r="B523" t="s">
        <v>41</v>
      </c>
      <c r="C523" t="s">
        <v>42</v>
      </c>
      <c r="D523" t="s">
        <v>43</v>
      </c>
      <c r="E523">
        <f>"08"</f>
        <v>0</v>
      </c>
      <c r="F523" t="s">
        <v>241</v>
      </c>
      <c r="G523" t="s">
        <v>242</v>
      </c>
      <c r="H523">
        <v>1738</v>
      </c>
      <c r="I523" t="s">
        <v>1267</v>
      </c>
      <c r="J523" t="s">
        <v>1268</v>
      </c>
      <c r="K523" t="s">
        <v>77</v>
      </c>
      <c r="L523" t="s">
        <v>49</v>
      </c>
      <c r="M523">
        <v>28</v>
      </c>
      <c r="N523" t="s">
        <v>78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527</v>
      </c>
      <c r="V523" t="s">
        <v>80</v>
      </c>
      <c r="W523" t="s">
        <v>80</v>
      </c>
      <c r="X523" t="s">
        <v>116</v>
      </c>
      <c r="Y523" t="s">
        <v>60</v>
      </c>
      <c r="Z523" t="s">
        <v>61</v>
      </c>
      <c r="AA523" t="s">
        <v>61</v>
      </c>
      <c r="AB523" t="s">
        <v>61</v>
      </c>
      <c r="AC523" t="s">
        <v>60</v>
      </c>
      <c r="AD523" t="s">
        <v>61</v>
      </c>
      <c r="AE523" t="s">
        <v>60</v>
      </c>
      <c r="AF523" t="s">
        <v>62</v>
      </c>
      <c r="AG523" t="s">
        <v>63</v>
      </c>
      <c r="AH523">
        <v>1</v>
      </c>
      <c r="AI523">
        <f>"08321     "</f>
        <v>0</v>
      </c>
      <c r="AJ523" t="s">
        <v>1089</v>
      </c>
      <c r="AK523" t="s">
        <v>1090</v>
      </c>
      <c r="AL523" t="s">
        <v>375</v>
      </c>
      <c r="AM523" t="s">
        <v>376</v>
      </c>
      <c r="AN523" t="s">
        <v>68</v>
      </c>
      <c r="AO523" t="s">
        <v>69</v>
      </c>
    </row>
    <row r="524" spans="1:41">
      <c r="A524">
        <v>607</v>
      </c>
      <c r="B524" t="s">
        <v>41</v>
      </c>
      <c r="C524" t="s">
        <v>42</v>
      </c>
      <c r="D524" t="s">
        <v>43</v>
      </c>
      <c r="E524">
        <f>"07"</f>
        <v>0</v>
      </c>
      <c r="F524" t="s">
        <v>44</v>
      </c>
      <c r="G524" t="s">
        <v>45</v>
      </c>
      <c r="H524">
        <v>1818</v>
      </c>
      <c r="I524" t="s">
        <v>1269</v>
      </c>
      <c r="J524" t="s">
        <v>1270</v>
      </c>
      <c r="K524" t="s">
        <v>48</v>
      </c>
      <c r="L524" t="s">
        <v>49</v>
      </c>
      <c r="M524">
        <v>24</v>
      </c>
      <c r="N524" t="s">
        <v>133</v>
      </c>
      <c r="O524" t="s">
        <v>51</v>
      </c>
      <c r="P524" t="s">
        <v>52</v>
      </c>
      <c r="Q524" t="s">
        <v>92</v>
      </c>
      <c r="R524" t="s">
        <v>237</v>
      </c>
      <c r="S524" t="s">
        <v>55</v>
      </c>
      <c r="T524" t="s">
        <v>55</v>
      </c>
      <c r="U524" t="s">
        <v>238</v>
      </c>
      <c r="V524" t="s">
        <v>80</v>
      </c>
      <c r="W524" t="s">
        <v>80</v>
      </c>
      <c r="X524" t="s">
        <v>60</v>
      </c>
      <c r="Y524" t="s">
        <v>60</v>
      </c>
      <c r="Z524" t="s">
        <v>61</v>
      </c>
      <c r="AA524" t="s">
        <v>61</v>
      </c>
      <c r="AB524" t="s">
        <v>61</v>
      </c>
      <c r="AC524" t="s">
        <v>60</v>
      </c>
      <c r="AD524" t="s">
        <v>61</v>
      </c>
      <c r="AE524" t="s">
        <v>60</v>
      </c>
      <c r="AF524" t="s">
        <v>1271</v>
      </c>
      <c r="AG524" t="s">
        <v>1272</v>
      </c>
      <c r="AH524">
        <v>4</v>
      </c>
      <c r="AI524">
        <f>"07211     "</f>
        <v>0</v>
      </c>
      <c r="AJ524" t="s">
        <v>239</v>
      </c>
      <c r="AK524" t="s">
        <v>240</v>
      </c>
      <c r="AL524" t="s">
        <v>140</v>
      </c>
      <c r="AM524" t="s">
        <v>141</v>
      </c>
      <c r="AN524" t="s">
        <v>68</v>
      </c>
      <c r="AO524" t="s">
        <v>1239</v>
      </c>
    </row>
    <row r="525" spans="1:41">
      <c r="A525">
        <v>513</v>
      </c>
      <c r="B525" t="s">
        <v>41</v>
      </c>
      <c r="C525" t="s">
        <v>42</v>
      </c>
      <c r="D525" t="s">
        <v>43</v>
      </c>
      <c r="E525">
        <f>"08"</f>
        <v>0</v>
      </c>
      <c r="F525" t="s">
        <v>241</v>
      </c>
      <c r="G525" t="s">
        <v>242</v>
      </c>
      <c r="H525">
        <v>1740</v>
      </c>
      <c r="I525" t="s">
        <v>1273</v>
      </c>
      <c r="J525" t="s">
        <v>1274</v>
      </c>
      <c r="K525" t="s">
        <v>77</v>
      </c>
      <c r="L525" t="s">
        <v>49</v>
      </c>
      <c r="M525">
        <v>26</v>
      </c>
      <c r="N525" t="s">
        <v>114</v>
      </c>
      <c r="O525" t="s">
        <v>51</v>
      </c>
      <c r="P525" t="s">
        <v>91</v>
      </c>
      <c r="Q525" t="s">
        <v>92</v>
      </c>
      <c r="R525" t="s">
        <v>54</v>
      </c>
      <c r="S525" t="s">
        <v>55</v>
      </c>
      <c r="T525" t="s">
        <v>55</v>
      </c>
      <c r="U525" t="s">
        <v>880</v>
      </c>
      <c r="V525" t="s">
        <v>80</v>
      </c>
      <c r="W525" t="s">
        <v>80</v>
      </c>
      <c r="X525" t="s">
        <v>383</v>
      </c>
      <c r="Y525" t="s">
        <v>60</v>
      </c>
      <c r="Z525" t="s">
        <v>61</v>
      </c>
      <c r="AA525" t="s">
        <v>61</v>
      </c>
      <c r="AB525" t="s">
        <v>61</v>
      </c>
      <c r="AC525" t="s">
        <v>60</v>
      </c>
      <c r="AD525" t="s">
        <v>61</v>
      </c>
      <c r="AE525" t="s">
        <v>60</v>
      </c>
      <c r="AF525" t="s">
        <v>117</v>
      </c>
      <c r="AG525" t="s">
        <v>118</v>
      </c>
      <c r="AH525">
        <v>1</v>
      </c>
      <c r="AI525">
        <f>"08321     "</f>
        <v>0</v>
      </c>
      <c r="AJ525" t="s">
        <v>1089</v>
      </c>
      <c r="AK525" t="s">
        <v>1090</v>
      </c>
      <c r="AL525" t="s">
        <v>375</v>
      </c>
      <c r="AM525" t="s">
        <v>376</v>
      </c>
      <c r="AN525" t="s">
        <v>68</v>
      </c>
      <c r="AO525" t="s">
        <v>70</v>
      </c>
    </row>
    <row r="526" spans="1:41">
      <c r="A526">
        <v>514</v>
      </c>
      <c r="B526" t="s">
        <v>41</v>
      </c>
      <c r="C526" t="s">
        <v>42</v>
      </c>
      <c r="D526" t="s">
        <v>43</v>
      </c>
      <c r="E526">
        <f>"02"</f>
        <v>0</v>
      </c>
      <c r="F526" t="s">
        <v>124</v>
      </c>
      <c r="G526" t="s">
        <v>125</v>
      </c>
      <c r="H526">
        <v>1744</v>
      </c>
      <c r="I526" t="s">
        <v>1275</v>
      </c>
      <c r="J526" t="s">
        <v>1276</v>
      </c>
      <c r="K526" t="s">
        <v>77</v>
      </c>
      <c r="L526" t="s">
        <v>49</v>
      </c>
      <c r="M526">
        <v>26</v>
      </c>
      <c r="N526" t="s">
        <v>1079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262</v>
      </c>
      <c r="V526" t="s">
        <v>80</v>
      </c>
      <c r="W526" t="s">
        <v>80</v>
      </c>
      <c r="X526" t="s">
        <v>116</v>
      </c>
      <c r="Y526" t="s">
        <v>60</v>
      </c>
      <c r="Z526" t="s">
        <v>61</v>
      </c>
      <c r="AA526" t="s">
        <v>61</v>
      </c>
      <c r="AB526" t="s">
        <v>61</v>
      </c>
      <c r="AC526" t="s">
        <v>60</v>
      </c>
      <c r="AD526" t="s">
        <v>61</v>
      </c>
      <c r="AE526" t="s">
        <v>60</v>
      </c>
      <c r="AF526" t="s">
        <v>117</v>
      </c>
      <c r="AG526" t="s">
        <v>118</v>
      </c>
      <c r="AH526">
        <v>1</v>
      </c>
      <c r="AI526">
        <f>"02101     "</f>
        <v>0</v>
      </c>
      <c r="AJ526" t="s">
        <v>263</v>
      </c>
      <c r="AK526" t="s">
        <v>264</v>
      </c>
      <c r="AL526" t="s">
        <v>207</v>
      </c>
      <c r="AM526" t="s">
        <v>208</v>
      </c>
      <c r="AN526" t="s">
        <v>68</v>
      </c>
      <c r="AO526" t="s">
        <v>209</v>
      </c>
    </row>
    <row r="527" spans="1:41">
      <c r="A527">
        <v>515</v>
      </c>
      <c r="B527" t="s">
        <v>41</v>
      </c>
      <c r="C527" t="s">
        <v>42</v>
      </c>
      <c r="D527" t="s">
        <v>43</v>
      </c>
      <c r="E527">
        <f>"02"</f>
        <v>0</v>
      </c>
      <c r="F527" t="s">
        <v>124</v>
      </c>
      <c r="G527" t="s">
        <v>125</v>
      </c>
      <c r="H527">
        <v>1748</v>
      </c>
      <c r="I527" t="s">
        <v>1277</v>
      </c>
      <c r="J527" t="s">
        <v>1278</v>
      </c>
      <c r="K527" t="s">
        <v>77</v>
      </c>
      <c r="L527" t="s">
        <v>49</v>
      </c>
      <c r="M527">
        <v>26</v>
      </c>
      <c r="N527" t="s">
        <v>114</v>
      </c>
      <c r="O527" t="s">
        <v>51</v>
      </c>
      <c r="P527" t="s">
        <v>91</v>
      </c>
      <c r="Q527" t="s">
        <v>92</v>
      </c>
      <c r="R527" t="s">
        <v>54</v>
      </c>
      <c r="S527" t="s">
        <v>55</v>
      </c>
      <c r="T527" t="s">
        <v>55</v>
      </c>
      <c r="U527" t="s">
        <v>934</v>
      </c>
      <c r="V527" t="s">
        <v>80</v>
      </c>
      <c r="W527" t="s">
        <v>80</v>
      </c>
      <c r="X527" t="s">
        <v>116</v>
      </c>
      <c r="Y527" t="s">
        <v>60</v>
      </c>
      <c r="Z527" t="s">
        <v>61</v>
      </c>
      <c r="AA527" t="s">
        <v>61</v>
      </c>
      <c r="AB527" t="s">
        <v>61</v>
      </c>
      <c r="AC527" t="s">
        <v>60</v>
      </c>
      <c r="AD527" t="s">
        <v>61</v>
      </c>
      <c r="AE527" t="s">
        <v>60</v>
      </c>
      <c r="AF527" t="s">
        <v>117</v>
      </c>
      <c r="AG527" t="s">
        <v>118</v>
      </c>
      <c r="AH527">
        <v>1</v>
      </c>
      <c r="AI527">
        <f>"02102     "</f>
        <v>0</v>
      </c>
      <c r="AJ527" t="s">
        <v>926</v>
      </c>
      <c r="AK527" t="s">
        <v>927</v>
      </c>
      <c r="AL527" t="s">
        <v>207</v>
      </c>
      <c r="AM527" t="s">
        <v>208</v>
      </c>
      <c r="AN527" t="s">
        <v>68</v>
      </c>
      <c r="AO527" t="s">
        <v>209</v>
      </c>
    </row>
    <row r="528" spans="1:41">
      <c r="A528">
        <v>583</v>
      </c>
      <c r="B528" t="s">
        <v>41</v>
      </c>
      <c r="C528" t="s">
        <v>42</v>
      </c>
      <c r="D528" t="s">
        <v>43</v>
      </c>
      <c r="E528">
        <f>"08"</f>
        <v>0</v>
      </c>
      <c r="F528" t="s">
        <v>241</v>
      </c>
      <c r="G528" t="s">
        <v>242</v>
      </c>
      <c r="H528">
        <v>1753</v>
      </c>
      <c r="I528" t="s">
        <v>1279</v>
      </c>
      <c r="J528" t="s">
        <v>1280</v>
      </c>
      <c r="K528" t="s">
        <v>77</v>
      </c>
      <c r="L528" t="s">
        <v>49</v>
      </c>
      <c r="M528">
        <v>27</v>
      </c>
      <c r="N528" t="s">
        <v>159</v>
      </c>
      <c r="O528" t="s">
        <v>51</v>
      </c>
      <c r="P528" t="s">
        <v>52</v>
      </c>
      <c r="Q528" t="s">
        <v>53</v>
      </c>
      <c r="R528" t="s">
        <v>54</v>
      </c>
      <c r="S528" t="s">
        <v>55</v>
      </c>
      <c r="T528" t="s">
        <v>55</v>
      </c>
      <c r="U528" t="s">
        <v>1281</v>
      </c>
      <c r="V528" t="s">
        <v>1282</v>
      </c>
      <c r="W528" t="s">
        <v>1283</v>
      </c>
      <c r="X528" t="s">
        <v>116</v>
      </c>
      <c r="Y528" t="s">
        <v>60</v>
      </c>
      <c r="Z528" t="s">
        <v>61</v>
      </c>
      <c r="AA528" t="s">
        <v>61</v>
      </c>
      <c r="AB528" t="s">
        <v>61</v>
      </c>
      <c r="AC528" t="s">
        <v>60</v>
      </c>
      <c r="AD528" t="s">
        <v>60</v>
      </c>
      <c r="AE528" t="s">
        <v>60</v>
      </c>
      <c r="AF528" t="s">
        <v>62</v>
      </c>
      <c r="AG528" t="s">
        <v>63</v>
      </c>
      <c r="AH528">
        <v>1</v>
      </c>
      <c r="AI528">
        <f>"08303     "</f>
        <v>0</v>
      </c>
      <c r="AJ528" t="s">
        <v>804</v>
      </c>
      <c r="AK528" t="s">
        <v>805</v>
      </c>
      <c r="AL528" t="s">
        <v>375</v>
      </c>
      <c r="AM528" t="s">
        <v>376</v>
      </c>
      <c r="AN528" t="s">
        <v>68</v>
      </c>
      <c r="AO528" t="s">
        <v>142</v>
      </c>
    </row>
    <row r="529" spans="1:41">
      <c r="A529">
        <v>516</v>
      </c>
      <c r="B529" t="s">
        <v>41</v>
      </c>
      <c r="C529" t="s">
        <v>42</v>
      </c>
      <c r="D529" t="s">
        <v>43</v>
      </c>
      <c r="E529">
        <f>"08"</f>
        <v>0</v>
      </c>
      <c r="F529" t="s">
        <v>241</v>
      </c>
      <c r="G529" t="s">
        <v>242</v>
      </c>
      <c r="H529">
        <v>1751</v>
      </c>
      <c r="I529" t="s">
        <v>1284</v>
      </c>
      <c r="J529" t="s">
        <v>1285</v>
      </c>
      <c r="K529" t="s">
        <v>48</v>
      </c>
      <c r="L529" t="s">
        <v>49</v>
      </c>
      <c r="M529">
        <v>24</v>
      </c>
      <c r="N529" t="s">
        <v>151</v>
      </c>
      <c r="O529" t="s">
        <v>51</v>
      </c>
      <c r="P529" t="s">
        <v>52</v>
      </c>
      <c r="Q529" t="s">
        <v>53</v>
      </c>
      <c r="R529" t="s">
        <v>54</v>
      </c>
      <c r="S529" t="s">
        <v>55</v>
      </c>
      <c r="T529" t="s">
        <v>55</v>
      </c>
      <c r="U529" t="s">
        <v>965</v>
      </c>
      <c r="V529" t="s">
        <v>80</v>
      </c>
      <c r="W529" t="s">
        <v>80</v>
      </c>
      <c r="X529" t="s">
        <v>60</v>
      </c>
      <c r="Y529" t="s">
        <v>60</v>
      </c>
      <c r="Z529" t="s">
        <v>60</v>
      </c>
      <c r="AA529" t="s">
        <v>61</v>
      </c>
      <c r="AB529" t="s">
        <v>60</v>
      </c>
      <c r="AC529" t="s">
        <v>60</v>
      </c>
      <c r="AD529" t="s">
        <v>60</v>
      </c>
      <c r="AE529" t="s">
        <v>60</v>
      </c>
      <c r="AF529" t="s">
        <v>80</v>
      </c>
      <c r="AG529" t="s">
        <v>80</v>
      </c>
      <c r="AH529">
        <v>3</v>
      </c>
      <c r="AI529">
        <f>"08303     "</f>
        <v>0</v>
      </c>
      <c r="AJ529" t="s">
        <v>804</v>
      </c>
      <c r="AK529" t="s">
        <v>805</v>
      </c>
      <c r="AL529" t="s">
        <v>375</v>
      </c>
      <c r="AM529" t="s">
        <v>376</v>
      </c>
      <c r="AN529" t="s">
        <v>68</v>
      </c>
      <c r="AO529" t="s">
        <v>139</v>
      </c>
    </row>
    <row r="530" spans="1:41">
      <c r="A530">
        <v>608</v>
      </c>
      <c r="B530" t="s">
        <v>41</v>
      </c>
      <c r="C530" t="s">
        <v>42</v>
      </c>
      <c r="D530" t="s">
        <v>43</v>
      </c>
      <c r="E530">
        <f>"07"</f>
        <v>0</v>
      </c>
      <c r="F530" t="s">
        <v>44</v>
      </c>
      <c r="G530" t="s">
        <v>45</v>
      </c>
      <c r="H530">
        <v>1818</v>
      </c>
      <c r="I530" t="s">
        <v>1269</v>
      </c>
      <c r="J530" t="s">
        <v>1270</v>
      </c>
      <c r="K530" t="s">
        <v>48</v>
      </c>
      <c r="L530" t="s">
        <v>49</v>
      </c>
      <c r="M530">
        <v>24</v>
      </c>
      <c r="N530" t="s">
        <v>133</v>
      </c>
      <c r="O530" t="s">
        <v>51</v>
      </c>
      <c r="P530" t="s">
        <v>52</v>
      </c>
      <c r="Q530" t="s">
        <v>92</v>
      </c>
      <c r="R530" t="s">
        <v>237</v>
      </c>
      <c r="S530" t="s">
        <v>55</v>
      </c>
      <c r="T530" t="s">
        <v>55</v>
      </c>
      <c r="U530" t="s">
        <v>238</v>
      </c>
      <c r="V530" t="s">
        <v>80</v>
      </c>
      <c r="W530" t="s">
        <v>80</v>
      </c>
      <c r="X530" t="s">
        <v>60</v>
      </c>
      <c r="Y530" t="s">
        <v>60</v>
      </c>
      <c r="Z530" t="s">
        <v>61</v>
      </c>
      <c r="AA530" t="s">
        <v>61</v>
      </c>
      <c r="AB530" t="s">
        <v>61</v>
      </c>
      <c r="AC530" t="s">
        <v>60</v>
      </c>
      <c r="AD530" t="s">
        <v>61</v>
      </c>
      <c r="AE530" t="s">
        <v>60</v>
      </c>
      <c r="AF530" t="s">
        <v>1271</v>
      </c>
      <c r="AG530" t="s">
        <v>1272</v>
      </c>
      <c r="AH530">
        <v>5</v>
      </c>
      <c r="AI530">
        <f>"07211     "</f>
        <v>0</v>
      </c>
      <c r="AJ530" t="s">
        <v>239</v>
      </c>
      <c r="AK530" t="s">
        <v>240</v>
      </c>
      <c r="AL530" t="s">
        <v>140</v>
      </c>
      <c r="AM530" t="s">
        <v>141</v>
      </c>
      <c r="AN530" t="s">
        <v>68</v>
      </c>
      <c r="AO530" t="s">
        <v>1239</v>
      </c>
    </row>
    <row r="531" spans="1:41">
      <c r="A531">
        <v>517</v>
      </c>
      <c r="B531" t="s">
        <v>41</v>
      </c>
      <c r="C531" t="s">
        <v>42</v>
      </c>
      <c r="D531" t="s">
        <v>43</v>
      </c>
      <c r="E531">
        <f>"04"</f>
        <v>0</v>
      </c>
      <c r="F531" t="s">
        <v>86</v>
      </c>
      <c r="G531" t="s">
        <v>87</v>
      </c>
      <c r="H531">
        <v>1751</v>
      </c>
      <c r="I531" t="s">
        <v>1284</v>
      </c>
      <c r="J531" t="s">
        <v>1285</v>
      </c>
      <c r="K531" t="s">
        <v>48</v>
      </c>
      <c r="L531" t="s">
        <v>49</v>
      </c>
      <c r="M531">
        <v>24</v>
      </c>
      <c r="N531" t="s">
        <v>151</v>
      </c>
      <c r="O531" t="s">
        <v>51</v>
      </c>
      <c r="P531" t="s">
        <v>52</v>
      </c>
      <c r="Q531" t="s">
        <v>53</v>
      </c>
      <c r="R531" t="s">
        <v>54</v>
      </c>
      <c r="S531" t="s">
        <v>55</v>
      </c>
      <c r="T531" t="s">
        <v>55</v>
      </c>
      <c r="U531" t="s">
        <v>965</v>
      </c>
      <c r="V531" t="s">
        <v>80</v>
      </c>
      <c r="W531" t="s">
        <v>80</v>
      </c>
      <c r="X531" t="s">
        <v>60</v>
      </c>
      <c r="Y531" t="s">
        <v>60</v>
      </c>
      <c r="Z531" t="s">
        <v>60</v>
      </c>
      <c r="AA531" t="s">
        <v>61</v>
      </c>
      <c r="AB531" t="s">
        <v>60</v>
      </c>
      <c r="AC531" t="s">
        <v>60</v>
      </c>
      <c r="AD531" t="s">
        <v>60</v>
      </c>
      <c r="AE531" t="s">
        <v>60</v>
      </c>
      <c r="AF531" t="s">
        <v>80</v>
      </c>
      <c r="AG531" t="s">
        <v>80</v>
      </c>
      <c r="AH531">
        <v>7</v>
      </c>
      <c r="AI531">
        <f>"04101     "</f>
        <v>0</v>
      </c>
      <c r="AJ531" t="s">
        <v>153</v>
      </c>
      <c r="AK531" t="s">
        <v>154</v>
      </c>
      <c r="AL531" t="s">
        <v>96</v>
      </c>
      <c r="AM531" t="s">
        <v>97</v>
      </c>
      <c r="AN531" t="s">
        <v>68</v>
      </c>
      <c r="AO531" t="s">
        <v>223</v>
      </c>
    </row>
    <row r="532" spans="1:41">
      <c r="A532">
        <v>518</v>
      </c>
      <c r="B532" t="s">
        <v>41</v>
      </c>
      <c r="C532" t="s">
        <v>42</v>
      </c>
      <c r="D532" t="s">
        <v>43</v>
      </c>
      <c r="E532">
        <f>"08"</f>
        <v>0</v>
      </c>
      <c r="F532" t="s">
        <v>241</v>
      </c>
      <c r="G532" t="s">
        <v>242</v>
      </c>
      <c r="H532">
        <v>1751</v>
      </c>
      <c r="I532" t="s">
        <v>1284</v>
      </c>
      <c r="J532" t="s">
        <v>1285</v>
      </c>
      <c r="K532" t="s">
        <v>48</v>
      </c>
      <c r="L532" t="s">
        <v>49</v>
      </c>
      <c r="M532">
        <v>24</v>
      </c>
      <c r="N532" t="s">
        <v>151</v>
      </c>
      <c r="O532" t="s">
        <v>51</v>
      </c>
      <c r="P532" t="s">
        <v>52</v>
      </c>
      <c r="Q532" t="s">
        <v>53</v>
      </c>
      <c r="R532" t="s">
        <v>54</v>
      </c>
      <c r="S532" t="s">
        <v>55</v>
      </c>
      <c r="T532" t="s">
        <v>55</v>
      </c>
      <c r="U532" t="s">
        <v>965</v>
      </c>
      <c r="V532" t="s">
        <v>80</v>
      </c>
      <c r="W532" t="s">
        <v>80</v>
      </c>
      <c r="X532" t="s">
        <v>60</v>
      </c>
      <c r="Y532" t="s">
        <v>60</v>
      </c>
      <c r="Z532" t="s">
        <v>60</v>
      </c>
      <c r="AA532" t="s">
        <v>61</v>
      </c>
      <c r="AB532" t="s">
        <v>60</v>
      </c>
      <c r="AC532" t="s">
        <v>60</v>
      </c>
      <c r="AD532" t="s">
        <v>60</v>
      </c>
      <c r="AE532" t="s">
        <v>60</v>
      </c>
      <c r="AF532" t="s">
        <v>80</v>
      </c>
      <c r="AG532" t="s">
        <v>80</v>
      </c>
      <c r="AH532">
        <v>14</v>
      </c>
      <c r="AI532">
        <f>"08111     "</f>
        <v>0</v>
      </c>
      <c r="AJ532" t="s">
        <v>1216</v>
      </c>
      <c r="AK532" t="s">
        <v>1217</v>
      </c>
      <c r="AL532" t="s">
        <v>248</v>
      </c>
      <c r="AM532" t="s">
        <v>249</v>
      </c>
      <c r="AN532" t="s">
        <v>68</v>
      </c>
      <c r="AO532" t="s">
        <v>71</v>
      </c>
    </row>
    <row r="533" spans="1:41">
      <c r="A533">
        <v>596</v>
      </c>
      <c r="B533" t="s">
        <v>41</v>
      </c>
      <c r="C533" t="s">
        <v>42</v>
      </c>
      <c r="D533" t="s">
        <v>43</v>
      </c>
      <c r="E533">
        <f>"05"</f>
        <v>0</v>
      </c>
      <c r="F533" t="s">
        <v>99</v>
      </c>
      <c r="G533" t="s">
        <v>100</v>
      </c>
      <c r="H533">
        <v>1787</v>
      </c>
      <c r="I533" t="s">
        <v>1286</v>
      </c>
      <c r="J533" t="s">
        <v>1287</v>
      </c>
      <c r="K533" t="s">
        <v>77</v>
      </c>
      <c r="L533" t="s">
        <v>49</v>
      </c>
      <c r="M533">
        <v>26</v>
      </c>
      <c r="N533" t="s">
        <v>114</v>
      </c>
      <c r="O533" t="s">
        <v>51</v>
      </c>
      <c r="P533" t="s">
        <v>91</v>
      </c>
      <c r="Q533" t="s">
        <v>53</v>
      </c>
      <c r="R533" t="s">
        <v>54</v>
      </c>
      <c r="S533" t="s">
        <v>55</v>
      </c>
      <c r="T533" t="s">
        <v>55</v>
      </c>
      <c r="U533" t="s">
        <v>1038</v>
      </c>
      <c r="V533" t="s">
        <v>80</v>
      </c>
      <c r="W533" t="s">
        <v>80</v>
      </c>
      <c r="X533" t="s">
        <v>116</v>
      </c>
      <c r="Y533" t="s">
        <v>60</v>
      </c>
      <c r="Z533" t="s">
        <v>61</v>
      </c>
      <c r="AA533" t="s">
        <v>61</v>
      </c>
      <c r="AB533" t="s">
        <v>61</v>
      </c>
      <c r="AC533" t="s">
        <v>60</v>
      </c>
      <c r="AD533" t="s">
        <v>61</v>
      </c>
      <c r="AE533" t="s">
        <v>60</v>
      </c>
      <c r="AF533" t="s">
        <v>117</v>
      </c>
      <c r="AG533" t="s">
        <v>118</v>
      </c>
      <c r="AH533">
        <v>1</v>
      </c>
      <c r="AI533">
        <f>"05202     "</f>
        <v>0</v>
      </c>
      <c r="AJ533" t="s">
        <v>489</v>
      </c>
      <c r="AK533" t="s">
        <v>490</v>
      </c>
      <c r="AL533" t="s">
        <v>107</v>
      </c>
      <c r="AM533" t="s">
        <v>108</v>
      </c>
      <c r="AN533" t="s">
        <v>68</v>
      </c>
      <c r="AO533" t="s">
        <v>233</v>
      </c>
    </row>
    <row r="534" spans="1:41">
      <c r="A534">
        <v>519</v>
      </c>
      <c r="B534" t="s">
        <v>41</v>
      </c>
      <c r="C534" t="s">
        <v>42</v>
      </c>
      <c r="D534" t="s">
        <v>43</v>
      </c>
      <c r="E534">
        <f>"09"</f>
        <v>0</v>
      </c>
      <c r="F534" t="s">
        <v>297</v>
      </c>
      <c r="G534" t="s">
        <v>298</v>
      </c>
      <c r="H534">
        <v>1751</v>
      </c>
      <c r="I534" t="s">
        <v>1284</v>
      </c>
      <c r="J534" t="s">
        <v>1285</v>
      </c>
      <c r="K534" t="s">
        <v>48</v>
      </c>
      <c r="L534" t="s">
        <v>49</v>
      </c>
      <c r="M534">
        <v>24</v>
      </c>
      <c r="N534" t="s">
        <v>151</v>
      </c>
      <c r="O534" t="s">
        <v>51</v>
      </c>
      <c r="P534" t="s">
        <v>52</v>
      </c>
      <c r="Q534" t="s">
        <v>53</v>
      </c>
      <c r="R534" t="s">
        <v>54</v>
      </c>
      <c r="S534" t="s">
        <v>55</v>
      </c>
      <c r="T534" t="s">
        <v>55</v>
      </c>
      <c r="U534" t="s">
        <v>965</v>
      </c>
      <c r="V534" t="s">
        <v>80</v>
      </c>
      <c r="W534" t="s">
        <v>80</v>
      </c>
      <c r="X534" t="s">
        <v>60</v>
      </c>
      <c r="Y534" t="s">
        <v>60</v>
      </c>
      <c r="Z534" t="s">
        <v>60</v>
      </c>
      <c r="AA534" t="s">
        <v>61</v>
      </c>
      <c r="AB534" t="s">
        <v>60</v>
      </c>
      <c r="AC534" t="s">
        <v>60</v>
      </c>
      <c r="AD534" t="s">
        <v>60</v>
      </c>
      <c r="AE534" t="s">
        <v>60</v>
      </c>
      <c r="AF534" t="s">
        <v>80</v>
      </c>
      <c r="AG534" t="s">
        <v>80</v>
      </c>
      <c r="AH534">
        <v>23</v>
      </c>
      <c r="AI534">
        <f>"09102     "</f>
        <v>0</v>
      </c>
      <c r="AJ534" t="s">
        <v>645</v>
      </c>
      <c r="AK534" t="s">
        <v>646</v>
      </c>
      <c r="AL534" t="s">
        <v>454</v>
      </c>
      <c r="AM534" t="s">
        <v>455</v>
      </c>
      <c r="AN534" t="s">
        <v>68</v>
      </c>
      <c r="AO534" t="s">
        <v>209</v>
      </c>
    </row>
    <row r="535" spans="1:41">
      <c r="A535">
        <v>520</v>
      </c>
      <c r="B535" t="s">
        <v>41</v>
      </c>
      <c r="C535" t="s">
        <v>42</v>
      </c>
      <c r="D535" t="s">
        <v>43</v>
      </c>
      <c r="E535">
        <f>"06"</f>
        <v>0</v>
      </c>
      <c r="F535" t="s">
        <v>448</v>
      </c>
      <c r="G535" t="s">
        <v>449</v>
      </c>
      <c r="H535">
        <v>1751</v>
      </c>
      <c r="I535" t="s">
        <v>1284</v>
      </c>
      <c r="J535" t="s">
        <v>1285</v>
      </c>
      <c r="K535" t="s">
        <v>48</v>
      </c>
      <c r="L535" t="s">
        <v>49</v>
      </c>
      <c r="M535">
        <v>24</v>
      </c>
      <c r="N535" t="s">
        <v>151</v>
      </c>
      <c r="O535" t="s">
        <v>51</v>
      </c>
      <c r="P535" t="s">
        <v>52</v>
      </c>
      <c r="Q535" t="s">
        <v>53</v>
      </c>
      <c r="R535" t="s">
        <v>54</v>
      </c>
      <c r="S535" t="s">
        <v>55</v>
      </c>
      <c r="T535" t="s">
        <v>55</v>
      </c>
      <c r="U535" t="s">
        <v>965</v>
      </c>
      <c r="V535" t="s">
        <v>80</v>
      </c>
      <c r="W535" t="s">
        <v>80</v>
      </c>
      <c r="X535" t="s">
        <v>60</v>
      </c>
      <c r="Y535" t="s">
        <v>60</v>
      </c>
      <c r="Z535" t="s">
        <v>60</v>
      </c>
      <c r="AA535" t="s">
        <v>61</v>
      </c>
      <c r="AB535" t="s">
        <v>60</v>
      </c>
      <c r="AC535" t="s">
        <v>60</v>
      </c>
      <c r="AD535" t="s">
        <v>60</v>
      </c>
      <c r="AE535" t="s">
        <v>60</v>
      </c>
      <c r="AF535" t="s">
        <v>80</v>
      </c>
      <c r="AG535" t="s">
        <v>80</v>
      </c>
      <c r="AH535">
        <v>28</v>
      </c>
      <c r="AI535">
        <f>"06101     "</f>
        <v>0</v>
      </c>
      <c r="AJ535" t="s">
        <v>865</v>
      </c>
      <c r="AK535" t="s">
        <v>866</v>
      </c>
      <c r="AL535" t="s">
        <v>231</v>
      </c>
      <c r="AM535" t="s">
        <v>232</v>
      </c>
      <c r="AN535" t="s">
        <v>68</v>
      </c>
      <c r="AO535" t="s">
        <v>253</v>
      </c>
    </row>
    <row r="536" spans="1:41">
      <c r="A536">
        <v>521</v>
      </c>
      <c r="B536" t="s">
        <v>41</v>
      </c>
      <c r="C536" t="s">
        <v>42</v>
      </c>
      <c r="D536" t="s">
        <v>43</v>
      </c>
      <c r="E536">
        <f>"01"</f>
        <v>0</v>
      </c>
      <c r="F536" t="s">
        <v>377</v>
      </c>
      <c r="G536" t="s">
        <v>378</v>
      </c>
      <c r="H536">
        <v>1751</v>
      </c>
      <c r="I536" t="s">
        <v>1284</v>
      </c>
      <c r="J536" t="s">
        <v>1285</v>
      </c>
      <c r="K536" t="s">
        <v>48</v>
      </c>
      <c r="L536" t="s">
        <v>49</v>
      </c>
      <c r="M536">
        <v>24</v>
      </c>
      <c r="N536" t="s">
        <v>151</v>
      </c>
      <c r="O536" t="s">
        <v>51</v>
      </c>
      <c r="P536" t="s">
        <v>52</v>
      </c>
      <c r="Q536" t="s">
        <v>53</v>
      </c>
      <c r="R536" t="s">
        <v>54</v>
      </c>
      <c r="S536" t="s">
        <v>55</v>
      </c>
      <c r="T536" t="s">
        <v>55</v>
      </c>
      <c r="U536" t="s">
        <v>965</v>
      </c>
      <c r="V536" t="s">
        <v>80</v>
      </c>
      <c r="W536" t="s">
        <v>80</v>
      </c>
      <c r="X536" t="s">
        <v>60</v>
      </c>
      <c r="Y536" t="s">
        <v>60</v>
      </c>
      <c r="Z536" t="s">
        <v>60</v>
      </c>
      <c r="AA536" t="s">
        <v>61</v>
      </c>
      <c r="AB536" t="s">
        <v>60</v>
      </c>
      <c r="AC536" t="s">
        <v>60</v>
      </c>
      <c r="AD536" t="s">
        <v>60</v>
      </c>
      <c r="AE536" t="s">
        <v>60</v>
      </c>
      <c r="AF536" t="s">
        <v>80</v>
      </c>
      <c r="AG536" t="s">
        <v>80</v>
      </c>
      <c r="AH536">
        <v>30</v>
      </c>
      <c r="AI536">
        <f>"01301     "</f>
        <v>0</v>
      </c>
      <c r="AJ536" t="s">
        <v>1288</v>
      </c>
      <c r="AK536" t="s">
        <v>1289</v>
      </c>
      <c r="AL536" t="s">
        <v>96</v>
      </c>
      <c r="AM536" t="s">
        <v>97</v>
      </c>
      <c r="AN536" t="s">
        <v>68</v>
      </c>
      <c r="AO536" t="s">
        <v>69</v>
      </c>
    </row>
    <row r="537" spans="1:41">
      <c r="A537">
        <v>522</v>
      </c>
      <c r="B537" t="s">
        <v>41</v>
      </c>
      <c r="C537" t="s">
        <v>42</v>
      </c>
      <c r="D537" t="s">
        <v>43</v>
      </c>
      <c r="E537">
        <f>"09"</f>
        <v>0</v>
      </c>
      <c r="F537" t="s">
        <v>297</v>
      </c>
      <c r="G537" t="s">
        <v>298</v>
      </c>
      <c r="H537">
        <v>1751</v>
      </c>
      <c r="I537" t="s">
        <v>1284</v>
      </c>
      <c r="J537" t="s">
        <v>1285</v>
      </c>
      <c r="K537" t="s">
        <v>48</v>
      </c>
      <c r="L537" t="s">
        <v>49</v>
      </c>
      <c r="M537">
        <v>24</v>
      </c>
      <c r="N537" t="s">
        <v>151</v>
      </c>
      <c r="O537" t="s">
        <v>51</v>
      </c>
      <c r="P537" t="s">
        <v>52</v>
      </c>
      <c r="Q537" t="s">
        <v>53</v>
      </c>
      <c r="R537" t="s">
        <v>54</v>
      </c>
      <c r="S537" t="s">
        <v>55</v>
      </c>
      <c r="T537" t="s">
        <v>55</v>
      </c>
      <c r="U537" t="s">
        <v>965</v>
      </c>
      <c r="V537" t="s">
        <v>80</v>
      </c>
      <c r="W537" t="s">
        <v>80</v>
      </c>
      <c r="X537" t="s">
        <v>60</v>
      </c>
      <c r="Y537" t="s">
        <v>60</v>
      </c>
      <c r="Z537" t="s">
        <v>60</v>
      </c>
      <c r="AA537" t="s">
        <v>61</v>
      </c>
      <c r="AB537" t="s">
        <v>60</v>
      </c>
      <c r="AC537" t="s">
        <v>60</v>
      </c>
      <c r="AD537" t="s">
        <v>60</v>
      </c>
      <c r="AE537" t="s">
        <v>60</v>
      </c>
      <c r="AF537" t="s">
        <v>80</v>
      </c>
      <c r="AG537" t="s">
        <v>80</v>
      </c>
      <c r="AH537">
        <v>43</v>
      </c>
      <c r="AI537">
        <f>"09201     "</f>
        <v>0</v>
      </c>
      <c r="AJ537" t="s">
        <v>841</v>
      </c>
      <c r="AK537" t="s">
        <v>842</v>
      </c>
      <c r="AL537" t="s">
        <v>843</v>
      </c>
      <c r="AM537" t="s">
        <v>844</v>
      </c>
      <c r="AN537" t="s">
        <v>68</v>
      </c>
      <c r="AO537" t="s">
        <v>276</v>
      </c>
    </row>
    <row r="538" spans="1:41">
      <c r="A538">
        <v>523</v>
      </c>
      <c r="B538" t="s">
        <v>41</v>
      </c>
      <c r="C538" t="s">
        <v>42</v>
      </c>
      <c r="D538" t="s">
        <v>43</v>
      </c>
      <c r="E538">
        <f>"08"</f>
        <v>0</v>
      </c>
      <c r="F538" t="s">
        <v>241</v>
      </c>
      <c r="G538" t="s">
        <v>242</v>
      </c>
      <c r="H538">
        <v>1751</v>
      </c>
      <c r="I538" t="s">
        <v>1284</v>
      </c>
      <c r="J538" t="s">
        <v>1285</v>
      </c>
      <c r="K538" t="s">
        <v>48</v>
      </c>
      <c r="L538" t="s">
        <v>49</v>
      </c>
      <c r="M538">
        <v>24</v>
      </c>
      <c r="N538" t="s">
        <v>151</v>
      </c>
      <c r="O538" t="s">
        <v>51</v>
      </c>
      <c r="P538" t="s">
        <v>52</v>
      </c>
      <c r="Q538" t="s">
        <v>53</v>
      </c>
      <c r="R538" t="s">
        <v>54</v>
      </c>
      <c r="S538" t="s">
        <v>55</v>
      </c>
      <c r="T538" t="s">
        <v>55</v>
      </c>
      <c r="U538" t="s">
        <v>965</v>
      </c>
      <c r="V538" t="s">
        <v>80</v>
      </c>
      <c r="W538" t="s">
        <v>80</v>
      </c>
      <c r="X538" t="s">
        <v>60</v>
      </c>
      <c r="Y538" t="s">
        <v>60</v>
      </c>
      <c r="Z538" t="s">
        <v>60</v>
      </c>
      <c r="AA538" t="s">
        <v>61</v>
      </c>
      <c r="AB538" t="s">
        <v>60</v>
      </c>
      <c r="AC538" t="s">
        <v>60</v>
      </c>
      <c r="AD538" t="s">
        <v>60</v>
      </c>
      <c r="AE538" t="s">
        <v>60</v>
      </c>
      <c r="AF538" t="s">
        <v>80</v>
      </c>
      <c r="AG538" t="s">
        <v>80</v>
      </c>
      <c r="AH538">
        <v>66</v>
      </c>
      <c r="AI538">
        <f>"08201     "</f>
        <v>0</v>
      </c>
      <c r="AJ538" t="s">
        <v>254</v>
      </c>
      <c r="AK538" t="s">
        <v>255</v>
      </c>
      <c r="AL538" t="s">
        <v>248</v>
      </c>
      <c r="AM538" t="s">
        <v>249</v>
      </c>
      <c r="AN538" t="s">
        <v>68</v>
      </c>
      <c r="AO538" t="s">
        <v>209</v>
      </c>
    </row>
    <row r="539" spans="1:41">
      <c r="A539">
        <v>524</v>
      </c>
      <c r="B539" t="s">
        <v>41</v>
      </c>
      <c r="C539" t="s">
        <v>42</v>
      </c>
      <c r="D539" t="s">
        <v>43</v>
      </c>
      <c r="E539">
        <f>"06"</f>
        <v>0</v>
      </c>
      <c r="F539" t="s">
        <v>448</v>
      </c>
      <c r="G539" t="s">
        <v>449</v>
      </c>
      <c r="H539">
        <v>1751</v>
      </c>
      <c r="I539" t="s">
        <v>1284</v>
      </c>
      <c r="J539" t="s">
        <v>1285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965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79</v>
      </c>
      <c r="AI539">
        <f>"06101     "</f>
        <v>0</v>
      </c>
      <c r="AJ539" t="s">
        <v>865</v>
      </c>
      <c r="AK539" t="s">
        <v>866</v>
      </c>
      <c r="AL539" t="s">
        <v>231</v>
      </c>
      <c r="AM539" t="s">
        <v>232</v>
      </c>
      <c r="AN539" t="s">
        <v>68</v>
      </c>
      <c r="AO539" t="s">
        <v>253</v>
      </c>
    </row>
    <row r="540" spans="1:41">
      <c r="A540">
        <v>525</v>
      </c>
      <c r="B540" t="s">
        <v>41</v>
      </c>
      <c r="C540" t="s">
        <v>42</v>
      </c>
      <c r="D540" t="s">
        <v>43</v>
      </c>
      <c r="E540">
        <f>"02"</f>
        <v>0</v>
      </c>
      <c r="F540" t="s">
        <v>124</v>
      </c>
      <c r="G540" t="s">
        <v>125</v>
      </c>
      <c r="H540">
        <v>1751</v>
      </c>
      <c r="I540" t="s">
        <v>1284</v>
      </c>
      <c r="J540" t="s">
        <v>1285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965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90</v>
      </c>
      <c r="AI540">
        <f>"02002     "</f>
        <v>0</v>
      </c>
      <c r="AJ540" t="s">
        <v>128</v>
      </c>
      <c r="AK540" t="s">
        <v>129</v>
      </c>
      <c r="AL540" t="s">
        <v>96</v>
      </c>
      <c r="AM540" t="s">
        <v>97</v>
      </c>
      <c r="AN540" t="s">
        <v>68</v>
      </c>
      <c r="AO540" t="s">
        <v>1290</v>
      </c>
    </row>
    <row r="541" spans="1:41">
      <c r="A541">
        <v>526</v>
      </c>
      <c r="B541" t="s">
        <v>41</v>
      </c>
      <c r="C541" t="s">
        <v>42</v>
      </c>
      <c r="D541" t="s">
        <v>43</v>
      </c>
      <c r="E541">
        <f>"02"</f>
        <v>0</v>
      </c>
      <c r="F541" t="s">
        <v>124</v>
      </c>
      <c r="G541" t="s">
        <v>125</v>
      </c>
      <c r="H541">
        <v>1751</v>
      </c>
      <c r="I541" t="s">
        <v>1284</v>
      </c>
      <c r="J541" t="s">
        <v>1285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965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93</v>
      </c>
      <c r="AI541">
        <f>"02002     "</f>
        <v>0</v>
      </c>
      <c r="AJ541" t="s">
        <v>128</v>
      </c>
      <c r="AK541" t="s">
        <v>129</v>
      </c>
      <c r="AL541" t="s">
        <v>96</v>
      </c>
      <c r="AM541" t="s">
        <v>97</v>
      </c>
      <c r="AN541" t="s">
        <v>68</v>
      </c>
      <c r="AO541" t="s">
        <v>440</v>
      </c>
    </row>
    <row r="542" spans="1:41">
      <c r="A542">
        <v>527</v>
      </c>
      <c r="B542" t="s">
        <v>41</v>
      </c>
      <c r="C542" t="s">
        <v>42</v>
      </c>
      <c r="D542" t="s">
        <v>43</v>
      </c>
      <c r="E542">
        <f>"08"</f>
        <v>0</v>
      </c>
      <c r="F542" t="s">
        <v>241</v>
      </c>
      <c r="G542" t="s">
        <v>242</v>
      </c>
      <c r="H542">
        <v>1751</v>
      </c>
      <c r="I542" t="s">
        <v>1284</v>
      </c>
      <c r="J542" t="s">
        <v>1285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965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98</v>
      </c>
      <c r="AI542">
        <f>"08111     "</f>
        <v>0</v>
      </c>
      <c r="AJ542" t="s">
        <v>1216</v>
      </c>
      <c r="AK542" t="s">
        <v>1217</v>
      </c>
      <c r="AL542" t="s">
        <v>248</v>
      </c>
      <c r="AM542" t="s">
        <v>249</v>
      </c>
      <c r="AN542" t="s">
        <v>68</v>
      </c>
      <c r="AO542" t="s">
        <v>142</v>
      </c>
    </row>
    <row r="543" spans="1:41">
      <c r="A543">
        <v>528</v>
      </c>
      <c r="B543" t="s">
        <v>41</v>
      </c>
      <c r="C543" t="s">
        <v>42</v>
      </c>
      <c r="D543" t="s">
        <v>43</v>
      </c>
      <c r="E543">
        <f>"07"</f>
        <v>0</v>
      </c>
      <c r="F543" t="s">
        <v>44</v>
      </c>
      <c r="G543" t="s">
        <v>45</v>
      </c>
      <c r="H543">
        <v>1751</v>
      </c>
      <c r="I543" t="s">
        <v>1284</v>
      </c>
      <c r="J543" t="s">
        <v>1285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965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99</v>
      </c>
      <c r="AI543">
        <f>"071       "</f>
        <v>0</v>
      </c>
      <c r="AJ543" t="s">
        <v>1291</v>
      </c>
      <c r="AK543" t="s">
        <v>1292</v>
      </c>
      <c r="AL543" t="s">
        <v>66</v>
      </c>
      <c r="AM543" t="s">
        <v>67</v>
      </c>
      <c r="AN543" t="s">
        <v>68</v>
      </c>
      <c r="AO543" t="s">
        <v>253</v>
      </c>
    </row>
    <row r="544" spans="1:41">
      <c r="A544">
        <v>529</v>
      </c>
      <c r="B544" t="s">
        <v>41</v>
      </c>
      <c r="C544" t="s">
        <v>42</v>
      </c>
      <c r="D544" t="s">
        <v>43</v>
      </c>
      <c r="E544">
        <f>"03"</f>
        <v>0</v>
      </c>
      <c r="F544" t="s">
        <v>73</v>
      </c>
      <c r="G544" t="s">
        <v>74</v>
      </c>
      <c r="H544">
        <v>1751</v>
      </c>
      <c r="I544" t="s">
        <v>1284</v>
      </c>
      <c r="J544" t="s">
        <v>1285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965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102</v>
      </c>
      <c r="AI544">
        <f>"03103     "</f>
        <v>0</v>
      </c>
      <c r="AJ544" t="s">
        <v>694</v>
      </c>
      <c r="AK544" t="s">
        <v>695</v>
      </c>
      <c r="AL544" t="s">
        <v>83</v>
      </c>
      <c r="AM544" t="s">
        <v>84</v>
      </c>
      <c r="AN544" t="s">
        <v>68</v>
      </c>
      <c r="AO544" t="s">
        <v>253</v>
      </c>
    </row>
    <row r="545" spans="1:41">
      <c r="A545">
        <v>530</v>
      </c>
      <c r="B545" t="s">
        <v>41</v>
      </c>
      <c r="C545" t="s">
        <v>42</v>
      </c>
      <c r="D545" t="s">
        <v>43</v>
      </c>
      <c r="E545">
        <f>"03"</f>
        <v>0</v>
      </c>
      <c r="F545" t="s">
        <v>73</v>
      </c>
      <c r="G545" t="s">
        <v>74</v>
      </c>
      <c r="H545">
        <v>1751</v>
      </c>
      <c r="I545" t="s">
        <v>1284</v>
      </c>
      <c r="J545" t="s">
        <v>1285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965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103</v>
      </c>
      <c r="AI545">
        <f>"03103     "</f>
        <v>0</v>
      </c>
      <c r="AJ545" t="s">
        <v>694</v>
      </c>
      <c r="AK545" t="s">
        <v>695</v>
      </c>
      <c r="AL545" t="s">
        <v>83</v>
      </c>
      <c r="AM545" t="s">
        <v>84</v>
      </c>
      <c r="AN545" t="s">
        <v>68</v>
      </c>
      <c r="AO545" t="s">
        <v>85</v>
      </c>
    </row>
    <row r="546" spans="1:41">
      <c r="A546">
        <v>531</v>
      </c>
      <c r="B546" t="s">
        <v>41</v>
      </c>
      <c r="C546" t="s">
        <v>42</v>
      </c>
      <c r="D546" t="s">
        <v>43</v>
      </c>
      <c r="E546">
        <f>"03"</f>
        <v>0</v>
      </c>
      <c r="F546" t="s">
        <v>73</v>
      </c>
      <c r="G546" t="s">
        <v>74</v>
      </c>
      <c r="H546">
        <v>1751</v>
      </c>
      <c r="I546" t="s">
        <v>1284</v>
      </c>
      <c r="J546" t="s">
        <v>1285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965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104</v>
      </c>
      <c r="AI546">
        <f>"03311     "</f>
        <v>0</v>
      </c>
      <c r="AJ546" t="s">
        <v>318</v>
      </c>
      <c r="AK546" t="s">
        <v>319</v>
      </c>
      <c r="AL546" t="s">
        <v>315</v>
      </c>
      <c r="AM546" t="s">
        <v>316</v>
      </c>
      <c r="AN546" t="s">
        <v>68</v>
      </c>
      <c r="AO546" t="s">
        <v>85</v>
      </c>
    </row>
    <row r="547" spans="1:41">
      <c r="A547">
        <v>532</v>
      </c>
      <c r="B547" t="s">
        <v>41</v>
      </c>
      <c r="C547" t="s">
        <v>42</v>
      </c>
      <c r="D547" t="s">
        <v>43</v>
      </c>
      <c r="E547">
        <f>"09"</f>
        <v>0</v>
      </c>
      <c r="F547" t="s">
        <v>297</v>
      </c>
      <c r="G547" t="s">
        <v>298</v>
      </c>
      <c r="H547">
        <v>1751</v>
      </c>
      <c r="I547" t="s">
        <v>1284</v>
      </c>
      <c r="J547" t="s">
        <v>1285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965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106</v>
      </c>
      <c r="AI547">
        <f>"09201     "</f>
        <v>0</v>
      </c>
      <c r="AJ547" t="s">
        <v>841</v>
      </c>
      <c r="AK547" t="s">
        <v>842</v>
      </c>
      <c r="AL547" t="s">
        <v>843</v>
      </c>
      <c r="AM547" t="s">
        <v>844</v>
      </c>
      <c r="AN547" t="s">
        <v>68</v>
      </c>
      <c r="AO547" t="s">
        <v>85</v>
      </c>
    </row>
    <row r="548" spans="1:41">
      <c r="A548">
        <v>533</v>
      </c>
      <c r="B548" t="s">
        <v>41</v>
      </c>
      <c r="C548" t="s">
        <v>42</v>
      </c>
      <c r="D548" t="s">
        <v>43</v>
      </c>
      <c r="E548">
        <f>"03"</f>
        <v>0</v>
      </c>
      <c r="F548" t="s">
        <v>73</v>
      </c>
      <c r="G548" t="s">
        <v>74</v>
      </c>
      <c r="H548">
        <v>1751</v>
      </c>
      <c r="I548" t="s">
        <v>1284</v>
      </c>
      <c r="J548" t="s">
        <v>1285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965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107</v>
      </c>
      <c r="AI548">
        <f>"03312     "</f>
        <v>0</v>
      </c>
      <c r="AJ548" t="s">
        <v>328</v>
      </c>
      <c r="AK548" t="s">
        <v>329</v>
      </c>
      <c r="AL548" t="s">
        <v>330</v>
      </c>
      <c r="AM548" t="s">
        <v>331</v>
      </c>
      <c r="AN548" t="s">
        <v>68</v>
      </c>
      <c r="AO548" t="s">
        <v>70</v>
      </c>
    </row>
    <row r="549" spans="1:41">
      <c r="A549">
        <v>534</v>
      </c>
      <c r="B549" t="s">
        <v>41</v>
      </c>
      <c r="C549" t="s">
        <v>42</v>
      </c>
      <c r="D549" t="s">
        <v>43</v>
      </c>
      <c r="E549">
        <f>"03"</f>
        <v>0</v>
      </c>
      <c r="F549" t="s">
        <v>73</v>
      </c>
      <c r="G549" t="s">
        <v>74</v>
      </c>
      <c r="H549">
        <v>1751</v>
      </c>
      <c r="I549" t="s">
        <v>1284</v>
      </c>
      <c r="J549" t="s">
        <v>1285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965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108</v>
      </c>
      <c r="AI549">
        <f>"03101     "</f>
        <v>0</v>
      </c>
      <c r="AJ549" t="s">
        <v>81</v>
      </c>
      <c r="AK549" t="s">
        <v>82</v>
      </c>
      <c r="AL549" t="s">
        <v>83</v>
      </c>
      <c r="AM549" t="s">
        <v>84</v>
      </c>
      <c r="AN549" t="s">
        <v>68</v>
      </c>
      <c r="AO549" t="s">
        <v>1293</v>
      </c>
    </row>
    <row r="550" spans="1:41">
      <c r="A550">
        <v>535</v>
      </c>
      <c r="B550" t="s">
        <v>41</v>
      </c>
      <c r="C550" t="s">
        <v>42</v>
      </c>
      <c r="D550" t="s">
        <v>43</v>
      </c>
      <c r="E550">
        <f>"03"</f>
        <v>0</v>
      </c>
      <c r="F550" t="s">
        <v>73</v>
      </c>
      <c r="G550" t="s">
        <v>74</v>
      </c>
      <c r="H550">
        <v>1751</v>
      </c>
      <c r="I550" t="s">
        <v>1284</v>
      </c>
      <c r="J550" t="s">
        <v>1285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965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109</v>
      </c>
      <c r="AI550">
        <f>"03101     "</f>
        <v>0</v>
      </c>
      <c r="AJ550" t="s">
        <v>81</v>
      </c>
      <c r="AK550" t="s">
        <v>82</v>
      </c>
      <c r="AL550" t="s">
        <v>83</v>
      </c>
      <c r="AM550" t="s">
        <v>84</v>
      </c>
      <c r="AN550" t="s">
        <v>68</v>
      </c>
      <c r="AO550" t="s">
        <v>85</v>
      </c>
    </row>
    <row r="551" spans="1:41">
      <c r="A551">
        <v>536</v>
      </c>
      <c r="B551" t="s">
        <v>41</v>
      </c>
      <c r="C551" t="s">
        <v>42</v>
      </c>
      <c r="D551" t="s">
        <v>43</v>
      </c>
      <c r="E551">
        <f>"03"</f>
        <v>0</v>
      </c>
      <c r="F551" t="s">
        <v>73</v>
      </c>
      <c r="G551" t="s">
        <v>74</v>
      </c>
      <c r="H551">
        <v>1751</v>
      </c>
      <c r="I551" t="s">
        <v>1284</v>
      </c>
      <c r="J551" t="s">
        <v>1285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965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110</v>
      </c>
      <c r="AI551">
        <f>"03101     "</f>
        <v>0</v>
      </c>
      <c r="AJ551" t="s">
        <v>81</v>
      </c>
      <c r="AK551" t="s">
        <v>82</v>
      </c>
      <c r="AL551" t="s">
        <v>83</v>
      </c>
      <c r="AM551" t="s">
        <v>84</v>
      </c>
      <c r="AN551" t="s">
        <v>68</v>
      </c>
      <c r="AO551" t="s">
        <v>85</v>
      </c>
    </row>
    <row r="552" spans="1:41">
      <c r="A552">
        <v>537</v>
      </c>
      <c r="B552" t="s">
        <v>41</v>
      </c>
      <c r="C552" t="s">
        <v>42</v>
      </c>
      <c r="D552" t="s">
        <v>43</v>
      </c>
      <c r="E552">
        <f>"03"</f>
        <v>0</v>
      </c>
      <c r="F552" t="s">
        <v>73</v>
      </c>
      <c r="G552" t="s">
        <v>74</v>
      </c>
      <c r="H552">
        <v>1751</v>
      </c>
      <c r="I552" t="s">
        <v>1284</v>
      </c>
      <c r="J552" t="s">
        <v>1285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965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111</v>
      </c>
      <c r="AI552">
        <f>"03101     "</f>
        <v>0</v>
      </c>
      <c r="AJ552" t="s">
        <v>81</v>
      </c>
      <c r="AK552" t="s">
        <v>82</v>
      </c>
      <c r="AL552" t="s">
        <v>83</v>
      </c>
      <c r="AM552" t="s">
        <v>84</v>
      </c>
      <c r="AN552" t="s">
        <v>68</v>
      </c>
      <c r="AO552" t="s">
        <v>253</v>
      </c>
    </row>
    <row r="553" spans="1:41">
      <c r="A553">
        <v>538</v>
      </c>
      <c r="B553" t="s">
        <v>41</v>
      </c>
      <c r="C553" t="s">
        <v>42</v>
      </c>
      <c r="D553" t="s">
        <v>43</v>
      </c>
      <c r="E553">
        <f>"03"</f>
        <v>0</v>
      </c>
      <c r="F553" t="s">
        <v>73</v>
      </c>
      <c r="G553" t="s">
        <v>74</v>
      </c>
      <c r="H553">
        <v>1751</v>
      </c>
      <c r="I553" t="s">
        <v>1284</v>
      </c>
      <c r="J553" t="s">
        <v>1285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965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112</v>
      </c>
      <c r="AI553">
        <f>"03101     "</f>
        <v>0</v>
      </c>
      <c r="AJ553" t="s">
        <v>81</v>
      </c>
      <c r="AK553" t="s">
        <v>82</v>
      </c>
      <c r="AL553" t="s">
        <v>83</v>
      </c>
      <c r="AM553" t="s">
        <v>84</v>
      </c>
      <c r="AN553" t="s">
        <v>68</v>
      </c>
      <c r="AO553" t="s">
        <v>85</v>
      </c>
    </row>
    <row r="554" spans="1:41">
      <c r="A554">
        <v>539</v>
      </c>
      <c r="B554" t="s">
        <v>41</v>
      </c>
      <c r="C554" t="s">
        <v>42</v>
      </c>
      <c r="D554" t="s">
        <v>43</v>
      </c>
      <c r="E554">
        <f>"03"</f>
        <v>0</v>
      </c>
      <c r="F554" t="s">
        <v>73</v>
      </c>
      <c r="G554" t="s">
        <v>74</v>
      </c>
      <c r="H554">
        <v>1751</v>
      </c>
      <c r="I554" t="s">
        <v>1284</v>
      </c>
      <c r="J554" t="s">
        <v>1285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965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113</v>
      </c>
      <c r="AI554">
        <f>"03104     "</f>
        <v>0</v>
      </c>
      <c r="AJ554" t="s">
        <v>703</v>
      </c>
      <c r="AK554" t="s">
        <v>704</v>
      </c>
      <c r="AL554" t="s">
        <v>83</v>
      </c>
      <c r="AM554" t="s">
        <v>84</v>
      </c>
      <c r="AN554" t="s">
        <v>68</v>
      </c>
      <c r="AO554" t="s">
        <v>70</v>
      </c>
    </row>
    <row r="555" spans="1:41">
      <c r="A555">
        <v>540</v>
      </c>
      <c r="B555" t="s">
        <v>41</v>
      </c>
      <c r="C555" t="s">
        <v>42</v>
      </c>
      <c r="D555" t="s">
        <v>43</v>
      </c>
      <c r="E555">
        <f>"04"</f>
        <v>0</v>
      </c>
      <c r="F555" t="s">
        <v>86</v>
      </c>
      <c r="G555" t="s">
        <v>87</v>
      </c>
      <c r="H555">
        <v>1751</v>
      </c>
      <c r="I555" t="s">
        <v>1284</v>
      </c>
      <c r="J555" t="s">
        <v>1285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965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116</v>
      </c>
      <c r="AI555">
        <f>"04201     "</f>
        <v>0</v>
      </c>
      <c r="AJ555" t="s">
        <v>219</v>
      </c>
      <c r="AK555" t="s">
        <v>220</v>
      </c>
      <c r="AL555" t="s">
        <v>221</v>
      </c>
      <c r="AM555" t="s">
        <v>222</v>
      </c>
      <c r="AN555" t="s">
        <v>68</v>
      </c>
      <c r="AO555" t="s">
        <v>253</v>
      </c>
    </row>
    <row r="556" spans="1:41">
      <c r="A556">
        <v>541</v>
      </c>
      <c r="B556" t="s">
        <v>41</v>
      </c>
      <c r="C556" t="s">
        <v>42</v>
      </c>
      <c r="D556" t="s">
        <v>43</v>
      </c>
      <c r="E556">
        <f>"04"</f>
        <v>0</v>
      </c>
      <c r="F556" t="s">
        <v>86</v>
      </c>
      <c r="G556" t="s">
        <v>87</v>
      </c>
      <c r="H556">
        <v>1751</v>
      </c>
      <c r="I556" t="s">
        <v>1284</v>
      </c>
      <c r="J556" t="s">
        <v>1285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965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123</v>
      </c>
      <c r="AI556">
        <f>"04001     "</f>
        <v>0</v>
      </c>
      <c r="AJ556" t="s">
        <v>274</v>
      </c>
      <c r="AK556" t="s">
        <v>275</v>
      </c>
      <c r="AL556" t="s">
        <v>96</v>
      </c>
      <c r="AM556" t="s">
        <v>97</v>
      </c>
      <c r="AN556" t="s">
        <v>68</v>
      </c>
      <c r="AO556" t="s">
        <v>223</v>
      </c>
    </row>
    <row r="557" spans="1:41">
      <c r="A557">
        <v>542</v>
      </c>
      <c r="B557" t="s">
        <v>41</v>
      </c>
      <c r="C557" t="s">
        <v>42</v>
      </c>
      <c r="D557" t="s">
        <v>43</v>
      </c>
      <c r="E557">
        <f>"07"</f>
        <v>0</v>
      </c>
      <c r="F557" t="s">
        <v>44</v>
      </c>
      <c r="G557" t="s">
        <v>45</v>
      </c>
      <c r="H557">
        <v>1751</v>
      </c>
      <c r="I557" t="s">
        <v>1284</v>
      </c>
      <c r="J557" t="s">
        <v>1285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965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124</v>
      </c>
      <c r="AI557">
        <f>"07111     "</f>
        <v>0</v>
      </c>
      <c r="AJ557" t="s">
        <v>343</v>
      </c>
      <c r="AK557" t="s">
        <v>344</v>
      </c>
      <c r="AL557" t="s">
        <v>66</v>
      </c>
      <c r="AM557" t="s">
        <v>67</v>
      </c>
      <c r="AN557" t="s">
        <v>68</v>
      </c>
      <c r="AO557" t="s">
        <v>142</v>
      </c>
    </row>
    <row r="558" spans="1:41">
      <c r="A558">
        <v>543</v>
      </c>
      <c r="B558" t="s">
        <v>41</v>
      </c>
      <c r="C558" t="s">
        <v>42</v>
      </c>
      <c r="D558" t="s">
        <v>43</v>
      </c>
      <c r="E558">
        <f>"05"</f>
        <v>0</v>
      </c>
      <c r="F558" t="s">
        <v>99</v>
      </c>
      <c r="G558" t="s">
        <v>100</v>
      </c>
      <c r="H558">
        <v>1751</v>
      </c>
      <c r="I558" t="s">
        <v>1284</v>
      </c>
      <c r="J558" t="s">
        <v>1285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965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127</v>
      </c>
      <c r="AI558">
        <f>"05114     "</f>
        <v>0</v>
      </c>
      <c r="AJ558" t="s">
        <v>590</v>
      </c>
      <c r="AK558" t="s">
        <v>591</v>
      </c>
      <c r="AL558" t="s">
        <v>107</v>
      </c>
      <c r="AM558" t="s">
        <v>108</v>
      </c>
      <c r="AN558" t="s">
        <v>68</v>
      </c>
      <c r="AO558" t="s">
        <v>253</v>
      </c>
    </row>
    <row r="559" spans="1:41">
      <c r="A559">
        <v>544</v>
      </c>
      <c r="B559" t="s">
        <v>41</v>
      </c>
      <c r="C559" t="s">
        <v>42</v>
      </c>
      <c r="D559" t="s">
        <v>43</v>
      </c>
      <c r="E559">
        <f>"05"</f>
        <v>0</v>
      </c>
      <c r="F559" t="s">
        <v>99</v>
      </c>
      <c r="G559" t="s">
        <v>100</v>
      </c>
      <c r="H559">
        <v>1751</v>
      </c>
      <c r="I559" t="s">
        <v>1284</v>
      </c>
      <c r="J559" t="s">
        <v>1285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965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128</v>
      </c>
      <c r="AI559">
        <f>"05201     "</f>
        <v>0</v>
      </c>
      <c r="AJ559" t="s">
        <v>406</v>
      </c>
      <c r="AK559" t="s">
        <v>407</v>
      </c>
      <c r="AL559" t="s">
        <v>107</v>
      </c>
      <c r="AM559" t="s">
        <v>108</v>
      </c>
      <c r="AN559" t="s">
        <v>68</v>
      </c>
      <c r="AO559" t="s">
        <v>253</v>
      </c>
    </row>
    <row r="560" spans="1:41">
      <c r="A560">
        <v>545</v>
      </c>
      <c r="B560" t="s">
        <v>41</v>
      </c>
      <c r="C560" t="s">
        <v>42</v>
      </c>
      <c r="D560" t="s">
        <v>43</v>
      </c>
      <c r="E560">
        <f>"03"</f>
        <v>0</v>
      </c>
      <c r="F560" t="s">
        <v>73</v>
      </c>
      <c r="G560" t="s">
        <v>74</v>
      </c>
      <c r="H560">
        <v>1751</v>
      </c>
      <c r="I560" t="s">
        <v>1284</v>
      </c>
      <c r="J560" t="s">
        <v>1285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965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129</v>
      </c>
      <c r="AI560">
        <f>"03104     "</f>
        <v>0</v>
      </c>
      <c r="AJ560" t="s">
        <v>703</v>
      </c>
      <c r="AK560" t="s">
        <v>704</v>
      </c>
      <c r="AL560" t="s">
        <v>83</v>
      </c>
      <c r="AM560" t="s">
        <v>84</v>
      </c>
      <c r="AN560" t="s">
        <v>68</v>
      </c>
      <c r="AO560" t="s">
        <v>310</v>
      </c>
    </row>
    <row r="561" spans="1:41">
      <c r="A561">
        <v>546</v>
      </c>
      <c r="B561" t="s">
        <v>41</v>
      </c>
      <c r="C561" t="s">
        <v>42</v>
      </c>
      <c r="D561" t="s">
        <v>43</v>
      </c>
      <c r="E561">
        <f>"05"</f>
        <v>0</v>
      </c>
      <c r="F561" t="s">
        <v>99</v>
      </c>
      <c r="G561" t="s">
        <v>100</v>
      </c>
      <c r="H561">
        <v>1751</v>
      </c>
      <c r="I561" t="s">
        <v>1284</v>
      </c>
      <c r="J561" t="s">
        <v>1285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965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130</v>
      </c>
      <c r="AI561">
        <f>"05205     "</f>
        <v>0</v>
      </c>
      <c r="AJ561" t="s">
        <v>470</v>
      </c>
      <c r="AK561" t="s">
        <v>471</v>
      </c>
      <c r="AL561" t="s">
        <v>107</v>
      </c>
      <c r="AM561" t="s">
        <v>108</v>
      </c>
      <c r="AN561" t="s">
        <v>68</v>
      </c>
      <c r="AO561" t="s">
        <v>310</v>
      </c>
    </row>
    <row r="562" spans="1:41">
      <c r="A562">
        <v>547</v>
      </c>
      <c r="B562" t="s">
        <v>41</v>
      </c>
      <c r="C562" t="s">
        <v>42</v>
      </c>
      <c r="D562" t="s">
        <v>43</v>
      </c>
      <c r="E562">
        <f>"09"</f>
        <v>0</v>
      </c>
      <c r="F562" t="s">
        <v>297</v>
      </c>
      <c r="G562" t="s">
        <v>298</v>
      </c>
      <c r="H562">
        <v>1751</v>
      </c>
      <c r="I562" t="s">
        <v>1284</v>
      </c>
      <c r="J562" t="s">
        <v>1285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965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131</v>
      </c>
      <c r="AI562">
        <f>"09202     "</f>
        <v>0</v>
      </c>
      <c r="AJ562" t="s">
        <v>304</v>
      </c>
      <c r="AK562" t="s">
        <v>305</v>
      </c>
      <c r="AL562" t="s">
        <v>83</v>
      </c>
      <c r="AM562" t="s">
        <v>84</v>
      </c>
      <c r="AN562" t="s">
        <v>68</v>
      </c>
      <c r="AO562" t="s">
        <v>310</v>
      </c>
    </row>
    <row r="563" spans="1:41">
      <c r="A563">
        <v>548</v>
      </c>
      <c r="B563" t="s">
        <v>41</v>
      </c>
      <c r="C563" t="s">
        <v>42</v>
      </c>
      <c r="D563" t="s">
        <v>43</v>
      </c>
      <c r="E563">
        <f>"04"</f>
        <v>0</v>
      </c>
      <c r="F563" t="s">
        <v>86</v>
      </c>
      <c r="G563" t="s">
        <v>87</v>
      </c>
      <c r="H563">
        <v>1751</v>
      </c>
      <c r="I563" t="s">
        <v>1284</v>
      </c>
      <c r="J563" t="s">
        <v>1285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965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132</v>
      </c>
      <c r="AI563">
        <f>"04202     "</f>
        <v>0</v>
      </c>
      <c r="AJ563" t="s">
        <v>94</v>
      </c>
      <c r="AK563" t="s">
        <v>95</v>
      </c>
      <c r="AL563" t="s">
        <v>96</v>
      </c>
      <c r="AM563" t="s">
        <v>97</v>
      </c>
      <c r="AN563" t="s">
        <v>68</v>
      </c>
      <c r="AO563" t="s">
        <v>310</v>
      </c>
    </row>
    <row r="564" spans="1:41">
      <c r="A564">
        <v>549</v>
      </c>
      <c r="B564" t="s">
        <v>41</v>
      </c>
      <c r="C564" t="s">
        <v>42</v>
      </c>
      <c r="D564" t="s">
        <v>43</v>
      </c>
      <c r="E564">
        <f>"06"</f>
        <v>0</v>
      </c>
      <c r="F564" t="s">
        <v>448</v>
      </c>
      <c r="G564" t="s">
        <v>449</v>
      </c>
      <c r="H564">
        <v>1751</v>
      </c>
      <c r="I564" t="s">
        <v>1284</v>
      </c>
      <c r="J564" t="s">
        <v>1285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965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133</v>
      </c>
      <c r="AI564">
        <f>"06102     "</f>
        <v>0</v>
      </c>
      <c r="AJ564" t="s">
        <v>552</v>
      </c>
      <c r="AK564" t="s">
        <v>553</v>
      </c>
      <c r="AL564" t="s">
        <v>231</v>
      </c>
      <c r="AM564" t="s">
        <v>232</v>
      </c>
      <c r="AN564" t="s">
        <v>68</v>
      </c>
      <c r="AO564" t="s">
        <v>69</v>
      </c>
    </row>
    <row r="565" spans="1:41">
      <c r="A565">
        <v>550</v>
      </c>
      <c r="B565" t="s">
        <v>41</v>
      </c>
      <c r="C565" t="s">
        <v>42</v>
      </c>
      <c r="D565" t="s">
        <v>43</v>
      </c>
      <c r="E565">
        <f>"06"</f>
        <v>0</v>
      </c>
      <c r="F565" t="s">
        <v>448</v>
      </c>
      <c r="G565" t="s">
        <v>449</v>
      </c>
      <c r="H565">
        <v>1751</v>
      </c>
      <c r="I565" t="s">
        <v>1284</v>
      </c>
      <c r="J565" t="s">
        <v>1285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965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134</v>
      </c>
      <c r="AI565">
        <f>"06102     "</f>
        <v>0</v>
      </c>
      <c r="AJ565" t="s">
        <v>552</v>
      </c>
      <c r="AK565" t="s">
        <v>553</v>
      </c>
      <c r="AL565" t="s">
        <v>231</v>
      </c>
      <c r="AM565" t="s">
        <v>232</v>
      </c>
      <c r="AN565" t="s">
        <v>68</v>
      </c>
      <c r="AO565" t="s">
        <v>142</v>
      </c>
    </row>
    <row r="566" spans="1:41">
      <c r="A566">
        <v>551</v>
      </c>
      <c r="B566" t="s">
        <v>41</v>
      </c>
      <c r="C566" t="s">
        <v>42</v>
      </c>
      <c r="D566" t="s">
        <v>43</v>
      </c>
      <c r="E566">
        <f>"09"</f>
        <v>0</v>
      </c>
      <c r="F566" t="s">
        <v>297</v>
      </c>
      <c r="G566" t="s">
        <v>298</v>
      </c>
      <c r="H566">
        <v>1751</v>
      </c>
      <c r="I566" t="s">
        <v>1284</v>
      </c>
      <c r="J566" t="s">
        <v>1285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965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136</v>
      </c>
      <c r="AI566">
        <f>"09101     "</f>
        <v>0</v>
      </c>
      <c r="AJ566" t="s">
        <v>573</v>
      </c>
      <c r="AK566" t="s">
        <v>574</v>
      </c>
      <c r="AL566" t="s">
        <v>575</v>
      </c>
      <c r="AM566" t="s">
        <v>576</v>
      </c>
      <c r="AN566" t="s">
        <v>68</v>
      </c>
      <c r="AO566" t="s">
        <v>253</v>
      </c>
    </row>
    <row r="567" spans="1:41">
      <c r="A567">
        <v>552</v>
      </c>
      <c r="B567" t="s">
        <v>41</v>
      </c>
      <c r="C567" t="s">
        <v>42</v>
      </c>
      <c r="D567" t="s">
        <v>43</v>
      </c>
      <c r="E567">
        <f>"07"</f>
        <v>0</v>
      </c>
      <c r="F567" t="s">
        <v>44</v>
      </c>
      <c r="G567" t="s">
        <v>45</v>
      </c>
      <c r="H567">
        <v>1751</v>
      </c>
      <c r="I567" t="s">
        <v>1284</v>
      </c>
      <c r="J567" t="s">
        <v>1285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965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146</v>
      </c>
      <c r="AI567">
        <f>"07222     "</f>
        <v>0</v>
      </c>
      <c r="AJ567" t="s">
        <v>651</v>
      </c>
      <c r="AK567" t="s">
        <v>652</v>
      </c>
      <c r="AL567" t="s">
        <v>355</v>
      </c>
      <c r="AM567" t="s">
        <v>356</v>
      </c>
      <c r="AN567" t="s">
        <v>68</v>
      </c>
      <c r="AO567" t="s">
        <v>142</v>
      </c>
    </row>
    <row r="568" spans="1:41">
      <c r="A568">
        <v>553</v>
      </c>
      <c r="B568" t="s">
        <v>41</v>
      </c>
      <c r="C568" t="s">
        <v>42</v>
      </c>
      <c r="D568" t="s">
        <v>43</v>
      </c>
      <c r="E568">
        <f>"08"</f>
        <v>0</v>
      </c>
      <c r="F568" t="s">
        <v>241</v>
      </c>
      <c r="G568" t="s">
        <v>242</v>
      </c>
      <c r="H568">
        <v>1751</v>
      </c>
      <c r="I568" t="s">
        <v>1284</v>
      </c>
      <c r="J568" t="s">
        <v>1285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965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147</v>
      </c>
      <c r="AI568">
        <f>"08303     "</f>
        <v>0</v>
      </c>
      <c r="AJ568" t="s">
        <v>804</v>
      </c>
      <c r="AK568" t="s">
        <v>805</v>
      </c>
      <c r="AL568" t="s">
        <v>375</v>
      </c>
      <c r="AM568" t="s">
        <v>376</v>
      </c>
      <c r="AN568" t="s">
        <v>68</v>
      </c>
      <c r="AO568" t="s">
        <v>69</v>
      </c>
    </row>
    <row r="569" spans="1:41">
      <c r="A569">
        <v>554</v>
      </c>
      <c r="B569" t="s">
        <v>41</v>
      </c>
      <c r="C569" t="s">
        <v>42</v>
      </c>
      <c r="D569" t="s">
        <v>43</v>
      </c>
      <c r="E569">
        <f>"04"</f>
        <v>0</v>
      </c>
      <c r="F569" t="s">
        <v>86</v>
      </c>
      <c r="G569" t="s">
        <v>87</v>
      </c>
      <c r="H569">
        <v>1751</v>
      </c>
      <c r="I569" t="s">
        <v>1284</v>
      </c>
      <c r="J569" t="s">
        <v>1285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965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149</v>
      </c>
      <c r="AI569">
        <f>"04101     "</f>
        <v>0</v>
      </c>
      <c r="AJ569" t="s">
        <v>153</v>
      </c>
      <c r="AK569" t="s">
        <v>154</v>
      </c>
      <c r="AL569" t="s">
        <v>96</v>
      </c>
      <c r="AM569" t="s">
        <v>97</v>
      </c>
      <c r="AN569" t="s">
        <v>68</v>
      </c>
      <c r="AO569" t="s">
        <v>311</v>
      </c>
    </row>
    <row r="570" spans="1:41">
      <c r="A570">
        <v>555</v>
      </c>
      <c r="B570" t="s">
        <v>41</v>
      </c>
      <c r="C570" t="s">
        <v>42</v>
      </c>
      <c r="D570" t="s">
        <v>43</v>
      </c>
      <c r="E570">
        <f>"04"</f>
        <v>0</v>
      </c>
      <c r="F570" t="s">
        <v>86</v>
      </c>
      <c r="G570" t="s">
        <v>87</v>
      </c>
      <c r="H570">
        <v>1751</v>
      </c>
      <c r="I570" t="s">
        <v>1284</v>
      </c>
      <c r="J570" t="s">
        <v>1285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965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150</v>
      </c>
      <c r="AI570">
        <f>"04002     "</f>
        <v>0</v>
      </c>
      <c r="AJ570" t="s">
        <v>519</v>
      </c>
      <c r="AK570" t="s">
        <v>520</v>
      </c>
      <c r="AL570" t="s">
        <v>96</v>
      </c>
      <c r="AM570" t="s">
        <v>97</v>
      </c>
      <c r="AN570" t="s">
        <v>68</v>
      </c>
      <c r="AO570" t="s">
        <v>311</v>
      </c>
    </row>
    <row r="571" spans="1:41">
      <c r="A571">
        <v>556</v>
      </c>
      <c r="B571" t="s">
        <v>41</v>
      </c>
      <c r="C571" t="s">
        <v>42</v>
      </c>
      <c r="D571" t="s">
        <v>43</v>
      </c>
      <c r="E571">
        <f>"07"</f>
        <v>0</v>
      </c>
      <c r="F571" t="s">
        <v>44</v>
      </c>
      <c r="G571" t="s">
        <v>45</v>
      </c>
      <c r="H571">
        <v>1751</v>
      </c>
      <c r="I571" t="s">
        <v>1284</v>
      </c>
      <c r="J571" t="s">
        <v>1285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965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151</v>
      </c>
      <c r="AI571">
        <f>"07111     "</f>
        <v>0</v>
      </c>
      <c r="AJ571" t="s">
        <v>343</v>
      </c>
      <c r="AK571" t="s">
        <v>344</v>
      </c>
      <c r="AL571" t="s">
        <v>66</v>
      </c>
      <c r="AM571" t="s">
        <v>67</v>
      </c>
      <c r="AN571" t="s">
        <v>68</v>
      </c>
      <c r="AO571" t="s">
        <v>181</v>
      </c>
    </row>
    <row r="572" spans="1:41">
      <c r="A572">
        <v>557</v>
      </c>
      <c r="B572" t="s">
        <v>41</v>
      </c>
      <c r="C572" t="s">
        <v>42</v>
      </c>
      <c r="D572" t="s">
        <v>43</v>
      </c>
      <c r="E572">
        <f>"08"</f>
        <v>0</v>
      </c>
      <c r="F572" t="s">
        <v>241</v>
      </c>
      <c r="G572" t="s">
        <v>242</v>
      </c>
      <c r="H572">
        <v>1751</v>
      </c>
      <c r="I572" t="s">
        <v>1284</v>
      </c>
      <c r="J572" t="s">
        <v>1285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965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152</v>
      </c>
      <c r="AI572">
        <f>"082       "</f>
        <v>0</v>
      </c>
      <c r="AJ572" t="s">
        <v>718</v>
      </c>
      <c r="AK572" t="s">
        <v>719</v>
      </c>
      <c r="AL572" t="s">
        <v>248</v>
      </c>
      <c r="AM572" t="s">
        <v>249</v>
      </c>
      <c r="AN572" t="s">
        <v>68</v>
      </c>
      <c r="AO572" t="s">
        <v>181</v>
      </c>
    </row>
    <row r="573" spans="1:41">
      <c r="A573">
        <v>558</v>
      </c>
      <c r="B573" t="s">
        <v>41</v>
      </c>
      <c r="C573" t="s">
        <v>42</v>
      </c>
      <c r="D573" t="s">
        <v>43</v>
      </c>
      <c r="E573">
        <f>"07"</f>
        <v>0</v>
      </c>
      <c r="F573" t="s">
        <v>44</v>
      </c>
      <c r="G573" t="s">
        <v>45</v>
      </c>
      <c r="H573">
        <v>1751</v>
      </c>
      <c r="I573" t="s">
        <v>1284</v>
      </c>
      <c r="J573" t="s">
        <v>1285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965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155</v>
      </c>
      <c r="AI573">
        <f>"07222     "</f>
        <v>0</v>
      </c>
      <c r="AJ573" t="s">
        <v>651</v>
      </c>
      <c r="AK573" t="s">
        <v>652</v>
      </c>
      <c r="AL573" t="s">
        <v>355</v>
      </c>
      <c r="AM573" t="s">
        <v>356</v>
      </c>
      <c r="AN573" t="s">
        <v>68</v>
      </c>
      <c r="AO573" t="s">
        <v>312</v>
      </c>
    </row>
    <row r="574" spans="1:41">
      <c r="A574">
        <v>559</v>
      </c>
      <c r="B574" t="s">
        <v>41</v>
      </c>
      <c r="C574" t="s">
        <v>42</v>
      </c>
      <c r="D574" t="s">
        <v>43</v>
      </c>
      <c r="E574">
        <f>"03"</f>
        <v>0</v>
      </c>
      <c r="F574" t="s">
        <v>73</v>
      </c>
      <c r="G574" t="s">
        <v>74</v>
      </c>
      <c r="H574">
        <v>1751</v>
      </c>
      <c r="I574" t="s">
        <v>1284</v>
      </c>
      <c r="J574" t="s">
        <v>1285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965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157</v>
      </c>
      <c r="AI574">
        <f>"03311     "</f>
        <v>0</v>
      </c>
      <c r="AJ574" t="s">
        <v>318</v>
      </c>
      <c r="AK574" t="s">
        <v>319</v>
      </c>
      <c r="AL574" t="s">
        <v>315</v>
      </c>
      <c r="AM574" t="s">
        <v>316</v>
      </c>
      <c r="AN574" t="s">
        <v>68</v>
      </c>
      <c r="AO574" t="s">
        <v>312</v>
      </c>
    </row>
    <row r="575" spans="1:41">
      <c r="A575">
        <v>560</v>
      </c>
      <c r="B575" t="s">
        <v>41</v>
      </c>
      <c r="C575" t="s">
        <v>42</v>
      </c>
      <c r="D575" t="s">
        <v>43</v>
      </c>
      <c r="E575">
        <f>"03"</f>
        <v>0</v>
      </c>
      <c r="F575" t="s">
        <v>73</v>
      </c>
      <c r="G575" t="s">
        <v>74</v>
      </c>
      <c r="H575">
        <v>1751</v>
      </c>
      <c r="I575" t="s">
        <v>1284</v>
      </c>
      <c r="J575" t="s">
        <v>1285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965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158</v>
      </c>
      <c r="AI575">
        <f>"03311     "</f>
        <v>0</v>
      </c>
      <c r="AJ575" t="s">
        <v>318</v>
      </c>
      <c r="AK575" t="s">
        <v>319</v>
      </c>
      <c r="AL575" t="s">
        <v>315</v>
      </c>
      <c r="AM575" t="s">
        <v>316</v>
      </c>
      <c r="AN575" t="s">
        <v>68</v>
      </c>
      <c r="AO575" t="s">
        <v>312</v>
      </c>
    </row>
    <row r="576" spans="1:41">
      <c r="A576">
        <v>561</v>
      </c>
      <c r="B576" t="s">
        <v>41</v>
      </c>
      <c r="C576" t="s">
        <v>42</v>
      </c>
      <c r="D576" t="s">
        <v>43</v>
      </c>
      <c r="E576">
        <f>"05"</f>
        <v>0</v>
      </c>
      <c r="F576" t="s">
        <v>99</v>
      </c>
      <c r="G576" t="s">
        <v>100</v>
      </c>
      <c r="H576">
        <v>1751</v>
      </c>
      <c r="I576" t="s">
        <v>1284</v>
      </c>
      <c r="J576" t="s">
        <v>1285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965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159</v>
      </c>
      <c r="AI576">
        <f>"0512      "</f>
        <v>0</v>
      </c>
      <c r="AJ576" t="s">
        <v>783</v>
      </c>
      <c r="AK576" t="s">
        <v>784</v>
      </c>
      <c r="AL576" t="s">
        <v>107</v>
      </c>
      <c r="AM576" t="s">
        <v>108</v>
      </c>
      <c r="AN576" t="s">
        <v>68</v>
      </c>
      <c r="AO576" t="s">
        <v>70</v>
      </c>
    </row>
    <row r="577" spans="1:41">
      <c r="A577">
        <v>562</v>
      </c>
      <c r="B577" t="s">
        <v>41</v>
      </c>
      <c r="C577" t="s">
        <v>42</v>
      </c>
      <c r="D577" t="s">
        <v>43</v>
      </c>
      <c r="E577">
        <f>"08"</f>
        <v>0</v>
      </c>
      <c r="F577" t="s">
        <v>241</v>
      </c>
      <c r="G577" t="s">
        <v>242</v>
      </c>
      <c r="H577">
        <v>1751</v>
      </c>
      <c r="I577" t="s">
        <v>1284</v>
      </c>
      <c r="J577" t="s">
        <v>1285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965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160</v>
      </c>
      <c r="AI577">
        <f>"08303     "</f>
        <v>0</v>
      </c>
      <c r="AJ577" t="s">
        <v>804</v>
      </c>
      <c r="AK577" t="s">
        <v>805</v>
      </c>
      <c r="AL577" t="s">
        <v>375</v>
      </c>
      <c r="AM577" t="s">
        <v>376</v>
      </c>
      <c r="AN577" t="s">
        <v>68</v>
      </c>
      <c r="AO577" t="s">
        <v>69</v>
      </c>
    </row>
    <row r="578" spans="1:41">
      <c r="A578">
        <v>563</v>
      </c>
      <c r="B578" t="s">
        <v>41</v>
      </c>
      <c r="C578" t="s">
        <v>42</v>
      </c>
      <c r="D578" t="s">
        <v>43</v>
      </c>
      <c r="E578">
        <f>"07"</f>
        <v>0</v>
      </c>
      <c r="F578" t="s">
        <v>44</v>
      </c>
      <c r="G578" t="s">
        <v>45</v>
      </c>
      <c r="H578">
        <v>1751</v>
      </c>
      <c r="I578" t="s">
        <v>1284</v>
      </c>
      <c r="J578" t="s">
        <v>1285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965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161</v>
      </c>
      <c r="AI578">
        <f>"07222     "</f>
        <v>0</v>
      </c>
      <c r="AJ578" t="s">
        <v>651</v>
      </c>
      <c r="AK578" t="s">
        <v>652</v>
      </c>
      <c r="AL578" t="s">
        <v>355</v>
      </c>
      <c r="AM578" t="s">
        <v>356</v>
      </c>
      <c r="AN578" t="s">
        <v>68</v>
      </c>
      <c r="AO578" t="s">
        <v>69</v>
      </c>
    </row>
    <row r="579" spans="1:41">
      <c r="A579">
        <v>564</v>
      </c>
      <c r="B579" t="s">
        <v>41</v>
      </c>
      <c r="C579" t="s">
        <v>42</v>
      </c>
      <c r="D579" t="s">
        <v>43</v>
      </c>
      <c r="E579">
        <f>"03"</f>
        <v>0</v>
      </c>
      <c r="F579" t="s">
        <v>73</v>
      </c>
      <c r="G579" t="s">
        <v>74</v>
      </c>
      <c r="H579">
        <v>1751</v>
      </c>
      <c r="I579" t="s">
        <v>1284</v>
      </c>
      <c r="J579" t="s">
        <v>1285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965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165</v>
      </c>
      <c r="AI579">
        <f>"03311     "</f>
        <v>0</v>
      </c>
      <c r="AJ579" t="s">
        <v>318</v>
      </c>
      <c r="AK579" t="s">
        <v>319</v>
      </c>
      <c r="AL579" t="s">
        <v>315</v>
      </c>
      <c r="AM579" t="s">
        <v>316</v>
      </c>
      <c r="AN579" t="s">
        <v>68</v>
      </c>
      <c r="AO579" t="s">
        <v>1294</v>
      </c>
    </row>
    <row r="580" spans="1:41">
      <c r="A580">
        <v>565</v>
      </c>
      <c r="B580" t="s">
        <v>41</v>
      </c>
      <c r="C580" t="s">
        <v>42</v>
      </c>
      <c r="D580" t="s">
        <v>43</v>
      </c>
      <c r="E580">
        <f>"03"</f>
        <v>0</v>
      </c>
      <c r="F580" t="s">
        <v>73</v>
      </c>
      <c r="G580" t="s">
        <v>74</v>
      </c>
      <c r="H580">
        <v>1751</v>
      </c>
      <c r="I580" t="s">
        <v>1284</v>
      </c>
      <c r="J580" t="s">
        <v>1285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965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166</v>
      </c>
      <c r="AI580">
        <f>"03313     "</f>
        <v>0</v>
      </c>
      <c r="AJ580" t="s">
        <v>306</v>
      </c>
      <c r="AK580" t="s">
        <v>307</v>
      </c>
      <c r="AL580" t="s">
        <v>315</v>
      </c>
      <c r="AM580" t="s">
        <v>316</v>
      </c>
      <c r="AN580" t="s">
        <v>68</v>
      </c>
      <c r="AO580" t="s">
        <v>1294</v>
      </c>
    </row>
    <row r="581" spans="1:41">
      <c r="A581">
        <v>566</v>
      </c>
      <c r="B581" t="s">
        <v>41</v>
      </c>
      <c r="C581" t="s">
        <v>42</v>
      </c>
      <c r="D581" t="s">
        <v>43</v>
      </c>
      <c r="E581">
        <f>"03"</f>
        <v>0</v>
      </c>
      <c r="F581" t="s">
        <v>73</v>
      </c>
      <c r="G581" t="s">
        <v>74</v>
      </c>
      <c r="H581">
        <v>1751</v>
      </c>
      <c r="I581" t="s">
        <v>1284</v>
      </c>
      <c r="J581" t="s">
        <v>1285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965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170</v>
      </c>
      <c r="AI581">
        <f>"03104     "</f>
        <v>0</v>
      </c>
      <c r="AJ581" t="s">
        <v>703</v>
      </c>
      <c r="AK581" t="s">
        <v>704</v>
      </c>
      <c r="AL581" t="s">
        <v>83</v>
      </c>
      <c r="AM581" t="s">
        <v>84</v>
      </c>
      <c r="AN581" t="s">
        <v>68</v>
      </c>
      <c r="AO581" t="s">
        <v>184</v>
      </c>
    </row>
    <row r="582" spans="1:41">
      <c r="A582">
        <v>567</v>
      </c>
      <c r="B582" t="s">
        <v>41</v>
      </c>
      <c r="C582" t="s">
        <v>42</v>
      </c>
      <c r="D582" t="s">
        <v>43</v>
      </c>
      <c r="E582">
        <f>"05"</f>
        <v>0</v>
      </c>
      <c r="F582" t="s">
        <v>99</v>
      </c>
      <c r="G582" t="s">
        <v>100</v>
      </c>
      <c r="H582">
        <v>1751</v>
      </c>
      <c r="I582" t="s">
        <v>1284</v>
      </c>
      <c r="J582" t="s">
        <v>1285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965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171</v>
      </c>
      <c r="AI582">
        <f>"0514      "</f>
        <v>0</v>
      </c>
      <c r="AJ582" t="s">
        <v>362</v>
      </c>
      <c r="AK582" t="s">
        <v>363</v>
      </c>
      <c r="AL582" t="s">
        <v>107</v>
      </c>
      <c r="AM582" t="s">
        <v>108</v>
      </c>
      <c r="AN582" t="s">
        <v>68</v>
      </c>
      <c r="AO582" t="s">
        <v>70</v>
      </c>
    </row>
    <row r="583" spans="1:41">
      <c r="A583">
        <v>568</v>
      </c>
      <c r="B583" t="s">
        <v>41</v>
      </c>
      <c r="C583" t="s">
        <v>42</v>
      </c>
      <c r="D583" t="s">
        <v>43</v>
      </c>
      <c r="E583">
        <f>"08"</f>
        <v>0</v>
      </c>
      <c r="F583" t="s">
        <v>241</v>
      </c>
      <c r="G583" t="s">
        <v>242</v>
      </c>
      <c r="H583">
        <v>1751</v>
      </c>
      <c r="I583" t="s">
        <v>1284</v>
      </c>
      <c r="J583" t="s">
        <v>1285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965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172</v>
      </c>
      <c r="AI583">
        <f>"08111     "</f>
        <v>0</v>
      </c>
      <c r="AJ583" t="s">
        <v>1216</v>
      </c>
      <c r="AK583" t="s">
        <v>1217</v>
      </c>
      <c r="AL583" t="s">
        <v>248</v>
      </c>
      <c r="AM583" t="s">
        <v>249</v>
      </c>
      <c r="AN583" t="s">
        <v>68</v>
      </c>
      <c r="AO583" t="s">
        <v>142</v>
      </c>
    </row>
    <row r="584" spans="1:41">
      <c r="A584">
        <v>569</v>
      </c>
      <c r="B584" t="s">
        <v>41</v>
      </c>
      <c r="C584" t="s">
        <v>42</v>
      </c>
      <c r="D584" t="s">
        <v>43</v>
      </c>
      <c r="E584">
        <f>"04"</f>
        <v>0</v>
      </c>
      <c r="F584" t="s">
        <v>86</v>
      </c>
      <c r="G584" t="s">
        <v>87</v>
      </c>
      <c r="H584">
        <v>1751</v>
      </c>
      <c r="I584" t="s">
        <v>1284</v>
      </c>
      <c r="J584" t="s">
        <v>1285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965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181</v>
      </c>
      <c r="AI584">
        <f>"04201     "</f>
        <v>0</v>
      </c>
      <c r="AJ584" t="s">
        <v>219</v>
      </c>
      <c r="AK584" t="s">
        <v>220</v>
      </c>
      <c r="AL584" t="s">
        <v>121</v>
      </c>
      <c r="AM584" t="s">
        <v>122</v>
      </c>
      <c r="AN584" t="s">
        <v>68</v>
      </c>
      <c r="AO584" t="s">
        <v>70</v>
      </c>
    </row>
    <row r="585" spans="1:41">
      <c r="A585">
        <v>570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241</v>
      </c>
      <c r="G585" t="s">
        <v>242</v>
      </c>
      <c r="H585">
        <v>1751</v>
      </c>
      <c r="I585" t="s">
        <v>1284</v>
      </c>
      <c r="J585" t="s">
        <v>1285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965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185</v>
      </c>
      <c r="AI585">
        <f>"08101     "</f>
        <v>0</v>
      </c>
      <c r="AJ585" t="s">
        <v>581</v>
      </c>
      <c r="AK585" t="s">
        <v>582</v>
      </c>
      <c r="AL585" t="s">
        <v>248</v>
      </c>
      <c r="AM585" t="s">
        <v>249</v>
      </c>
      <c r="AN585" t="s">
        <v>68</v>
      </c>
      <c r="AO585" t="s">
        <v>142</v>
      </c>
    </row>
    <row r="586" spans="1:41">
      <c r="A586">
        <v>571</v>
      </c>
      <c r="B586" t="s">
        <v>41</v>
      </c>
      <c r="C586" t="s">
        <v>42</v>
      </c>
      <c r="D586" t="s">
        <v>43</v>
      </c>
      <c r="E586">
        <f>"07"</f>
        <v>0</v>
      </c>
      <c r="F586" t="s">
        <v>44</v>
      </c>
      <c r="G586" t="s">
        <v>45</v>
      </c>
      <c r="H586">
        <v>1751</v>
      </c>
      <c r="I586" t="s">
        <v>1284</v>
      </c>
      <c r="J586" t="s">
        <v>1285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965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186</v>
      </c>
      <c r="AI586">
        <f>"0711      "</f>
        <v>0</v>
      </c>
      <c r="AJ586" t="s">
        <v>532</v>
      </c>
      <c r="AK586" t="s">
        <v>533</v>
      </c>
      <c r="AL586" t="s">
        <v>66</v>
      </c>
      <c r="AM586" t="s">
        <v>67</v>
      </c>
      <c r="AN586" t="s">
        <v>68</v>
      </c>
      <c r="AO586" t="s">
        <v>142</v>
      </c>
    </row>
    <row r="587" spans="1:41">
      <c r="A587">
        <v>572</v>
      </c>
      <c r="B587" t="s">
        <v>41</v>
      </c>
      <c r="C587" t="s">
        <v>42</v>
      </c>
      <c r="D587" t="s">
        <v>43</v>
      </c>
      <c r="E587">
        <f>"04"</f>
        <v>0</v>
      </c>
      <c r="F587" t="s">
        <v>86</v>
      </c>
      <c r="G587" t="s">
        <v>87</v>
      </c>
      <c r="H587">
        <v>1751</v>
      </c>
      <c r="I587" t="s">
        <v>1284</v>
      </c>
      <c r="J587" t="s">
        <v>1285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965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187</v>
      </c>
      <c r="AI587">
        <f>"04201     "</f>
        <v>0</v>
      </c>
      <c r="AJ587" t="s">
        <v>219</v>
      </c>
      <c r="AK587" t="s">
        <v>220</v>
      </c>
      <c r="AL587" t="s">
        <v>221</v>
      </c>
      <c r="AM587" t="s">
        <v>222</v>
      </c>
      <c r="AN587" t="s">
        <v>68</v>
      </c>
      <c r="AO587" t="s">
        <v>317</v>
      </c>
    </row>
    <row r="588" spans="1:41">
      <c r="A588">
        <v>573</v>
      </c>
      <c r="B588" t="s">
        <v>41</v>
      </c>
      <c r="C588" t="s">
        <v>42</v>
      </c>
      <c r="D588" t="s">
        <v>43</v>
      </c>
      <c r="E588">
        <f>"07"</f>
        <v>0</v>
      </c>
      <c r="F588" t="s">
        <v>44</v>
      </c>
      <c r="G588" t="s">
        <v>45</v>
      </c>
      <c r="H588">
        <v>1751</v>
      </c>
      <c r="I588" t="s">
        <v>1284</v>
      </c>
      <c r="J588" t="s">
        <v>1285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965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188</v>
      </c>
      <c r="AI588">
        <f>"07221     "</f>
        <v>0</v>
      </c>
      <c r="AJ588" t="s">
        <v>353</v>
      </c>
      <c r="AK588" t="s">
        <v>354</v>
      </c>
      <c r="AL588" t="s">
        <v>355</v>
      </c>
      <c r="AM588" t="s">
        <v>356</v>
      </c>
      <c r="AN588" t="s">
        <v>68</v>
      </c>
      <c r="AO588" t="s">
        <v>70</v>
      </c>
    </row>
    <row r="589" spans="1:41">
      <c r="A589">
        <v>574</v>
      </c>
      <c r="B589" t="s">
        <v>41</v>
      </c>
      <c r="C589" t="s">
        <v>42</v>
      </c>
      <c r="D589" t="s">
        <v>43</v>
      </c>
      <c r="E589">
        <f>"06"</f>
        <v>0</v>
      </c>
      <c r="F589" t="s">
        <v>448</v>
      </c>
      <c r="G589" t="s">
        <v>449</v>
      </c>
      <c r="H589">
        <v>1751</v>
      </c>
      <c r="I589" t="s">
        <v>1284</v>
      </c>
      <c r="J589" t="s">
        <v>1285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965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189</v>
      </c>
      <c r="AI589">
        <f>"06001     "</f>
        <v>0</v>
      </c>
      <c r="AJ589" t="s">
        <v>637</v>
      </c>
      <c r="AK589" t="s">
        <v>638</v>
      </c>
      <c r="AL589" t="s">
        <v>231</v>
      </c>
      <c r="AM589" t="s">
        <v>232</v>
      </c>
      <c r="AN589" t="s">
        <v>68</v>
      </c>
      <c r="AO589" t="s">
        <v>1295</v>
      </c>
    </row>
    <row r="590" spans="1:41">
      <c r="A590">
        <v>575</v>
      </c>
      <c r="B590" t="s">
        <v>41</v>
      </c>
      <c r="C590" t="s">
        <v>42</v>
      </c>
      <c r="D590" t="s">
        <v>43</v>
      </c>
      <c r="E590">
        <f>"08"</f>
        <v>0</v>
      </c>
      <c r="F590" t="s">
        <v>241</v>
      </c>
      <c r="G590" t="s">
        <v>242</v>
      </c>
      <c r="H590">
        <v>1751</v>
      </c>
      <c r="I590" t="s">
        <v>1284</v>
      </c>
      <c r="J590" t="s">
        <v>1285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965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192</v>
      </c>
      <c r="AI590">
        <f>"08101     "</f>
        <v>0</v>
      </c>
      <c r="AJ590" t="s">
        <v>581</v>
      </c>
      <c r="AK590" t="s">
        <v>582</v>
      </c>
      <c r="AL590" t="s">
        <v>248</v>
      </c>
      <c r="AM590" t="s">
        <v>249</v>
      </c>
      <c r="AN590" t="s">
        <v>68</v>
      </c>
      <c r="AO590" t="s">
        <v>198</v>
      </c>
    </row>
    <row r="591" spans="1:41">
      <c r="A591">
        <v>576</v>
      </c>
      <c r="B591" t="s">
        <v>41</v>
      </c>
      <c r="C591" t="s">
        <v>42</v>
      </c>
      <c r="D591" t="s">
        <v>43</v>
      </c>
      <c r="E591">
        <f>"08"</f>
        <v>0</v>
      </c>
      <c r="F591" t="s">
        <v>241</v>
      </c>
      <c r="G591" t="s">
        <v>242</v>
      </c>
      <c r="H591">
        <v>1751</v>
      </c>
      <c r="I591" t="s">
        <v>1284</v>
      </c>
      <c r="J591" t="s">
        <v>1285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965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193</v>
      </c>
      <c r="AI591">
        <f>"08303     "</f>
        <v>0</v>
      </c>
      <c r="AJ591" t="s">
        <v>804</v>
      </c>
      <c r="AK591" t="s">
        <v>805</v>
      </c>
      <c r="AL591" t="s">
        <v>375</v>
      </c>
      <c r="AM591" t="s">
        <v>376</v>
      </c>
      <c r="AN591" t="s">
        <v>68</v>
      </c>
      <c r="AO591" t="s">
        <v>1296</v>
      </c>
    </row>
    <row r="592" spans="1:41">
      <c r="A592">
        <v>577</v>
      </c>
      <c r="B592" t="s">
        <v>41</v>
      </c>
      <c r="C592" t="s">
        <v>42</v>
      </c>
      <c r="D592" t="s">
        <v>43</v>
      </c>
      <c r="E592">
        <f>"08"</f>
        <v>0</v>
      </c>
      <c r="F592" t="s">
        <v>241</v>
      </c>
      <c r="G592" t="s">
        <v>242</v>
      </c>
      <c r="H592">
        <v>1751</v>
      </c>
      <c r="I592" t="s">
        <v>1284</v>
      </c>
      <c r="J592" t="s">
        <v>1285</v>
      </c>
      <c r="K592" t="s">
        <v>48</v>
      </c>
      <c r="L592" t="s">
        <v>49</v>
      </c>
      <c r="M592">
        <v>24</v>
      </c>
      <c r="N592" t="s">
        <v>151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965</v>
      </c>
      <c r="V592" t="s">
        <v>80</v>
      </c>
      <c r="W592" t="s">
        <v>80</v>
      </c>
      <c r="X592" t="s">
        <v>60</v>
      </c>
      <c r="Y592" t="s">
        <v>60</v>
      </c>
      <c r="Z592" t="s">
        <v>60</v>
      </c>
      <c r="AA592" t="s">
        <v>61</v>
      </c>
      <c r="AB592" t="s">
        <v>60</v>
      </c>
      <c r="AC592" t="s">
        <v>60</v>
      </c>
      <c r="AD592" t="s">
        <v>60</v>
      </c>
      <c r="AE592" t="s">
        <v>60</v>
      </c>
      <c r="AF592" t="s">
        <v>80</v>
      </c>
      <c r="AG592" t="s">
        <v>80</v>
      </c>
      <c r="AH592">
        <v>194</v>
      </c>
      <c r="AI592">
        <f>"08303     "</f>
        <v>0</v>
      </c>
      <c r="AJ592" t="s">
        <v>804</v>
      </c>
      <c r="AK592" t="s">
        <v>805</v>
      </c>
      <c r="AL592" t="s">
        <v>375</v>
      </c>
      <c r="AM592" t="s">
        <v>376</v>
      </c>
      <c r="AN592" t="s">
        <v>68</v>
      </c>
      <c r="AO592" t="s">
        <v>1296</v>
      </c>
    </row>
    <row r="593" spans="1:41">
      <c r="A593">
        <v>578</v>
      </c>
      <c r="B593" t="s">
        <v>41</v>
      </c>
      <c r="C593" t="s">
        <v>42</v>
      </c>
      <c r="D593" t="s">
        <v>43</v>
      </c>
      <c r="E593">
        <f>"02"</f>
        <v>0</v>
      </c>
      <c r="F593" t="s">
        <v>124</v>
      </c>
      <c r="G593" t="s">
        <v>125</v>
      </c>
      <c r="H593">
        <v>1751</v>
      </c>
      <c r="I593" t="s">
        <v>1284</v>
      </c>
      <c r="J593" t="s">
        <v>1285</v>
      </c>
      <c r="K593" t="s">
        <v>48</v>
      </c>
      <c r="L593" t="s">
        <v>49</v>
      </c>
      <c r="M593">
        <v>24</v>
      </c>
      <c r="N593" t="s">
        <v>151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965</v>
      </c>
      <c r="V593" t="s">
        <v>80</v>
      </c>
      <c r="W593" t="s">
        <v>80</v>
      </c>
      <c r="X593" t="s">
        <v>60</v>
      </c>
      <c r="Y593" t="s">
        <v>60</v>
      </c>
      <c r="Z593" t="s">
        <v>60</v>
      </c>
      <c r="AA593" t="s">
        <v>61</v>
      </c>
      <c r="AB593" t="s">
        <v>60</v>
      </c>
      <c r="AC593" t="s">
        <v>60</v>
      </c>
      <c r="AD593" t="s">
        <v>60</v>
      </c>
      <c r="AE593" t="s">
        <v>60</v>
      </c>
      <c r="AF593" t="s">
        <v>80</v>
      </c>
      <c r="AG593" t="s">
        <v>80</v>
      </c>
      <c r="AH593">
        <v>195</v>
      </c>
      <c r="AI593">
        <f>"02002     "</f>
        <v>0</v>
      </c>
      <c r="AJ593" t="s">
        <v>128</v>
      </c>
      <c r="AK593" t="s">
        <v>129</v>
      </c>
      <c r="AL593" t="s">
        <v>96</v>
      </c>
      <c r="AM593" t="s">
        <v>97</v>
      </c>
      <c r="AN593" t="s">
        <v>68</v>
      </c>
      <c r="AO593" t="s">
        <v>807</v>
      </c>
    </row>
    <row r="594" spans="1:41">
      <c r="A594">
        <v>579</v>
      </c>
      <c r="B594" t="s">
        <v>41</v>
      </c>
      <c r="C594" t="s">
        <v>42</v>
      </c>
      <c r="D594" t="s">
        <v>43</v>
      </c>
      <c r="E594">
        <f>"07"</f>
        <v>0</v>
      </c>
      <c r="F594" t="s">
        <v>44</v>
      </c>
      <c r="G594" t="s">
        <v>45</v>
      </c>
      <c r="H594">
        <v>1751</v>
      </c>
      <c r="I594" t="s">
        <v>1284</v>
      </c>
      <c r="J594" t="s">
        <v>1285</v>
      </c>
      <c r="K594" t="s">
        <v>48</v>
      </c>
      <c r="L594" t="s">
        <v>49</v>
      </c>
      <c r="M594">
        <v>24</v>
      </c>
      <c r="N594" t="s">
        <v>151</v>
      </c>
      <c r="O594" t="s">
        <v>51</v>
      </c>
      <c r="P594" t="s">
        <v>52</v>
      </c>
      <c r="Q594" t="s">
        <v>53</v>
      </c>
      <c r="R594" t="s">
        <v>54</v>
      </c>
      <c r="S594" t="s">
        <v>55</v>
      </c>
      <c r="T594" t="s">
        <v>55</v>
      </c>
      <c r="U594" t="s">
        <v>965</v>
      </c>
      <c r="V594" t="s">
        <v>80</v>
      </c>
      <c r="W594" t="s">
        <v>80</v>
      </c>
      <c r="X594" t="s">
        <v>60</v>
      </c>
      <c r="Y594" t="s">
        <v>60</v>
      </c>
      <c r="Z594" t="s">
        <v>60</v>
      </c>
      <c r="AA594" t="s">
        <v>61</v>
      </c>
      <c r="AB594" t="s">
        <v>60</v>
      </c>
      <c r="AC594" t="s">
        <v>60</v>
      </c>
      <c r="AD594" t="s">
        <v>60</v>
      </c>
      <c r="AE594" t="s">
        <v>60</v>
      </c>
      <c r="AF594" t="s">
        <v>80</v>
      </c>
      <c r="AG594" t="s">
        <v>80</v>
      </c>
      <c r="AH594">
        <v>196</v>
      </c>
      <c r="AI594">
        <f>"07311     "</f>
        <v>0</v>
      </c>
      <c r="AJ594" t="s">
        <v>119</v>
      </c>
      <c r="AK594" t="s">
        <v>120</v>
      </c>
      <c r="AL594" t="s">
        <v>121</v>
      </c>
      <c r="AM594" t="s">
        <v>122</v>
      </c>
      <c r="AN594" t="s">
        <v>68</v>
      </c>
      <c r="AO594" t="s">
        <v>922</v>
      </c>
    </row>
    <row r="595" spans="1:41">
      <c r="A595">
        <v>580</v>
      </c>
      <c r="B595" t="s">
        <v>41</v>
      </c>
      <c r="C595" t="s">
        <v>42</v>
      </c>
      <c r="D595" t="s">
        <v>43</v>
      </c>
      <c r="E595">
        <f>"04"</f>
        <v>0</v>
      </c>
      <c r="F595" t="s">
        <v>86</v>
      </c>
      <c r="G595" t="s">
        <v>87</v>
      </c>
      <c r="H595">
        <v>1751</v>
      </c>
      <c r="I595" t="s">
        <v>1284</v>
      </c>
      <c r="J595" t="s">
        <v>1285</v>
      </c>
      <c r="K595" t="s">
        <v>48</v>
      </c>
      <c r="L595" t="s">
        <v>49</v>
      </c>
      <c r="M595">
        <v>24</v>
      </c>
      <c r="N595" t="s">
        <v>151</v>
      </c>
      <c r="O595" t="s">
        <v>51</v>
      </c>
      <c r="P595" t="s">
        <v>52</v>
      </c>
      <c r="Q595" t="s">
        <v>53</v>
      </c>
      <c r="R595" t="s">
        <v>54</v>
      </c>
      <c r="S595" t="s">
        <v>55</v>
      </c>
      <c r="T595" t="s">
        <v>55</v>
      </c>
      <c r="U595" t="s">
        <v>965</v>
      </c>
      <c r="V595" t="s">
        <v>80</v>
      </c>
      <c r="W595" t="s">
        <v>80</v>
      </c>
      <c r="X595" t="s">
        <v>60</v>
      </c>
      <c r="Y595" t="s">
        <v>60</v>
      </c>
      <c r="Z595" t="s">
        <v>60</v>
      </c>
      <c r="AA595" t="s">
        <v>61</v>
      </c>
      <c r="AB595" t="s">
        <v>60</v>
      </c>
      <c r="AC595" t="s">
        <v>60</v>
      </c>
      <c r="AD595" t="s">
        <v>60</v>
      </c>
      <c r="AE595" t="s">
        <v>60</v>
      </c>
      <c r="AF595" t="s">
        <v>80</v>
      </c>
      <c r="AG595" t="s">
        <v>80</v>
      </c>
      <c r="AH595">
        <v>197</v>
      </c>
      <c r="AI595">
        <f>"04202     "</f>
        <v>0</v>
      </c>
      <c r="AJ595" t="s">
        <v>94</v>
      </c>
      <c r="AK595" t="s">
        <v>95</v>
      </c>
      <c r="AL595" t="s">
        <v>96</v>
      </c>
      <c r="AM595" t="s">
        <v>97</v>
      </c>
      <c r="AN595" t="s">
        <v>68</v>
      </c>
      <c r="AO595" t="s">
        <v>1297</v>
      </c>
    </row>
    <row r="596" spans="1:41">
      <c r="A596">
        <v>581</v>
      </c>
      <c r="B596" t="s">
        <v>41</v>
      </c>
      <c r="C596" t="s">
        <v>42</v>
      </c>
      <c r="D596" t="s">
        <v>43</v>
      </c>
      <c r="E596">
        <f>"01"</f>
        <v>0</v>
      </c>
      <c r="F596" t="s">
        <v>377</v>
      </c>
      <c r="G596" t="s">
        <v>378</v>
      </c>
      <c r="H596">
        <v>1751</v>
      </c>
      <c r="I596" t="s">
        <v>1284</v>
      </c>
      <c r="J596" t="s">
        <v>1285</v>
      </c>
      <c r="K596" t="s">
        <v>48</v>
      </c>
      <c r="L596" t="s">
        <v>49</v>
      </c>
      <c r="M596">
        <v>24</v>
      </c>
      <c r="N596" t="s">
        <v>151</v>
      </c>
      <c r="O596" t="s">
        <v>51</v>
      </c>
      <c r="P596" t="s">
        <v>52</v>
      </c>
      <c r="Q596" t="s">
        <v>53</v>
      </c>
      <c r="R596" t="s">
        <v>54</v>
      </c>
      <c r="S596" t="s">
        <v>55</v>
      </c>
      <c r="T596" t="s">
        <v>55</v>
      </c>
      <c r="U596" t="s">
        <v>965</v>
      </c>
      <c r="V596" t="s">
        <v>80</v>
      </c>
      <c r="W596" t="s">
        <v>80</v>
      </c>
      <c r="X596" t="s">
        <v>60</v>
      </c>
      <c r="Y596" t="s">
        <v>60</v>
      </c>
      <c r="Z596" t="s">
        <v>60</v>
      </c>
      <c r="AA596" t="s">
        <v>61</v>
      </c>
      <c r="AB596" t="s">
        <v>60</v>
      </c>
      <c r="AC596" t="s">
        <v>60</v>
      </c>
      <c r="AD596" t="s">
        <v>60</v>
      </c>
      <c r="AE596" t="s">
        <v>60</v>
      </c>
      <c r="AF596" t="s">
        <v>80</v>
      </c>
      <c r="AG596" t="s">
        <v>80</v>
      </c>
      <c r="AH596">
        <v>198</v>
      </c>
      <c r="AI596">
        <f>"01001     "</f>
        <v>0</v>
      </c>
      <c r="AJ596" t="s">
        <v>1298</v>
      </c>
      <c r="AK596" t="s">
        <v>1299</v>
      </c>
      <c r="AL596" t="s">
        <v>66</v>
      </c>
      <c r="AM596" t="s">
        <v>67</v>
      </c>
      <c r="AN596" t="s">
        <v>68</v>
      </c>
      <c r="AO596" t="s">
        <v>1300</v>
      </c>
    </row>
    <row r="597" spans="1:41">
      <c r="A597">
        <v>582</v>
      </c>
      <c r="B597" t="s">
        <v>41</v>
      </c>
      <c r="C597" t="s">
        <v>42</v>
      </c>
      <c r="D597" t="s">
        <v>43</v>
      </c>
      <c r="E597">
        <f>"07"</f>
        <v>0</v>
      </c>
      <c r="F597" t="s">
        <v>44</v>
      </c>
      <c r="G597" t="s">
        <v>45</v>
      </c>
      <c r="H597">
        <v>1751</v>
      </c>
      <c r="I597" t="s">
        <v>1284</v>
      </c>
      <c r="J597" t="s">
        <v>1285</v>
      </c>
      <c r="K597" t="s">
        <v>48</v>
      </c>
      <c r="L597" t="s">
        <v>49</v>
      </c>
      <c r="M597">
        <v>24</v>
      </c>
      <c r="N597" t="s">
        <v>151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965</v>
      </c>
      <c r="V597" t="s">
        <v>80</v>
      </c>
      <c r="W597" t="s">
        <v>80</v>
      </c>
      <c r="X597" t="s">
        <v>60</v>
      </c>
      <c r="Y597" t="s">
        <v>60</v>
      </c>
      <c r="Z597" t="s">
        <v>60</v>
      </c>
      <c r="AA597" t="s">
        <v>61</v>
      </c>
      <c r="AB597" t="s">
        <v>60</v>
      </c>
      <c r="AC597" t="s">
        <v>60</v>
      </c>
      <c r="AD597" t="s">
        <v>60</v>
      </c>
      <c r="AE597" t="s">
        <v>60</v>
      </c>
      <c r="AF597" t="s">
        <v>80</v>
      </c>
      <c r="AG597" t="s">
        <v>80</v>
      </c>
      <c r="AH597">
        <v>199</v>
      </c>
      <c r="AI597">
        <f>"07113     "</f>
        <v>0</v>
      </c>
      <c r="AJ597" t="s">
        <v>545</v>
      </c>
      <c r="AK597" t="s">
        <v>546</v>
      </c>
      <c r="AL597" t="s">
        <v>66</v>
      </c>
      <c r="AM597" t="s">
        <v>67</v>
      </c>
      <c r="AN597" t="s">
        <v>68</v>
      </c>
      <c r="AO597" t="s">
        <v>1301</v>
      </c>
    </row>
    <row r="598" spans="1:41">
      <c r="A598">
        <v>584</v>
      </c>
      <c r="B598" t="s">
        <v>41</v>
      </c>
      <c r="C598" t="s">
        <v>42</v>
      </c>
      <c r="D598" t="s">
        <v>43</v>
      </c>
      <c r="E598">
        <f>"05"</f>
        <v>0</v>
      </c>
      <c r="F598" t="s">
        <v>99</v>
      </c>
      <c r="G598" t="s">
        <v>100</v>
      </c>
      <c r="H598">
        <v>1756</v>
      </c>
      <c r="I598" t="s">
        <v>1302</v>
      </c>
      <c r="J598" t="s">
        <v>1303</v>
      </c>
      <c r="K598" t="s">
        <v>77</v>
      </c>
      <c r="L598" t="s">
        <v>49</v>
      </c>
      <c r="M598">
        <v>28</v>
      </c>
      <c r="N598" t="s">
        <v>78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245</v>
      </c>
      <c r="V598" t="s">
        <v>80</v>
      </c>
      <c r="W598" t="s">
        <v>80</v>
      </c>
      <c r="X598" t="s">
        <v>59</v>
      </c>
      <c r="Y598" t="s">
        <v>60</v>
      </c>
      <c r="Z598" t="s">
        <v>61</v>
      </c>
      <c r="AA598" t="s">
        <v>61</v>
      </c>
      <c r="AB598" t="s">
        <v>61</v>
      </c>
      <c r="AC598" t="s">
        <v>60</v>
      </c>
      <c r="AD598" t="s">
        <v>60</v>
      </c>
      <c r="AE598" t="s">
        <v>60</v>
      </c>
      <c r="AF598" t="s">
        <v>62</v>
      </c>
      <c r="AG598" t="s">
        <v>63</v>
      </c>
      <c r="AH598">
        <v>1</v>
      </c>
      <c r="AI598">
        <f>"05202     "</f>
        <v>0</v>
      </c>
      <c r="AJ598" t="s">
        <v>489</v>
      </c>
      <c r="AK598" t="s">
        <v>490</v>
      </c>
      <c r="AL598" t="s">
        <v>107</v>
      </c>
      <c r="AM598" t="s">
        <v>108</v>
      </c>
      <c r="AN598" t="s">
        <v>68</v>
      </c>
      <c r="AO598" t="s">
        <v>184</v>
      </c>
    </row>
    <row r="599" spans="1:41">
      <c r="A599">
        <v>609</v>
      </c>
      <c r="B599" t="s">
        <v>41</v>
      </c>
      <c r="C599" t="s">
        <v>42</v>
      </c>
      <c r="D599" t="s">
        <v>43</v>
      </c>
      <c r="E599">
        <f>"07"</f>
        <v>0</v>
      </c>
      <c r="F599" t="s">
        <v>44</v>
      </c>
      <c r="G599" t="s">
        <v>45</v>
      </c>
      <c r="H599">
        <v>1818</v>
      </c>
      <c r="I599" t="s">
        <v>1269</v>
      </c>
      <c r="J599" t="s">
        <v>1270</v>
      </c>
      <c r="K599" t="s">
        <v>48</v>
      </c>
      <c r="L599" t="s">
        <v>49</v>
      </c>
      <c r="M599">
        <v>24</v>
      </c>
      <c r="N599" t="s">
        <v>133</v>
      </c>
      <c r="O599" t="s">
        <v>51</v>
      </c>
      <c r="P599" t="s">
        <v>52</v>
      </c>
      <c r="Q599" t="s">
        <v>92</v>
      </c>
      <c r="R599" t="s">
        <v>237</v>
      </c>
      <c r="S599" t="s">
        <v>55</v>
      </c>
      <c r="T599" t="s">
        <v>55</v>
      </c>
      <c r="U599" t="s">
        <v>238</v>
      </c>
      <c r="V599" t="s">
        <v>80</v>
      </c>
      <c r="W599" t="s">
        <v>80</v>
      </c>
      <c r="X599" t="s">
        <v>60</v>
      </c>
      <c r="Y599" t="s">
        <v>60</v>
      </c>
      <c r="Z599" t="s">
        <v>61</v>
      </c>
      <c r="AA599" t="s">
        <v>61</v>
      </c>
      <c r="AB599" t="s">
        <v>61</v>
      </c>
      <c r="AC599" t="s">
        <v>60</v>
      </c>
      <c r="AD599" t="s">
        <v>61</v>
      </c>
      <c r="AE599" t="s">
        <v>60</v>
      </c>
      <c r="AF599" t="s">
        <v>1271</v>
      </c>
      <c r="AG599" t="s">
        <v>1272</v>
      </c>
      <c r="AH599">
        <v>6</v>
      </c>
      <c r="AI599">
        <f>"07211     "</f>
        <v>0</v>
      </c>
      <c r="AJ599" t="s">
        <v>239</v>
      </c>
      <c r="AK599" t="s">
        <v>240</v>
      </c>
      <c r="AL599" t="s">
        <v>140</v>
      </c>
      <c r="AM599" t="s">
        <v>141</v>
      </c>
      <c r="AN599" t="s">
        <v>68</v>
      </c>
      <c r="AO599" t="s">
        <v>1239</v>
      </c>
    </row>
    <row r="600" spans="1:41">
      <c r="A600">
        <v>585</v>
      </c>
      <c r="B600" t="s">
        <v>41</v>
      </c>
      <c r="C600" t="s">
        <v>42</v>
      </c>
      <c r="D600" t="s">
        <v>43</v>
      </c>
      <c r="E600">
        <f>"01"</f>
        <v>0</v>
      </c>
      <c r="F600" t="s">
        <v>377</v>
      </c>
      <c r="G600" t="s">
        <v>378</v>
      </c>
      <c r="H600">
        <v>1761</v>
      </c>
      <c r="I600" t="s">
        <v>1304</v>
      </c>
      <c r="J600" t="s">
        <v>1305</v>
      </c>
      <c r="K600" t="s">
        <v>77</v>
      </c>
      <c r="L600" t="s">
        <v>49</v>
      </c>
      <c r="M600">
        <v>27</v>
      </c>
      <c r="N600" t="s">
        <v>159</v>
      </c>
      <c r="O600" t="s">
        <v>51</v>
      </c>
      <c r="P600" t="s">
        <v>52</v>
      </c>
      <c r="Q600" t="s">
        <v>53</v>
      </c>
      <c r="R600" t="s">
        <v>54</v>
      </c>
      <c r="S600" t="s">
        <v>55</v>
      </c>
      <c r="T600" t="s">
        <v>55</v>
      </c>
      <c r="U600" t="s">
        <v>1306</v>
      </c>
      <c r="V600" t="s">
        <v>80</v>
      </c>
      <c r="W600" t="s">
        <v>80</v>
      </c>
      <c r="X600" t="s">
        <v>116</v>
      </c>
      <c r="Y600" t="s">
        <v>60</v>
      </c>
      <c r="Z600" t="s">
        <v>61</v>
      </c>
      <c r="AA600" t="s">
        <v>61</v>
      </c>
      <c r="AB600" t="s">
        <v>61</v>
      </c>
      <c r="AC600" t="s">
        <v>60</v>
      </c>
      <c r="AD600" t="s">
        <v>60</v>
      </c>
      <c r="AE600" t="s">
        <v>60</v>
      </c>
      <c r="AF600" t="s">
        <v>62</v>
      </c>
      <c r="AG600" t="s">
        <v>63</v>
      </c>
      <c r="AH600">
        <v>1</v>
      </c>
      <c r="AI600">
        <f>"01201     "</f>
        <v>0</v>
      </c>
      <c r="AJ600" t="s">
        <v>1307</v>
      </c>
      <c r="AK600" t="s">
        <v>1308</v>
      </c>
      <c r="AL600" t="s">
        <v>107</v>
      </c>
      <c r="AM600" t="s">
        <v>108</v>
      </c>
      <c r="AN600" t="s">
        <v>68</v>
      </c>
      <c r="AO600" t="s">
        <v>184</v>
      </c>
    </row>
    <row r="601" spans="1:41">
      <c r="A601">
        <v>586</v>
      </c>
      <c r="B601" t="s">
        <v>41</v>
      </c>
      <c r="C601" t="s">
        <v>42</v>
      </c>
      <c r="D601" t="s">
        <v>43</v>
      </c>
      <c r="E601">
        <f>"03"</f>
        <v>0</v>
      </c>
      <c r="F601" t="s">
        <v>73</v>
      </c>
      <c r="G601" t="s">
        <v>74</v>
      </c>
      <c r="H601">
        <v>1763</v>
      </c>
      <c r="I601" t="s">
        <v>1309</v>
      </c>
      <c r="J601" t="s">
        <v>1310</v>
      </c>
      <c r="K601" t="s">
        <v>77</v>
      </c>
      <c r="L601" t="s">
        <v>49</v>
      </c>
      <c r="M601">
        <v>25</v>
      </c>
      <c r="N601" t="s">
        <v>381</v>
      </c>
      <c r="O601" t="s">
        <v>51</v>
      </c>
      <c r="P601" t="s">
        <v>91</v>
      </c>
      <c r="Q601" t="s">
        <v>53</v>
      </c>
      <c r="R601" t="s">
        <v>54</v>
      </c>
      <c r="S601" t="s">
        <v>55</v>
      </c>
      <c r="T601" t="s">
        <v>55</v>
      </c>
      <c r="U601" t="s">
        <v>1047</v>
      </c>
      <c r="V601" t="s">
        <v>80</v>
      </c>
      <c r="W601" t="s">
        <v>80</v>
      </c>
      <c r="X601" t="s">
        <v>383</v>
      </c>
      <c r="Y601" t="s">
        <v>60</v>
      </c>
      <c r="Z601" t="s">
        <v>61</v>
      </c>
      <c r="AA601" t="s">
        <v>61</v>
      </c>
      <c r="AB601" t="s">
        <v>61</v>
      </c>
      <c r="AC601" t="s">
        <v>60</v>
      </c>
      <c r="AD601" t="s">
        <v>60</v>
      </c>
      <c r="AE601" t="s">
        <v>60</v>
      </c>
      <c r="AF601" t="s">
        <v>117</v>
      </c>
      <c r="AG601" t="s">
        <v>118</v>
      </c>
      <c r="AH601">
        <v>1</v>
      </c>
      <c r="AI601">
        <f>"03102     "</f>
        <v>0</v>
      </c>
      <c r="AJ601" t="s">
        <v>857</v>
      </c>
      <c r="AK601" t="s">
        <v>858</v>
      </c>
      <c r="AL601" t="s">
        <v>83</v>
      </c>
      <c r="AM601" t="s">
        <v>84</v>
      </c>
      <c r="AN601" t="s">
        <v>68</v>
      </c>
      <c r="AO601" t="s">
        <v>85</v>
      </c>
    </row>
    <row r="602" spans="1:41">
      <c r="A602">
        <v>604</v>
      </c>
      <c r="B602" t="s">
        <v>41</v>
      </c>
      <c r="C602" t="s">
        <v>42</v>
      </c>
      <c r="D602" t="s">
        <v>43</v>
      </c>
      <c r="E602">
        <f>"05"</f>
        <v>0</v>
      </c>
      <c r="F602" t="s">
        <v>99</v>
      </c>
      <c r="G602" t="s">
        <v>100</v>
      </c>
      <c r="H602">
        <v>1813</v>
      </c>
      <c r="I602" t="s">
        <v>1311</v>
      </c>
      <c r="J602" t="s">
        <v>1312</v>
      </c>
      <c r="K602" t="s">
        <v>77</v>
      </c>
      <c r="L602" t="s">
        <v>322</v>
      </c>
      <c r="M602">
        <v>30</v>
      </c>
      <c r="N602" t="s">
        <v>166</v>
      </c>
      <c r="O602" t="s">
        <v>227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747</v>
      </c>
      <c r="V602" t="s">
        <v>360</v>
      </c>
      <c r="W602" t="s">
        <v>361</v>
      </c>
      <c r="X602" t="s">
        <v>168</v>
      </c>
      <c r="Y602" t="s">
        <v>60</v>
      </c>
      <c r="Z602" t="s">
        <v>61</v>
      </c>
      <c r="AA602" t="s">
        <v>61</v>
      </c>
      <c r="AB602" t="s">
        <v>61</v>
      </c>
      <c r="AC602" t="s">
        <v>60</v>
      </c>
      <c r="AD602" t="s">
        <v>60</v>
      </c>
      <c r="AE602" t="s">
        <v>60</v>
      </c>
      <c r="AF602" t="s">
        <v>80</v>
      </c>
      <c r="AG602" t="s">
        <v>80</v>
      </c>
      <c r="AH602">
        <v>1</v>
      </c>
      <c r="AI602">
        <f>"0511      "</f>
        <v>0</v>
      </c>
      <c r="AJ602" t="s">
        <v>1313</v>
      </c>
      <c r="AK602" t="s">
        <v>1314</v>
      </c>
      <c r="AL602" t="s">
        <v>107</v>
      </c>
      <c r="AM602" t="s">
        <v>108</v>
      </c>
      <c r="AN602" t="s">
        <v>68</v>
      </c>
      <c r="AO602" t="s">
        <v>70</v>
      </c>
    </row>
    <row r="603" spans="1:41">
      <c r="A603">
        <v>587</v>
      </c>
      <c r="B603" t="s">
        <v>41</v>
      </c>
      <c r="C603" t="s">
        <v>42</v>
      </c>
      <c r="D603" t="s">
        <v>43</v>
      </c>
      <c r="E603">
        <f>"03"</f>
        <v>0</v>
      </c>
      <c r="F603" t="s">
        <v>73</v>
      </c>
      <c r="G603" t="s">
        <v>74</v>
      </c>
      <c r="H603">
        <v>1766</v>
      </c>
      <c r="I603" t="s">
        <v>1315</v>
      </c>
      <c r="J603" t="s">
        <v>1316</v>
      </c>
      <c r="K603" t="s">
        <v>77</v>
      </c>
      <c r="L603" t="s">
        <v>49</v>
      </c>
      <c r="M603">
        <v>27</v>
      </c>
      <c r="N603" t="s">
        <v>159</v>
      </c>
      <c r="O603" t="s">
        <v>51</v>
      </c>
      <c r="P603" t="s">
        <v>52</v>
      </c>
      <c r="Q603" t="s">
        <v>53</v>
      </c>
      <c r="R603" t="s">
        <v>54</v>
      </c>
      <c r="S603" t="s">
        <v>55</v>
      </c>
      <c r="T603" t="s">
        <v>55</v>
      </c>
      <c r="U603" t="s">
        <v>1317</v>
      </c>
      <c r="V603" t="s">
        <v>80</v>
      </c>
      <c r="W603" t="s">
        <v>80</v>
      </c>
      <c r="X603" t="s">
        <v>116</v>
      </c>
      <c r="Y603" t="s">
        <v>60</v>
      </c>
      <c r="Z603" t="s">
        <v>61</v>
      </c>
      <c r="AA603" t="s">
        <v>61</v>
      </c>
      <c r="AB603" t="s">
        <v>61</v>
      </c>
      <c r="AC603" t="s">
        <v>60</v>
      </c>
      <c r="AD603" t="s">
        <v>60</v>
      </c>
      <c r="AE603" t="s">
        <v>60</v>
      </c>
      <c r="AF603" t="s">
        <v>517</v>
      </c>
      <c r="AG603" t="s">
        <v>518</v>
      </c>
      <c r="AH603">
        <v>1</v>
      </c>
      <c r="AI603">
        <f>"03104     "</f>
        <v>0</v>
      </c>
      <c r="AJ603" t="s">
        <v>703</v>
      </c>
      <c r="AK603" t="s">
        <v>704</v>
      </c>
      <c r="AL603" t="s">
        <v>83</v>
      </c>
      <c r="AM603" t="s">
        <v>84</v>
      </c>
      <c r="AN603" t="s">
        <v>68</v>
      </c>
      <c r="AO603" t="s">
        <v>233</v>
      </c>
    </row>
    <row r="604" spans="1:41">
      <c r="A604">
        <v>588</v>
      </c>
      <c r="B604" t="s">
        <v>41</v>
      </c>
      <c r="C604" t="s">
        <v>42</v>
      </c>
      <c r="D604" t="s">
        <v>43</v>
      </c>
      <c r="E604">
        <f>"04"</f>
        <v>0</v>
      </c>
      <c r="F604" t="s">
        <v>86</v>
      </c>
      <c r="G604" t="s">
        <v>87</v>
      </c>
      <c r="H604">
        <v>1767</v>
      </c>
      <c r="I604" t="s">
        <v>1318</v>
      </c>
      <c r="J604" t="s">
        <v>1319</v>
      </c>
      <c r="K604" t="s">
        <v>77</v>
      </c>
      <c r="L604" t="s">
        <v>49</v>
      </c>
      <c r="M604">
        <v>25</v>
      </c>
      <c r="N604" t="s">
        <v>381</v>
      </c>
      <c r="O604" t="s">
        <v>51</v>
      </c>
      <c r="P604" t="s">
        <v>91</v>
      </c>
      <c r="Q604" t="s">
        <v>92</v>
      </c>
      <c r="R604" t="s">
        <v>54</v>
      </c>
      <c r="S604" t="s">
        <v>55</v>
      </c>
      <c r="T604" t="s">
        <v>55</v>
      </c>
      <c r="U604" t="s">
        <v>623</v>
      </c>
      <c r="V604" t="s">
        <v>80</v>
      </c>
      <c r="W604" t="s">
        <v>80</v>
      </c>
      <c r="X604" t="s">
        <v>383</v>
      </c>
      <c r="Y604" t="s">
        <v>60</v>
      </c>
      <c r="Z604" t="s">
        <v>61</v>
      </c>
      <c r="AA604" t="s">
        <v>61</v>
      </c>
      <c r="AB604" t="s">
        <v>61</v>
      </c>
      <c r="AC604" t="s">
        <v>60</v>
      </c>
      <c r="AD604" t="s">
        <v>61</v>
      </c>
      <c r="AE604" t="s">
        <v>60</v>
      </c>
      <c r="AF604" t="s">
        <v>117</v>
      </c>
      <c r="AG604" t="s">
        <v>118</v>
      </c>
      <c r="AH604">
        <v>1</v>
      </c>
      <c r="AI604">
        <f>"04001     "</f>
        <v>0</v>
      </c>
      <c r="AJ604" t="s">
        <v>274</v>
      </c>
      <c r="AK604" t="s">
        <v>275</v>
      </c>
      <c r="AL604" t="s">
        <v>96</v>
      </c>
      <c r="AM604" t="s">
        <v>97</v>
      </c>
      <c r="AN604" t="s">
        <v>68</v>
      </c>
      <c r="AO604" t="s">
        <v>70</v>
      </c>
    </row>
    <row r="605" spans="1:41">
      <c r="A605">
        <v>589</v>
      </c>
      <c r="B605" t="s">
        <v>41</v>
      </c>
      <c r="C605" t="s">
        <v>42</v>
      </c>
      <c r="D605" t="s">
        <v>43</v>
      </c>
      <c r="E605">
        <f>"01"</f>
        <v>0</v>
      </c>
      <c r="F605" t="s">
        <v>377</v>
      </c>
      <c r="G605" t="s">
        <v>378</v>
      </c>
      <c r="H605">
        <v>1768</v>
      </c>
      <c r="I605" t="s">
        <v>1320</v>
      </c>
      <c r="J605" t="s">
        <v>1321</v>
      </c>
      <c r="K605" t="s">
        <v>77</v>
      </c>
      <c r="L605" t="s">
        <v>49</v>
      </c>
      <c r="M605">
        <v>27</v>
      </c>
      <c r="N605" t="s">
        <v>159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1322</v>
      </c>
      <c r="V605" t="s">
        <v>80</v>
      </c>
      <c r="W605" t="s">
        <v>80</v>
      </c>
      <c r="X605" t="s">
        <v>116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701</v>
      </c>
      <c r="AG605" t="s">
        <v>702</v>
      </c>
      <c r="AH605">
        <v>1</v>
      </c>
      <c r="AI605">
        <f>"01301     "</f>
        <v>0</v>
      </c>
      <c r="AJ605" t="s">
        <v>1288</v>
      </c>
      <c r="AK605" t="s">
        <v>1289</v>
      </c>
      <c r="AL605" t="s">
        <v>96</v>
      </c>
      <c r="AM605" t="s">
        <v>97</v>
      </c>
      <c r="AN605" t="s">
        <v>68</v>
      </c>
      <c r="AO605" t="s">
        <v>233</v>
      </c>
    </row>
    <row r="606" spans="1:41">
      <c r="A606">
        <v>590</v>
      </c>
      <c r="B606" t="s">
        <v>41</v>
      </c>
      <c r="C606" t="s">
        <v>42</v>
      </c>
      <c r="D606" t="s">
        <v>43</v>
      </c>
      <c r="E606">
        <f>"04"</f>
        <v>0</v>
      </c>
      <c r="F606" t="s">
        <v>86</v>
      </c>
      <c r="G606" t="s">
        <v>87</v>
      </c>
      <c r="H606">
        <v>1770</v>
      </c>
      <c r="I606" t="s">
        <v>1323</v>
      </c>
      <c r="J606" t="s">
        <v>1324</v>
      </c>
      <c r="K606" t="s">
        <v>77</v>
      </c>
      <c r="L606" t="s">
        <v>49</v>
      </c>
      <c r="M606">
        <v>27</v>
      </c>
      <c r="N606" t="s">
        <v>159</v>
      </c>
      <c r="O606" t="s">
        <v>51</v>
      </c>
      <c r="P606" t="s">
        <v>52</v>
      </c>
      <c r="Q606" t="s">
        <v>53</v>
      </c>
      <c r="R606" t="s">
        <v>54</v>
      </c>
      <c r="S606" t="s">
        <v>55</v>
      </c>
      <c r="T606" t="s">
        <v>55</v>
      </c>
      <c r="U606" t="s">
        <v>1325</v>
      </c>
      <c r="V606" t="s">
        <v>80</v>
      </c>
      <c r="W606" t="s">
        <v>80</v>
      </c>
      <c r="X606" t="s">
        <v>116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62</v>
      </c>
      <c r="AG606" t="s">
        <v>63</v>
      </c>
      <c r="AH606">
        <v>1</v>
      </c>
      <c r="AI606">
        <f>"04201     "</f>
        <v>0</v>
      </c>
      <c r="AJ606" t="s">
        <v>219</v>
      </c>
      <c r="AK606" t="s">
        <v>220</v>
      </c>
      <c r="AL606" t="s">
        <v>221</v>
      </c>
      <c r="AM606" t="s">
        <v>222</v>
      </c>
      <c r="AN606" t="s">
        <v>68</v>
      </c>
      <c r="AO606" t="s">
        <v>85</v>
      </c>
    </row>
    <row r="607" spans="1:41">
      <c r="A607">
        <v>591</v>
      </c>
      <c r="B607" t="s">
        <v>41</v>
      </c>
      <c r="C607" t="s">
        <v>42</v>
      </c>
      <c r="D607" t="s">
        <v>43</v>
      </c>
      <c r="E607">
        <f>"04"</f>
        <v>0</v>
      </c>
      <c r="F607" t="s">
        <v>86</v>
      </c>
      <c r="G607" t="s">
        <v>87</v>
      </c>
      <c r="H607">
        <v>1776</v>
      </c>
      <c r="I607" t="s">
        <v>1326</v>
      </c>
      <c r="J607" t="s">
        <v>1327</v>
      </c>
      <c r="K607" t="s">
        <v>77</v>
      </c>
      <c r="L607" t="s">
        <v>49</v>
      </c>
      <c r="M607">
        <v>26</v>
      </c>
      <c r="N607" t="s">
        <v>114</v>
      </c>
      <c r="O607" t="s">
        <v>51</v>
      </c>
      <c r="P607" t="s">
        <v>52</v>
      </c>
      <c r="Q607" t="s">
        <v>92</v>
      </c>
      <c r="R607" t="s">
        <v>54</v>
      </c>
      <c r="S607" t="s">
        <v>55</v>
      </c>
      <c r="T607" t="s">
        <v>55</v>
      </c>
      <c r="U607" t="s">
        <v>1328</v>
      </c>
      <c r="V607" t="s">
        <v>80</v>
      </c>
      <c r="W607" t="s">
        <v>80</v>
      </c>
      <c r="X607" t="s">
        <v>116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60</v>
      </c>
      <c r="AE607" t="s">
        <v>60</v>
      </c>
      <c r="AF607" t="s">
        <v>117</v>
      </c>
      <c r="AG607" t="s">
        <v>118</v>
      </c>
      <c r="AH607">
        <v>1</v>
      </c>
      <c r="AI607">
        <f>"04202     "</f>
        <v>0</v>
      </c>
      <c r="AJ607" t="s">
        <v>94</v>
      </c>
      <c r="AK607" t="s">
        <v>95</v>
      </c>
      <c r="AL607" t="s">
        <v>96</v>
      </c>
      <c r="AM607" t="s">
        <v>97</v>
      </c>
      <c r="AN607" t="s">
        <v>68</v>
      </c>
      <c r="AO607" t="s">
        <v>265</v>
      </c>
    </row>
    <row r="608" spans="1:41">
      <c r="A608">
        <v>592</v>
      </c>
      <c r="B608" t="s">
        <v>41</v>
      </c>
      <c r="C608" t="s">
        <v>42</v>
      </c>
      <c r="D608" t="s">
        <v>43</v>
      </c>
      <c r="E608">
        <f>"05"</f>
        <v>0</v>
      </c>
      <c r="F608" t="s">
        <v>99</v>
      </c>
      <c r="G608" t="s">
        <v>100</v>
      </c>
      <c r="H608">
        <v>1778</v>
      </c>
      <c r="I608" t="s">
        <v>1329</v>
      </c>
      <c r="J608" t="s">
        <v>1330</v>
      </c>
      <c r="K608" t="s">
        <v>77</v>
      </c>
      <c r="L608" t="s">
        <v>49</v>
      </c>
      <c r="M608">
        <v>27</v>
      </c>
      <c r="N608" t="s">
        <v>159</v>
      </c>
      <c r="O608" t="s">
        <v>51</v>
      </c>
      <c r="P608" t="s">
        <v>52</v>
      </c>
      <c r="Q608" t="s">
        <v>53</v>
      </c>
      <c r="R608" t="s">
        <v>54</v>
      </c>
      <c r="S608" t="s">
        <v>55</v>
      </c>
      <c r="T608" t="s">
        <v>55</v>
      </c>
      <c r="U608" t="s">
        <v>56</v>
      </c>
      <c r="V608" t="s">
        <v>57</v>
      </c>
      <c r="W608" t="s">
        <v>58</v>
      </c>
      <c r="X608" t="s">
        <v>116</v>
      </c>
      <c r="Y608" t="s">
        <v>60</v>
      </c>
      <c r="Z608" t="s">
        <v>61</v>
      </c>
      <c r="AA608" t="s">
        <v>61</v>
      </c>
      <c r="AB608" t="s">
        <v>61</v>
      </c>
      <c r="AC608" t="s">
        <v>60</v>
      </c>
      <c r="AD608" t="s">
        <v>60</v>
      </c>
      <c r="AE608" t="s">
        <v>60</v>
      </c>
      <c r="AF608" t="s">
        <v>117</v>
      </c>
      <c r="AG608" t="s">
        <v>118</v>
      </c>
      <c r="AH608">
        <v>1</v>
      </c>
      <c r="AI608">
        <f>"05111     "</f>
        <v>0</v>
      </c>
      <c r="AJ608" t="s">
        <v>752</v>
      </c>
      <c r="AK608" t="s">
        <v>753</v>
      </c>
      <c r="AL608" t="s">
        <v>107</v>
      </c>
      <c r="AM608" t="s">
        <v>108</v>
      </c>
      <c r="AN608" t="s">
        <v>68</v>
      </c>
      <c r="AO608" t="s">
        <v>233</v>
      </c>
    </row>
    <row r="609" spans="1:41">
      <c r="A609">
        <v>616</v>
      </c>
      <c r="B609" t="s">
        <v>41</v>
      </c>
      <c r="C609" t="s">
        <v>42</v>
      </c>
      <c r="D609" t="s">
        <v>43</v>
      </c>
      <c r="E609">
        <f>"02"</f>
        <v>0</v>
      </c>
      <c r="F609" t="s">
        <v>124</v>
      </c>
      <c r="G609" t="s">
        <v>125</v>
      </c>
      <c r="H609">
        <v>1832</v>
      </c>
      <c r="I609" t="s">
        <v>1331</v>
      </c>
      <c r="J609" t="s">
        <v>1332</v>
      </c>
      <c r="K609" t="s">
        <v>77</v>
      </c>
      <c r="L609" t="s">
        <v>49</v>
      </c>
      <c r="M609">
        <v>27</v>
      </c>
      <c r="N609" t="s">
        <v>201</v>
      </c>
      <c r="O609" t="s">
        <v>51</v>
      </c>
      <c r="P609" t="s">
        <v>52</v>
      </c>
      <c r="Q609" t="s">
        <v>92</v>
      </c>
      <c r="R609" t="s">
        <v>54</v>
      </c>
      <c r="S609" t="s">
        <v>55</v>
      </c>
      <c r="T609" t="s">
        <v>55</v>
      </c>
      <c r="U609" t="s">
        <v>202</v>
      </c>
      <c r="V609" t="s">
        <v>80</v>
      </c>
      <c r="W609" t="s">
        <v>80</v>
      </c>
      <c r="X609" t="s">
        <v>116</v>
      </c>
      <c r="Y609" t="s">
        <v>60</v>
      </c>
      <c r="Z609" t="s">
        <v>61</v>
      </c>
      <c r="AA609" t="s">
        <v>61</v>
      </c>
      <c r="AB609" t="s">
        <v>61</v>
      </c>
      <c r="AC609" t="s">
        <v>60</v>
      </c>
      <c r="AD609" t="s">
        <v>61</v>
      </c>
      <c r="AE609" t="s">
        <v>60</v>
      </c>
      <c r="AF609" t="s">
        <v>203</v>
      </c>
      <c r="AG609" t="s">
        <v>204</v>
      </c>
      <c r="AH609">
        <v>1</v>
      </c>
      <c r="AI609">
        <f>"02104     "</f>
        <v>0</v>
      </c>
      <c r="AJ609" t="s">
        <v>205</v>
      </c>
      <c r="AK609" t="s">
        <v>206</v>
      </c>
      <c r="AL609" t="s">
        <v>207</v>
      </c>
      <c r="AM609" t="s">
        <v>208</v>
      </c>
      <c r="AN609" t="s">
        <v>68</v>
      </c>
      <c r="AO609" t="s">
        <v>163</v>
      </c>
    </row>
    <row r="610" spans="1:41">
      <c r="A610">
        <v>593</v>
      </c>
      <c r="B610" t="s">
        <v>41</v>
      </c>
      <c r="C610" t="s">
        <v>42</v>
      </c>
      <c r="D610" t="s">
        <v>43</v>
      </c>
      <c r="E610">
        <f>"05"</f>
        <v>0</v>
      </c>
      <c r="F610" t="s">
        <v>99</v>
      </c>
      <c r="G610" t="s">
        <v>100</v>
      </c>
      <c r="H610">
        <v>1781</v>
      </c>
      <c r="I610" t="s">
        <v>1333</v>
      </c>
      <c r="J610" t="s">
        <v>1334</v>
      </c>
      <c r="K610" t="s">
        <v>77</v>
      </c>
      <c r="L610" t="s">
        <v>49</v>
      </c>
      <c r="M610">
        <v>26</v>
      </c>
      <c r="N610" t="s">
        <v>114</v>
      </c>
      <c r="O610" t="s">
        <v>51</v>
      </c>
      <c r="P610" t="s">
        <v>91</v>
      </c>
      <c r="Q610" t="s">
        <v>53</v>
      </c>
      <c r="R610" t="s">
        <v>54</v>
      </c>
      <c r="S610" t="s">
        <v>55</v>
      </c>
      <c r="T610" t="s">
        <v>55</v>
      </c>
      <c r="U610" t="s">
        <v>493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60</v>
      </c>
      <c r="AE610" t="s">
        <v>60</v>
      </c>
      <c r="AF610" t="s">
        <v>117</v>
      </c>
      <c r="AG610" t="s">
        <v>118</v>
      </c>
      <c r="AH610">
        <v>1</v>
      </c>
      <c r="AI610">
        <f>"05131     "</f>
        <v>0</v>
      </c>
      <c r="AJ610" t="s">
        <v>105</v>
      </c>
      <c r="AK610" t="s">
        <v>106</v>
      </c>
      <c r="AL610" t="s">
        <v>107</v>
      </c>
      <c r="AM610" t="s">
        <v>108</v>
      </c>
      <c r="AN610" t="s">
        <v>68</v>
      </c>
      <c r="AO610" t="s">
        <v>233</v>
      </c>
    </row>
    <row r="611" spans="1:41">
      <c r="A611">
        <v>594</v>
      </c>
      <c r="B611" t="s">
        <v>41</v>
      </c>
      <c r="C611" t="s">
        <v>42</v>
      </c>
      <c r="D611" t="s">
        <v>43</v>
      </c>
      <c r="E611">
        <f>"05"</f>
        <v>0</v>
      </c>
      <c r="F611" t="s">
        <v>99</v>
      </c>
      <c r="G611" t="s">
        <v>100</v>
      </c>
      <c r="H611">
        <v>1785</v>
      </c>
      <c r="I611" t="s">
        <v>1335</v>
      </c>
      <c r="J611" t="s">
        <v>1336</v>
      </c>
      <c r="K611" t="s">
        <v>77</v>
      </c>
      <c r="L611" t="s">
        <v>49</v>
      </c>
      <c r="M611">
        <v>26</v>
      </c>
      <c r="N611" t="s">
        <v>114</v>
      </c>
      <c r="O611" t="s">
        <v>51</v>
      </c>
      <c r="P611" t="s">
        <v>91</v>
      </c>
      <c r="Q611" t="s">
        <v>53</v>
      </c>
      <c r="R611" t="s">
        <v>54</v>
      </c>
      <c r="S611" t="s">
        <v>55</v>
      </c>
      <c r="T611" t="s">
        <v>55</v>
      </c>
      <c r="U611" t="s">
        <v>493</v>
      </c>
      <c r="V611" t="s">
        <v>80</v>
      </c>
      <c r="W611" t="s">
        <v>80</v>
      </c>
      <c r="X611" t="s">
        <v>116</v>
      </c>
      <c r="Y611" t="s">
        <v>60</v>
      </c>
      <c r="Z611" t="s">
        <v>61</v>
      </c>
      <c r="AA611" t="s">
        <v>61</v>
      </c>
      <c r="AB611" t="s">
        <v>61</v>
      </c>
      <c r="AC611" t="s">
        <v>60</v>
      </c>
      <c r="AD611" t="s">
        <v>60</v>
      </c>
      <c r="AE611" t="s">
        <v>60</v>
      </c>
      <c r="AF611" t="s">
        <v>117</v>
      </c>
      <c r="AG611" t="s">
        <v>118</v>
      </c>
      <c r="AH611">
        <v>1</v>
      </c>
      <c r="AI611">
        <f>"05201     "</f>
        <v>0</v>
      </c>
      <c r="AJ611" t="s">
        <v>406</v>
      </c>
      <c r="AK611" t="s">
        <v>407</v>
      </c>
      <c r="AL611" t="s">
        <v>107</v>
      </c>
      <c r="AM611" t="s">
        <v>108</v>
      </c>
      <c r="AN611" t="s">
        <v>68</v>
      </c>
      <c r="AO611" t="s">
        <v>223</v>
      </c>
    </row>
    <row r="612" spans="1:41">
      <c r="A612">
        <v>595</v>
      </c>
      <c r="B612" t="s">
        <v>41</v>
      </c>
      <c r="C612" t="s">
        <v>42</v>
      </c>
      <c r="D612" t="s">
        <v>43</v>
      </c>
      <c r="E612">
        <f>"05"</f>
        <v>0</v>
      </c>
      <c r="F612" t="s">
        <v>99</v>
      </c>
      <c r="G612" t="s">
        <v>100</v>
      </c>
      <c r="H612">
        <v>1786</v>
      </c>
      <c r="I612" t="s">
        <v>1337</v>
      </c>
      <c r="J612" t="s">
        <v>1338</v>
      </c>
      <c r="K612" t="s">
        <v>77</v>
      </c>
      <c r="L612" t="s">
        <v>49</v>
      </c>
      <c r="M612">
        <v>28</v>
      </c>
      <c r="N612" t="s">
        <v>78</v>
      </c>
      <c r="O612" t="s">
        <v>51</v>
      </c>
      <c r="P612" t="s">
        <v>52</v>
      </c>
      <c r="Q612" t="s">
        <v>53</v>
      </c>
      <c r="R612" t="s">
        <v>54</v>
      </c>
      <c r="S612" t="s">
        <v>55</v>
      </c>
      <c r="T612" t="s">
        <v>55</v>
      </c>
      <c r="U612" t="s">
        <v>1339</v>
      </c>
      <c r="V612" t="s">
        <v>360</v>
      </c>
      <c r="W612" t="s">
        <v>361</v>
      </c>
      <c r="X612" t="s">
        <v>59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62</v>
      </c>
      <c r="AG612" t="s">
        <v>63</v>
      </c>
      <c r="AH612">
        <v>1</v>
      </c>
      <c r="AI612">
        <f>"05114     "</f>
        <v>0</v>
      </c>
      <c r="AJ612" t="s">
        <v>590</v>
      </c>
      <c r="AK612" t="s">
        <v>591</v>
      </c>
      <c r="AL612" t="s">
        <v>107</v>
      </c>
      <c r="AM612" t="s">
        <v>108</v>
      </c>
      <c r="AN612" t="s">
        <v>68</v>
      </c>
      <c r="AO612" t="s">
        <v>223</v>
      </c>
    </row>
    <row r="613" spans="1:41">
      <c r="A613">
        <v>597</v>
      </c>
      <c r="B613" t="s">
        <v>41</v>
      </c>
      <c r="C613" t="s">
        <v>42</v>
      </c>
      <c r="D613" t="s">
        <v>43</v>
      </c>
      <c r="E613">
        <f>"08"</f>
        <v>0</v>
      </c>
      <c r="F613" t="s">
        <v>241</v>
      </c>
      <c r="G613" t="s">
        <v>242</v>
      </c>
      <c r="H613">
        <v>1791</v>
      </c>
      <c r="I613" t="s">
        <v>1340</v>
      </c>
      <c r="J613" t="s">
        <v>1341</v>
      </c>
      <c r="K613" t="s">
        <v>77</v>
      </c>
      <c r="L613" t="s">
        <v>49</v>
      </c>
      <c r="M613">
        <v>27</v>
      </c>
      <c r="N613" t="s">
        <v>159</v>
      </c>
      <c r="O613" t="s">
        <v>51</v>
      </c>
      <c r="P613" t="s">
        <v>52</v>
      </c>
      <c r="Q613" t="s">
        <v>92</v>
      </c>
      <c r="R613" t="s">
        <v>54</v>
      </c>
      <c r="S613" t="s">
        <v>55</v>
      </c>
      <c r="T613" t="s">
        <v>55</v>
      </c>
      <c r="U613" t="s">
        <v>527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60</v>
      </c>
      <c r="AE613" t="s">
        <v>60</v>
      </c>
      <c r="AF613" t="s">
        <v>117</v>
      </c>
      <c r="AG613" t="s">
        <v>118</v>
      </c>
      <c r="AH613">
        <v>1</v>
      </c>
      <c r="AI613">
        <f>"08312     "</f>
        <v>0</v>
      </c>
      <c r="AJ613" t="s">
        <v>609</v>
      </c>
      <c r="AK613" t="s">
        <v>610</v>
      </c>
      <c r="AL613" t="s">
        <v>375</v>
      </c>
      <c r="AM613" t="s">
        <v>376</v>
      </c>
      <c r="AN613" t="s">
        <v>68</v>
      </c>
      <c r="AO613" t="s">
        <v>70</v>
      </c>
    </row>
    <row r="614" spans="1:41">
      <c r="A614">
        <v>641</v>
      </c>
      <c r="B614" t="s">
        <v>41</v>
      </c>
      <c r="C614" t="s">
        <v>42</v>
      </c>
      <c r="D614" t="s">
        <v>43</v>
      </c>
      <c r="E614">
        <f>"07"</f>
        <v>0</v>
      </c>
      <c r="F614" t="s">
        <v>44</v>
      </c>
      <c r="G614" t="s">
        <v>45</v>
      </c>
      <c r="H614">
        <v>1849</v>
      </c>
      <c r="I614" t="s">
        <v>1063</v>
      </c>
      <c r="J614" t="s">
        <v>1064</v>
      </c>
      <c r="K614" t="s">
        <v>48</v>
      </c>
      <c r="L614" t="s">
        <v>49</v>
      </c>
      <c r="M614">
        <v>24</v>
      </c>
      <c r="N614" t="s">
        <v>151</v>
      </c>
      <c r="O614" t="s">
        <v>51</v>
      </c>
      <c r="P614" t="s">
        <v>52</v>
      </c>
      <c r="Q614" t="s">
        <v>92</v>
      </c>
      <c r="R614" t="s">
        <v>54</v>
      </c>
      <c r="S614" t="s">
        <v>55</v>
      </c>
      <c r="T614" t="s">
        <v>55</v>
      </c>
      <c r="U614" t="s">
        <v>501</v>
      </c>
      <c r="V614" t="s">
        <v>656</v>
      </c>
      <c r="W614" t="s">
        <v>657</v>
      </c>
      <c r="X614" t="s">
        <v>60</v>
      </c>
      <c r="Y614" t="s">
        <v>60</v>
      </c>
      <c r="Z614" t="s">
        <v>60</v>
      </c>
      <c r="AA614" t="s">
        <v>61</v>
      </c>
      <c r="AB614" t="s">
        <v>60</v>
      </c>
      <c r="AC614" t="s">
        <v>60</v>
      </c>
      <c r="AD614" t="s">
        <v>60</v>
      </c>
      <c r="AE614" t="s">
        <v>60</v>
      </c>
      <c r="AF614" t="s">
        <v>80</v>
      </c>
      <c r="AG614" t="s">
        <v>80</v>
      </c>
      <c r="AH614">
        <v>2</v>
      </c>
      <c r="AI614">
        <f>"07224     "</f>
        <v>0</v>
      </c>
      <c r="AJ614" t="s">
        <v>229</v>
      </c>
      <c r="AK614" t="s">
        <v>230</v>
      </c>
      <c r="AL614" t="s">
        <v>231</v>
      </c>
      <c r="AM614" t="s">
        <v>232</v>
      </c>
      <c r="AN614" t="s">
        <v>68</v>
      </c>
      <c r="AO614" t="s">
        <v>139</v>
      </c>
    </row>
    <row r="615" spans="1:41">
      <c r="A615">
        <v>598</v>
      </c>
      <c r="B615" t="s">
        <v>41</v>
      </c>
      <c r="C615" t="s">
        <v>42</v>
      </c>
      <c r="D615" t="s">
        <v>43</v>
      </c>
      <c r="E615">
        <f>"05"</f>
        <v>0</v>
      </c>
      <c r="F615" t="s">
        <v>99</v>
      </c>
      <c r="G615" t="s">
        <v>100</v>
      </c>
      <c r="H615">
        <v>1803</v>
      </c>
      <c r="I615" t="s">
        <v>1342</v>
      </c>
      <c r="J615" t="s">
        <v>1343</v>
      </c>
      <c r="K615" t="s">
        <v>48</v>
      </c>
      <c r="L615" t="s">
        <v>49</v>
      </c>
      <c r="M615">
        <v>25</v>
      </c>
      <c r="N615" t="s">
        <v>217</v>
      </c>
      <c r="O615" t="s">
        <v>51</v>
      </c>
      <c r="P615" t="s">
        <v>52</v>
      </c>
      <c r="Q615" t="s">
        <v>913</v>
      </c>
      <c r="R615" t="s">
        <v>54</v>
      </c>
      <c r="S615" t="s">
        <v>55</v>
      </c>
      <c r="T615" t="s">
        <v>55</v>
      </c>
      <c r="U615" t="s">
        <v>1169</v>
      </c>
      <c r="V615" t="s">
        <v>80</v>
      </c>
      <c r="W615" t="s">
        <v>80</v>
      </c>
      <c r="X615" t="s">
        <v>60</v>
      </c>
      <c r="Y615" t="s">
        <v>60</v>
      </c>
      <c r="Z615" t="s">
        <v>60</v>
      </c>
      <c r="AA615" t="s">
        <v>61</v>
      </c>
      <c r="AB615" t="s">
        <v>60</v>
      </c>
      <c r="AC615" t="s">
        <v>60</v>
      </c>
      <c r="AD615" t="s">
        <v>61</v>
      </c>
      <c r="AE615" t="s">
        <v>60</v>
      </c>
      <c r="AF615" t="s">
        <v>80</v>
      </c>
      <c r="AG615" t="s">
        <v>80</v>
      </c>
      <c r="AH615">
        <v>1</v>
      </c>
      <c r="AI615">
        <f>"0511      "</f>
        <v>0</v>
      </c>
      <c r="AJ615" t="s">
        <v>1313</v>
      </c>
      <c r="AK615" t="s">
        <v>1314</v>
      </c>
      <c r="AL615" t="s">
        <v>107</v>
      </c>
      <c r="AM615" t="s">
        <v>108</v>
      </c>
      <c r="AN615" t="s">
        <v>68</v>
      </c>
      <c r="AO615" t="s">
        <v>276</v>
      </c>
    </row>
    <row r="616" spans="1:41">
      <c r="A616">
        <v>599</v>
      </c>
      <c r="B616" t="s">
        <v>41</v>
      </c>
      <c r="C616" t="s">
        <v>42</v>
      </c>
      <c r="D616" t="s">
        <v>43</v>
      </c>
      <c r="E616">
        <f>"07"</f>
        <v>0</v>
      </c>
      <c r="F616" t="s">
        <v>44</v>
      </c>
      <c r="G616" t="s">
        <v>45</v>
      </c>
      <c r="H616">
        <v>1803</v>
      </c>
      <c r="I616" t="s">
        <v>1342</v>
      </c>
      <c r="J616" t="s">
        <v>1343</v>
      </c>
      <c r="K616" t="s">
        <v>48</v>
      </c>
      <c r="L616" t="s">
        <v>49</v>
      </c>
      <c r="M616">
        <v>25</v>
      </c>
      <c r="N616" t="s">
        <v>217</v>
      </c>
      <c r="O616" t="s">
        <v>51</v>
      </c>
      <c r="P616" t="s">
        <v>52</v>
      </c>
      <c r="Q616" t="s">
        <v>913</v>
      </c>
      <c r="R616" t="s">
        <v>54</v>
      </c>
      <c r="S616" t="s">
        <v>55</v>
      </c>
      <c r="T616" t="s">
        <v>55</v>
      </c>
      <c r="U616" t="s">
        <v>1169</v>
      </c>
      <c r="V616" t="s">
        <v>80</v>
      </c>
      <c r="W616" t="s">
        <v>80</v>
      </c>
      <c r="X616" t="s">
        <v>60</v>
      </c>
      <c r="Y616" t="s">
        <v>60</v>
      </c>
      <c r="Z616" t="s">
        <v>60</v>
      </c>
      <c r="AA616" t="s">
        <v>61</v>
      </c>
      <c r="AB616" t="s">
        <v>60</v>
      </c>
      <c r="AC616" t="s">
        <v>60</v>
      </c>
      <c r="AD616" t="s">
        <v>61</v>
      </c>
      <c r="AE616" t="s">
        <v>60</v>
      </c>
      <c r="AF616" t="s">
        <v>80</v>
      </c>
      <c r="AG616" t="s">
        <v>80</v>
      </c>
      <c r="AH616">
        <v>4</v>
      </c>
      <c r="AI616">
        <f>"0711      "</f>
        <v>0</v>
      </c>
      <c r="AJ616" t="s">
        <v>532</v>
      </c>
      <c r="AK616" t="s">
        <v>533</v>
      </c>
      <c r="AL616" t="s">
        <v>66</v>
      </c>
      <c r="AM616" t="s">
        <v>67</v>
      </c>
      <c r="AN616" t="s">
        <v>68</v>
      </c>
      <c r="AO616" t="s">
        <v>1256</v>
      </c>
    </row>
    <row r="617" spans="1:41">
      <c r="A617">
        <v>613</v>
      </c>
      <c r="B617" t="s">
        <v>41</v>
      </c>
      <c r="C617" t="s">
        <v>42</v>
      </c>
      <c r="D617" t="s">
        <v>43</v>
      </c>
      <c r="E617">
        <f>"02"</f>
        <v>0</v>
      </c>
      <c r="F617" t="s">
        <v>124</v>
      </c>
      <c r="G617" t="s">
        <v>125</v>
      </c>
      <c r="H617">
        <v>1825</v>
      </c>
      <c r="I617" t="s">
        <v>1344</v>
      </c>
      <c r="J617" t="s">
        <v>1345</v>
      </c>
      <c r="K617" t="s">
        <v>77</v>
      </c>
      <c r="L617" t="s">
        <v>49</v>
      </c>
      <c r="M617">
        <v>26</v>
      </c>
      <c r="N617" t="s">
        <v>114</v>
      </c>
      <c r="O617" t="s">
        <v>51</v>
      </c>
      <c r="P617" t="s">
        <v>91</v>
      </c>
      <c r="Q617" t="s">
        <v>92</v>
      </c>
      <c r="R617" t="s">
        <v>54</v>
      </c>
      <c r="S617" t="s">
        <v>55</v>
      </c>
      <c r="T617" t="s">
        <v>55</v>
      </c>
      <c r="U617" t="s">
        <v>1346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61</v>
      </c>
      <c r="AE617" t="s">
        <v>60</v>
      </c>
      <c r="AF617" t="s">
        <v>117</v>
      </c>
      <c r="AG617" t="s">
        <v>118</v>
      </c>
      <c r="AH617">
        <v>1</v>
      </c>
      <c r="AI617">
        <f>"02204     "</f>
        <v>0</v>
      </c>
      <c r="AJ617" t="s">
        <v>559</v>
      </c>
      <c r="AK617" t="s">
        <v>560</v>
      </c>
      <c r="AL617" t="s">
        <v>96</v>
      </c>
      <c r="AM617" t="s">
        <v>97</v>
      </c>
      <c r="AN617" t="s">
        <v>68</v>
      </c>
      <c r="AO617" t="s">
        <v>184</v>
      </c>
    </row>
    <row r="618" spans="1:41">
      <c r="A618">
        <v>600</v>
      </c>
      <c r="B618" t="s">
        <v>41</v>
      </c>
      <c r="C618" t="s">
        <v>42</v>
      </c>
      <c r="D618" t="s">
        <v>43</v>
      </c>
      <c r="E618">
        <f>"05"</f>
        <v>0</v>
      </c>
      <c r="F618" t="s">
        <v>99</v>
      </c>
      <c r="G618" t="s">
        <v>100</v>
      </c>
      <c r="H618">
        <v>1803</v>
      </c>
      <c r="I618" t="s">
        <v>1342</v>
      </c>
      <c r="J618" t="s">
        <v>1343</v>
      </c>
      <c r="K618" t="s">
        <v>48</v>
      </c>
      <c r="L618" t="s">
        <v>49</v>
      </c>
      <c r="M618">
        <v>25</v>
      </c>
      <c r="N618" t="s">
        <v>217</v>
      </c>
      <c r="O618" t="s">
        <v>51</v>
      </c>
      <c r="P618" t="s">
        <v>52</v>
      </c>
      <c r="Q618" t="s">
        <v>913</v>
      </c>
      <c r="R618" t="s">
        <v>54</v>
      </c>
      <c r="S618" t="s">
        <v>55</v>
      </c>
      <c r="T618" t="s">
        <v>55</v>
      </c>
      <c r="U618" t="s">
        <v>1169</v>
      </c>
      <c r="V618" t="s">
        <v>80</v>
      </c>
      <c r="W618" t="s">
        <v>80</v>
      </c>
      <c r="X618" t="s">
        <v>60</v>
      </c>
      <c r="Y618" t="s">
        <v>60</v>
      </c>
      <c r="Z618" t="s">
        <v>60</v>
      </c>
      <c r="AA618" t="s">
        <v>61</v>
      </c>
      <c r="AB618" t="s">
        <v>60</v>
      </c>
      <c r="AC618" t="s">
        <v>60</v>
      </c>
      <c r="AD618" t="s">
        <v>61</v>
      </c>
      <c r="AE618" t="s">
        <v>60</v>
      </c>
      <c r="AF618" t="s">
        <v>80</v>
      </c>
      <c r="AG618" t="s">
        <v>80</v>
      </c>
      <c r="AH618">
        <v>5</v>
      </c>
      <c r="AI618">
        <f>"0511      "</f>
        <v>0</v>
      </c>
      <c r="AJ618" t="s">
        <v>1313</v>
      </c>
      <c r="AK618" t="s">
        <v>1314</v>
      </c>
      <c r="AL618" t="s">
        <v>107</v>
      </c>
      <c r="AM618" t="s">
        <v>108</v>
      </c>
      <c r="AN618" t="s">
        <v>68</v>
      </c>
      <c r="AO618" t="s">
        <v>1256</v>
      </c>
    </row>
    <row r="619" spans="1:41">
      <c r="A619">
        <v>601</v>
      </c>
      <c r="B619" t="s">
        <v>41</v>
      </c>
      <c r="C619" t="s">
        <v>42</v>
      </c>
      <c r="D619" t="s">
        <v>43</v>
      </c>
      <c r="E619">
        <f>"02"</f>
        <v>0</v>
      </c>
      <c r="F619" t="s">
        <v>124</v>
      </c>
      <c r="G619" t="s">
        <v>125</v>
      </c>
      <c r="H619">
        <v>1805</v>
      </c>
      <c r="I619" t="s">
        <v>1347</v>
      </c>
      <c r="J619" t="s">
        <v>1348</v>
      </c>
      <c r="K619" t="s">
        <v>77</v>
      </c>
      <c r="L619" t="s">
        <v>49</v>
      </c>
      <c r="M619">
        <v>26</v>
      </c>
      <c r="N619" t="s">
        <v>114</v>
      </c>
      <c r="O619" t="s">
        <v>51</v>
      </c>
      <c r="P619" t="s">
        <v>91</v>
      </c>
      <c r="Q619" t="s">
        <v>53</v>
      </c>
      <c r="R619" t="s">
        <v>54</v>
      </c>
      <c r="S619" t="s">
        <v>55</v>
      </c>
      <c r="T619" t="s">
        <v>55</v>
      </c>
      <c r="U619" t="s">
        <v>189</v>
      </c>
      <c r="V619" t="s">
        <v>80</v>
      </c>
      <c r="W619" t="s">
        <v>80</v>
      </c>
      <c r="X619" t="s">
        <v>116</v>
      </c>
      <c r="Y619" t="s">
        <v>60</v>
      </c>
      <c r="Z619" t="s">
        <v>61</v>
      </c>
      <c r="AA619" t="s">
        <v>61</v>
      </c>
      <c r="AB619" t="s">
        <v>61</v>
      </c>
      <c r="AC619" t="s">
        <v>60</v>
      </c>
      <c r="AD619" t="s">
        <v>60</v>
      </c>
      <c r="AE619" t="s">
        <v>60</v>
      </c>
      <c r="AF619" t="s">
        <v>117</v>
      </c>
      <c r="AG619" t="s">
        <v>118</v>
      </c>
      <c r="AH619">
        <v>1</v>
      </c>
      <c r="AI619">
        <f>"02001     "</f>
        <v>0</v>
      </c>
      <c r="AJ619" t="s">
        <v>834</v>
      </c>
      <c r="AK619" t="s">
        <v>835</v>
      </c>
      <c r="AL619" t="s">
        <v>96</v>
      </c>
      <c r="AM619" t="s">
        <v>97</v>
      </c>
      <c r="AN619" t="s">
        <v>68</v>
      </c>
      <c r="AO619" t="s">
        <v>142</v>
      </c>
    </row>
    <row r="620" spans="1:41">
      <c r="A620">
        <v>642</v>
      </c>
      <c r="B620" t="s">
        <v>41</v>
      </c>
      <c r="C620" t="s">
        <v>42</v>
      </c>
      <c r="D620" t="s">
        <v>43</v>
      </c>
      <c r="E620">
        <f>"07"</f>
        <v>0</v>
      </c>
      <c r="F620" t="s">
        <v>44</v>
      </c>
      <c r="G620" t="s">
        <v>45</v>
      </c>
      <c r="H620">
        <v>1849</v>
      </c>
      <c r="I620" t="s">
        <v>1063</v>
      </c>
      <c r="J620" t="s">
        <v>1064</v>
      </c>
      <c r="K620" t="s">
        <v>48</v>
      </c>
      <c r="L620" t="s">
        <v>49</v>
      </c>
      <c r="M620">
        <v>24</v>
      </c>
      <c r="N620" t="s">
        <v>151</v>
      </c>
      <c r="O620" t="s">
        <v>51</v>
      </c>
      <c r="P620" t="s">
        <v>52</v>
      </c>
      <c r="Q620" t="s">
        <v>92</v>
      </c>
      <c r="R620" t="s">
        <v>54</v>
      </c>
      <c r="S620" t="s">
        <v>55</v>
      </c>
      <c r="T620" t="s">
        <v>55</v>
      </c>
      <c r="U620" t="s">
        <v>501</v>
      </c>
      <c r="V620" t="s">
        <v>656</v>
      </c>
      <c r="W620" t="s">
        <v>657</v>
      </c>
      <c r="X620" t="s">
        <v>60</v>
      </c>
      <c r="Y620" t="s">
        <v>60</v>
      </c>
      <c r="Z620" t="s">
        <v>60</v>
      </c>
      <c r="AA620" t="s">
        <v>61</v>
      </c>
      <c r="AB620" t="s">
        <v>60</v>
      </c>
      <c r="AC620" t="s">
        <v>60</v>
      </c>
      <c r="AD620" t="s">
        <v>60</v>
      </c>
      <c r="AE620" t="s">
        <v>60</v>
      </c>
      <c r="AF620" t="s">
        <v>80</v>
      </c>
      <c r="AG620" t="s">
        <v>80</v>
      </c>
      <c r="AH620">
        <v>3</v>
      </c>
      <c r="AI620">
        <f>"07224     "</f>
        <v>0</v>
      </c>
      <c r="AJ620" t="s">
        <v>229</v>
      </c>
      <c r="AK620" t="s">
        <v>230</v>
      </c>
      <c r="AL620" t="s">
        <v>231</v>
      </c>
      <c r="AM620" t="s">
        <v>232</v>
      </c>
      <c r="AN620" t="s">
        <v>68</v>
      </c>
      <c r="AO620" t="s">
        <v>181</v>
      </c>
    </row>
    <row r="621" spans="1:41">
      <c r="A621">
        <v>602</v>
      </c>
      <c r="B621" t="s">
        <v>41</v>
      </c>
      <c r="C621" t="s">
        <v>42</v>
      </c>
      <c r="D621" t="s">
        <v>43</v>
      </c>
      <c r="E621">
        <f>"04"</f>
        <v>0</v>
      </c>
      <c r="F621" t="s">
        <v>86</v>
      </c>
      <c r="G621" t="s">
        <v>87</v>
      </c>
      <c r="H621">
        <v>1808</v>
      </c>
      <c r="I621" t="s">
        <v>1349</v>
      </c>
      <c r="J621" t="s">
        <v>1350</v>
      </c>
      <c r="K621" t="s">
        <v>77</v>
      </c>
      <c r="L621" t="s">
        <v>49</v>
      </c>
      <c r="M621">
        <v>26</v>
      </c>
      <c r="N621" t="s">
        <v>114</v>
      </c>
      <c r="O621" t="s">
        <v>51</v>
      </c>
      <c r="P621" t="s">
        <v>52</v>
      </c>
      <c r="Q621" t="s">
        <v>92</v>
      </c>
      <c r="R621" t="s">
        <v>54</v>
      </c>
      <c r="S621" t="s">
        <v>55</v>
      </c>
      <c r="T621" t="s">
        <v>55</v>
      </c>
      <c r="U621" t="s">
        <v>1351</v>
      </c>
      <c r="V621" t="s">
        <v>80</v>
      </c>
      <c r="W621" t="s">
        <v>80</v>
      </c>
      <c r="X621" t="s">
        <v>116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60</v>
      </c>
      <c r="AE621" t="s">
        <v>60</v>
      </c>
      <c r="AF621" t="s">
        <v>117</v>
      </c>
      <c r="AG621" t="s">
        <v>118</v>
      </c>
      <c r="AH621">
        <v>1</v>
      </c>
      <c r="AI621">
        <f>"04201     "</f>
        <v>0</v>
      </c>
      <c r="AJ621" t="s">
        <v>219</v>
      </c>
      <c r="AK621" t="s">
        <v>220</v>
      </c>
      <c r="AL621" t="s">
        <v>121</v>
      </c>
      <c r="AM621" t="s">
        <v>122</v>
      </c>
      <c r="AN621" t="s">
        <v>68</v>
      </c>
      <c r="AO621" t="s">
        <v>1352</v>
      </c>
    </row>
    <row r="622" spans="1:41">
      <c r="A622">
        <v>603</v>
      </c>
      <c r="B622" t="s">
        <v>41</v>
      </c>
      <c r="C622" t="s">
        <v>42</v>
      </c>
      <c r="D622" t="s">
        <v>43</v>
      </c>
      <c r="E622">
        <f>"04"</f>
        <v>0</v>
      </c>
      <c r="F622" t="s">
        <v>86</v>
      </c>
      <c r="G622" t="s">
        <v>87</v>
      </c>
      <c r="H622">
        <v>1811</v>
      </c>
      <c r="I622" t="s">
        <v>1353</v>
      </c>
      <c r="J622" t="s">
        <v>1354</v>
      </c>
      <c r="K622" t="s">
        <v>77</v>
      </c>
      <c r="L622" t="s">
        <v>49</v>
      </c>
      <c r="M622">
        <v>26</v>
      </c>
      <c r="N622" t="s">
        <v>114</v>
      </c>
      <c r="O622" t="s">
        <v>51</v>
      </c>
      <c r="P622" t="s">
        <v>52</v>
      </c>
      <c r="Q622" t="s">
        <v>92</v>
      </c>
      <c r="R622" t="s">
        <v>54</v>
      </c>
      <c r="S622" t="s">
        <v>55</v>
      </c>
      <c r="T622" t="s">
        <v>55</v>
      </c>
      <c r="U622" t="s">
        <v>677</v>
      </c>
      <c r="V622" t="s">
        <v>80</v>
      </c>
      <c r="W622" t="s">
        <v>80</v>
      </c>
      <c r="X622" t="s">
        <v>116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117</v>
      </c>
      <c r="AG622" t="s">
        <v>118</v>
      </c>
      <c r="AH622">
        <v>1</v>
      </c>
      <c r="AI622">
        <f>"04201     "</f>
        <v>0</v>
      </c>
      <c r="AJ622" t="s">
        <v>219</v>
      </c>
      <c r="AK622" t="s">
        <v>220</v>
      </c>
      <c r="AL622" t="s">
        <v>221</v>
      </c>
      <c r="AM622" t="s">
        <v>222</v>
      </c>
      <c r="AN622" t="s">
        <v>68</v>
      </c>
      <c r="AO622" t="s">
        <v>1352</v>
      </c>
    </row>
    <row r="623" spans="1:41">
      <c r="A623">
        <v>605</v>
      </c>
      <c r="B623" t="s">
        <v>41</v>
      </c>
      <c r="C623" t="s">
        <v>42</v>
      </c>
      <c r="D623" t="s">
        <v>43</v>
      </c>
      <c r="E623">
        <f>"05"</f>
        <v>0</v>
      </c>
      <c r="F623" t="s">
        <v>99</v>
      </c>
      <c r="G623" t="s">
        <v>100</v>
      </c>
      <c r="H623">
        <v>1815</v>
      </c>
      <c r="I623" t="s">
        <v>1355</v>
      </c>
      <c r="J623" t="s">
        <v>1356</v>
      </c>
      <c r="K623" t="s">
        <v>77</v>
      </c>
      <c r="L623" t="s">
        <v>322</v>
      </c>
      <c r="M623">
        <v>30</v>
      </c>
      <c r="N623" t="s">
        <v>166</v>
      </c>
      <c r="O623" t="s">
        <v>227</v>
      </c>
      <c r="P623" t="s">
        <v>52</v>
      </c>
      <c r="Q623" t="s">
        <v>53</v>
      </c>
      <c r="R623" t="s">
        <v>54</v>
      </c>
      <c r="S623" t="s">
        <v>55</v>
      </c>
      <c r="T623" t="s">
        <v>55</v>
      </c>
      <c r="U623" t="s">
        <v>359</v>
      </c>
      <c r="V623" t="s">
        <v>80</v>
      </c>
      <c r="W623" t="s">
        <v>80</v>
      </c>
      <c r="X623" t="s">
        <v>59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60</v>
      </c>
      <c r="AE623" t="s">
        <v>60</v>
      </c>
      <c r="AF623" t="s">
        <v>80</v>
      </c>
      <c r="AG623" t="s">
        <v>80</v>
      </c>
      <c r="AH623">
        <v>1</v>
      </c>
      <c r="AI623">
        <f>"0541      "</f>
        <v>0</v>
      </c>
      <c r="AJ623" t="s">
        <v>1357</v>
      </c>
      <c r="AK623" t="s">
        <v>1358</v>
      </c>
      <c r="AL623" t="s">
        <v>107</v>
      </c>
      <c r="AM623" t="s">
        <v>108</v>
      </c>
      <c r="AN623" t="s">
        <v>68</v>
      </c>
      <c r="AO623" t="s">
        <v>70</v>
      </c>
    </row>
    <row r="624" spans="1:41">
      <c r="A624">
        <v>606</v>
      </c>
      <c r="B624" t="s">
        <v>41</v>
      </c>
      <c r="C624" t="s">
        <v>42</v>
      </c>
      <c r="D624" t="s">
        <v>43</v>
      </c>
      <c r="E624">
        <f>"02"</f>
        <v>0</v>
      </c>
      <c r="F624" t="s">
        <v>124</v>
      </c>
      <c r="G624" t="s">
        <v>125</v>
      </c>
      <c r="H624">
        <v>1817</v>
      </c>
      <c r="I624" t="s">
        <v>1359</v>
      </c>
      <c r="J624" t="s">
        <v>1360</v>
      </c>
      <c r="K624" t="s">
        <v>77</v>
      </c>
      <c r="L624" t="s">
        <v>49</v>
      </c>
      <c r="M624">
        <v>27</v>
      </c>
      <c r="N624" t="s">
        <v>201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202</v>
      </c>
      <c r="V624" t="s">
        <v>80</v>
      </c>
      <c r="W624" t="s">
        <v>80</v>
      </c>
      <c r="X624" t="s">
        <v>116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203</v>
      </c>
      <c r="AG624" t="s">
        <v>204</v>
      </c>
      <c r="AH624">
        <v>1</v>
      </c>
      <c r="AI624">
        <f>"02104     "</f>
        <v>0</v>
      </c>
      <c r="AJ624" t="s">
        <v>205</v>
      </c>
      <c r="AK624" t="s">
        <v>206</v>
      </c>
      <c r="AL624" t="s">
        <v>207</v>
      </c>
      <c r="AM624" t="s">
        <v>208</v>
      </c>
      <c r="AN624" t="s">
        <v>68</v>
      </c>
      <c r="AO624" t="s">
        <v>1361</v>
      </c>
    </row>
    <row r="625" spans="1:41">
      <c r="A625">
        <v>610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1820</v>
      </c>
      <c r="I625" t="s">
        <v>1362</v>
      </c>
      <c r="J625" t="s">
        <v>1363</v>
      </c>
      <c r="K625" t="s">
        <v>77</v>
      </c>
      <c r="L625" t="s">
        <v>322</v>
      </c>
      <c r="M625">
        <v>30</v>
      </c>
      <c r="N625" t="s">
        <v>166</v>
      </c>
      <c r="O625" t="s">
        <v>227</v>
      </c>
      <c r="P625" t="s">
        <v>52</v>
      </c>
      <c r="Q625" t="s">
        <v>53</v>
      </c>
      <c r="R625" t="s">
        <v>54</v>
      </c>
      <c r="S625" t="s">
        <v>55</v>
      </c>
      <c r="T625" t="s">
        <v>55</v>
      </c>
      <c r="U625" t="s">
        <v>464</v>
      </c>
      <c r="V625" t="s">
        <v>360</v>
      </c>
      <c r="W625" t="s">
        <v>361</v>
      </c>
      <c r="X625" t="s">
        <v>168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60</v>
      </c>
      <c r="AE625" t="s">
        <v>60</v>
      </c>
      <c r="AF625" t="s">
        <v>80</v>
      </c>
      <c r="AG625" t="s">
        <v>80</v>
      </c>
      <c r="AH625">
        <v>1</v>
      </c>
      <c r="AI625">
        <f>"0512      "</f>
        <v>0</v>
      </c>
      <c r="AJ625" t="s">
        <v>783</v>
      </c>
      <c r="AK625" t="s">
        <v>784</v>
      </c>
      <c r="AL625" t="s">
        <v>107</v>
      </c>
      <c r="AM625" t="s">
        <v>108</v>
      </c>
      <c r="AN625" t="s">
        <v>68</v>
      </c>
      <c r="AO625" t="s">
        <v>70</v>
      </c>
    </row>
    <row r="626" spans="1:41">
      <c r="A626">
        <v>611</v>
      </c>
      <c r="B626" t="s">
        <v>41</v>
      </c>
      <c r="C626" t="s">
        <v>42</v>
      </c>
      <c r="D626" t="s">
        <v>43</v>
      </c>
      <c r="E626">
        <f>"06"</f>
        <v>0</v>
      </c>
      <c r="F626" t="s">
        <v>448</v>
      </c>
      <c r="G626" t="s">
        <v>449</v>
      </c>
      <c r="H626">
        <v>1821</v>
      </c>
      <c r="I626" t="s">
        <v>1364</v>
      </c>
      <c r="J626" t="s">
        <v>1365</v>
      </c>
      <c r="K626" t="s">
        <v>77</v>
      </c>
      <c r="L626" t="s">
        <v>49</v>
      </c>
      <c r="M626">
        <v>28</v>
      </c>
      <c r="N626" t="s">
        <v>78</v>
      </c>
      <c r="O626" t="s">
        <v>51</v>
      </c>
      <c r="P626" t="s">
        <v>52</v>
      </c>
      <c r="Q626" t="s">
        <v>92</v>
      </c>
      <c r="R626" t="s">
        <v>54</v>
      </c>
      <c r="S626" t="s">
        <v>55</v>
      </c>
      <c r="T626" t="s">
        <v>55</v>
      </c>
      <c r="U626" t="s">
        <v>677</v>
      </c>
      <c r="V626" t="s">
        <v>80</v>
      </c>
      <c r="W626" t="s">
        <v>80</v>
      </c>
      <c r="X626" t="s">
        <v>59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60</v>
      </c>
      <c r="AE626" t="s">
        <v>60</v>
      </c>
      <c r="AF626" t="s">
        <v>62</v>
      </c>
      <c r="AG626" t="s">
        <v>63</v>
      </c>
      <c r="AH626">
        <v>1</v>
      </c>
      <c r="AI626">
        <f>"06201     "</f>
        <v>0</v>
      </c>
      <c r="AJ626" t="s">
        <v>452</v>
      </c>
      <c r="AK626" t="s">
        <v>453</v>
      </c>
      <c r="AL626" t="s">
        <v>454</v>
      </c>
      <c r="AM626" t="s">
        <v>455</v>
      </c>
      <c r="AN626" t="s">
        <v>68</v>
      </c>
      <c r="AO626" t="s">
        <v>142</v>
      </c>
    </row>
    <row r="627" spans="1:41">
      <c r="A627">
        <v>612</v>
      </c>
      <c r="B627" t="s">
        <v>41</v>
      </c>
      <c r="C627" t="s">
        <v>42</v>
      </c>
      <c r="D627" t="s">
        <v>43</v>
      </c>
      <c r="E627">
        <f>"02"</f>
        <v>0</v>
      </c>
      <c r="F627" t="s">
        <v>124</v>
      </c>
      <c r="G627" t="s">
        <v>125</v>
      </c>
      <c r="H627">
        <v>1822</v>
      </c>
      <c r="I627" t="s">
        <v>1366</v>
      </c>
      <c r="J627" t="s">
        <v>1367</v>
      </c>
      <c r="K627" t="s">
        <v>77</v>
      </c>
      <c r="L627" t="s">
        <v>49</v>
      </c>
      <c r="M627">
        <v>28</v>
      </c>
      <c r="N627" t="s">
        <v>78</v>
      </c>
      <c r="O627" t="s">
        <v>227</v>
      </c>
      <c r="P627" t="s">
        <v>52</v>
      </c>
      <c r="Q627" t="s">
        <v>53</v>
      </c>
      <c r="R627" t="s">
        <v>54</v>
      </c>
      <c r="S627" t="s">
        <v>55</v>
      </c>
      <c r="T627" t="s">
        <v>55</v>
      </c>
      <c r="U627" t="s">
        <v>1368</v>
      </c>
      <c r="V627" t="s">
        <v>80</v>
      </c>
      <c r="W627" t="s">
        <v>80</v>
      </c>
      <c r="X627" t="s">
        <v>59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60</v>
      </c>
      <c r="AE627" t="s">
        <v>60</v>
      </c>
      <c r="AF627" t="s">
        <v>62</v>
      </c>
      <c r="AG627" t="s">
        <v>63</v>
      </c>
      <c r="AH627">
        <v>1</v>
      </c>
      <c r="AI627">
        <f>"02201     "</f>
        <v>0</v>
      </c>
      <c r="AJ627" t="s">
        <v>564</v>
      </c>
      <c r="AK627" t="s">
        <v>565</v>
      </c>
      <c r="AL627" t="s">
        <v>96</v>
      </c>
      <c r="AM627" t="s">
        <v>97</v>
      </c>
      <c r="AN627" t="s">
        <v>68</v>
      </c>
      <c r="AO627" t="s">
        <v>253</v>
      </c>
    </row>
    <row r="628" spans="1:41">
      <c r="A628">
        <v>617</v>
      </c>
      <c r="B628" t="s">
        <v>41</v>
      </c>
      <c r="C628" t="s">
        <v>42</v>
      </c>
      <c r="D628" t="s">
        <v>43</v>
      </c>
      <c r="E628">
        <f>"07"</f>
        <v>0</v>
      </c>
      <c r="F628" t="s">
        <v>44</v>
      </c>
      <c r="G628" t="s">
        <v>45</v>
      </c>
      <c r="H628">
        <v>1845</v>
      </c>
      <c r="I628" t="s">
        <v>1369</v>
      </c>
      <c r="J628" t="s">
        <v>1370</v>
      </c>
      <c r="K628" t="s">
        <v>48</v>
      </c>
      <c r="L628" t="s">
        <v>49</v>
      </c>
      <c r="M628">
        <v>25</v>
      </c>
      <c r="N628" t="s">
        <v>90</v>
      </c>
      <c r="O628" t="s">
        <v>51</v>
      </c>
      <c r="P628" t="s">
        <v>52</v>
      </c>
      <c r="Q628" t="s">
        <v>92</v>
      </c>
      <c r="R628" t="s">
        <v>54</v>
      </c>
      <c r="S628" t="s">
        <v>55</v>
      </c>
      <c r="T628" t="s">
        <v>55</v>
      </c>
      <c r="U628" t="s">
        <v>488</v>
      </c>
      <c r="V628" t="s">
        <v>80</v>
      </c>
      <c r="W628" t="s">
        <v>80</v>
      </c>
      <c r="X628" t="s">
        <v>60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61</v>
      </c>
      <c r="AE628" t="s">
        <v>60</v>
      </c>
      <c r="AF628" t="s">
        <v>80</v>
      </c>
      <c r="AG628" t="s">
        <v>80</v>
      </c>
      <c r="AH628">
        <v>1</v>
      </c>
      <c r="AI628">
        <f>"07112     "</f>
        <v>0</v>
      </c>
      <c r="AJ628" t="s">
        <v>540</v>
      </c>
      <c r="AK628" t="s">
        <v>541</v>
      </c>
      <c r="AL628" t="s">
        <v>137</v>
      </c>
      <c r="AM628" t="s">
        <v>138</v>
      </c>
      <c r="AN628" t="s">
        <v>68</v>
      </c>
      <c r="AO628" t="s">
        <v>223</v>
      </c>
    </row>
    <row r="629" spans="1:41">
      <c r="A629">
        <v>618</v>
      </c>
      <c r="B629" t="s">
        <v>41</v>
      </c>
      <c r="C629" t="s">
        <v>42</v>
      </c>
      <c r="D629" t="s">
        <v>43</v>
      </c>
      <c r="E629">
        <f>"07"</f>
        <v>0</v>
      </c>
      <c r="F629" t="s">
        <v>44</v>
      </c>
      <c r="G629" t="s">
        <v>45</v>
      </c>
      <c r="H629">
        <v>1845</v>
      </c>
      <c r="I629" t="s">
        <v>1369</v>
      </c>
      <c r="J629" t="s">
        <v>1370</v>
      </c>
      <c r="K629" t="s">
        <v>48</v>
      </c>
      <c r="L629" t="s">
        <v>49</v>
      </c>
      <c r="M629">
        <v>25</v>
      </c>
      <c r="N629" t="s">
        <v>90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488</v>
      </c>
      <c r="V629" t="s">
        <v>80</v>
      </c>
      <c r="W629" t="s">
        <v>80</v>
      </c>
      <c r="X629" t="s">
        <v>60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61</v>
      </c>
      <c r="AE629" t="s">
        <v>60</v>
      </c>
      <c r="AF629" t="s">
        <v>80</v>
      </c>
      <c r="AG629" t="s">
        <v>80</v>
      </c>
      <c r="AH629">
        <v>3</v>
      </c>
      <c r="AI629">
        <f>"07112     "</f>
        <v>0</v>
      </c>
      <c r="AJ629" t="s">
        <v>540</v>
      </c>
      <c r="AK629" t="s">
        <v>541</v>
      </c>
      <c r="AL629" t="s">
        <v>137</v>
      </c>
      <c r="AM629" t="s">
        <v>138</v>
      </c>
      <c r="AN629" t="s">
        <v>68</v>
      </c>
      <c r="AO629" t="s">
        <v>209</v>
      </c>
    </row>
    <row r="630" spans="1:41">
      <c r="A630">
        <v>619</v>
      </c>
      <c r="B630" t="s">
        <v>41</v>
      </c>
      <c r="C630" t="s">
        <v>42</v>
      </c>
      <c r="D630" t="s">
        <v>43</v>
      </c>
      <c r="E630">
        <f>"07"</f>
        <v>0</v>
      </c>
      <c r="F630" t="s">
        <v>44</v>
      </c>
      <c r="G630" t="s">
        <v>45</v>
      </c>
      <c r="H630">
        <v>1845</v>
      </c>
      <c r="I630" t="s">
        <v>1369</v>
      </c>
      <c r="J630" t="s">
        <v>1370</v>
      </c>
      <c r="K630" t="s">
        <v>48</v>
      </c>
      <c r="L630" t="s">
        <v>49</v>
      </c>
      <c r="M630">
        <v>25</v>
      </c>
      <c r="N630" t="s">
        <v>90</v>
      </c>
      <c r="O630" t="s">
        <v>51</v>
      </c>
      <c r="P630" t="s">
        <v>52</v>
      </c>
      <c r="Q630" t="s">
        <v>92</v>
      </c>
      <c r="R630" t="s">
        <v>54</v>
      </c>
      <c r="S630" t="s">
        <v>55</v>
      </c>
      <c r="T630" t="s">
        <v>55</v>
      </c>
      <c r="U630" t="s">
        <v>488</v>
      </c>
      <c r="V630" t="s">
        <v>80</v>
      </c>
      <c r="W630" t="s">
        <v>80</v>
      </c>
      <c r="X630" t="s">
        <v>60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61</v>
      </c>
      <c r="AE630" t="s">
        <v>60</v>
      </c>
      <c r="AF630" t="s">
        <v>80</v>
      </c>
      <c r="AG630" t="s">
        <v>80</v>
      </c>
      <c r="AH630">
        <v>5</v>
      </c>
      <c r="AI630">
        <f>"07112     "</f>
        <v>0</v>
      </c>
      <c r="AJ630" t="s">
        <v>540</v>
      </c>
      <c r="AK630" t="s">
        <v>541</v>
      </c>
      <c r="AL630" t="s">
        <v>137</v>
      </c>
      <c r="AM630" t="s">
        <v>138</v>
      </c>
      <c r="AN630" t="s">
        <v>68</v>
      </c>
      <c r="AO630" t="s">
        <v>85</v>
      </c>
    </row>
    <row r="631" spans="1:41">
      <c r="A631">
        <v>620</v>
      </c>
      <c r="B631" t="s">
        <v>41</v>
      </c>
      <c r="C631" t="s">
        <v>42</v>
      </c>
      <c r="D631" t="s">
        <v>43</v>
      </c>
      <c r="E631">
        <f>"07"</f>
        <v>0</v>
      </c>
      <c r="F631" t="s">
        <v>44</v>
      </c>
      <c r="G631" t="s">
        <v>45</v>
      </c>
      <c r="H631">
        <v>1845</v>
      </c>
      <c r="I631" t="s">
        <v>1369</v>
      </c>
      <c r="J631" t="s">
        <v>1370</v>
      </c>
      <c r="K631" t="s">
        <v>48</v>
      </c>
      <c r="L631" t="s">
        <v>49</v>
      </c>
      <c r="M631">
        <v>25</v>
      </c>
      <c r="N631" t="s">
        <v>90</v>
      </c>
      <c r="O631" t="s">
        <v>51</v>
      </c>
      <c r="P631" t="s">
        <v>52</v>
      </c>
      <c r="Q631" t="s">
        <v>92</v>
      </c>
      <c r="R631" t="s">
        <v>54</v>
      </c>
      <c r="S631" t="s">
        <v>55</v>
      </c>
      <c r="T631" t="s">
        <v>55</v>
      </c>
      <c r="U631" t="s">
        <v>488</v>
      </c>
      <c r="V631" t="s">
        <v>80</v>
      </c>
      <c r="W631" t="s">
        <v>80</v>
      </c>
      <c r="X631" t="s">
        <v>60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80</v>
      </c>
      <c r="AG631" t="s">
        <v>80</v>
      </c>
      <c r="AH631">
        <v>7</v>
      </c>
      <c r="AI631">
        <f>"07112     "</f>
        <v>0</v>
      </c>
      <c r="AJ631" t="s">
        <v>540</v>
      </c>
      <c r="AK631" t="s">
        <v>541</v>
      </c>
      <c r="AL631" t="s">
        <v>137</v>
      </c>
      <c r="AM631" t="s">
        <v>138</v>
      </c>
      <c r="AN631" t="s">
        <v>68</v>
      </c>
      <c r="AO631" t="s">
        <v>253</v>
      </c>
    </row>
    <row r="632" spans="1:41">
      <c r="A632">
        <v>621</v>
      </c>
      <c r="B632" t="s">
        <v>41</v>
      </c>
      <c r="C632" t="s">
        <v>42</v>
      </c>
      <c r="D632" t="s">
        <v>43</v>
      </c>
      <c r="E632">
        <f>"05"</f>
        <v>0</v>
      </c>
      <c r="F632" t="s">
        <v>99</v>
      </c>
      <c r="G632" t="s">
        <v>100</v>
      </c>
      <c r="H632">
        <v>1845</v>
      </c>
      <c r="I632" t="s">
        <v>1369</v>
      </c>
      <c r="J632" t="s">
        <v>1370</v>
      </c>
      <c r="K632" t="s">
        <v>48</v>
      </c>
      <c r="L632" t="s">
        <v>49</v>
      </c>
      <c r="M632">
        <v>25</v>
      </c>
      <c r="N632" t="s">
        <v>90</v>
      </c>
      <c r="O632" t="s">
        <v>51</v>
      </c>
      <c r="P632" t="s">
        <v>52</v>
      </c>
      <c r="Q632" t="s">
        <v>92</v>
      </c>
      <c r="R632" t="s">
        <v>54</v>
      </c>
      <c r="S632" t="s">
        <v>55</v>
      </c>
      <c r="T632" t="s">
        <v>55</v>
      </c>
      <c r="U632" t="s">
        <v>488</v>
      </c>
      <c r="V632" t="s">
        <v>80</v>
      </c>
      <c r="W632" t="s">
        <v>80</v>
      </c>
      <c r="X632" t="s">
        <v>60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80</v>
      </c>
      <c r="AG632" t="s">
        <v>80</v>
      </c>
      <c r="AH632">
        <v>8</v>
      </c>
      <c r="AI632">
        <f>"05202     "</f>
        <v>0</v>
      </c>
      <c r="AJ632" t="s">
        <v>489</v>
      </c>
      <c r="AK632" t="s">
        <v>490</v>
      </c>
      <c r="AL632" t="s">
        <v>107</v>
      </c>
      <c r="AM632" t="s">
        <v>108</v>
      </c>
      <c r="AN632" t="s">
        <v>68</v>
      </c>
      <c r="AO632" t="s">
        <v>223</v>
      </c>
    </row>
    <row r="633" spans="1:41">
      <c r="A633">
        <v>622</v>
      </c>
      <c r="B633" t="s">
        <v>41</v>
      </c>
      <c r="C633" t="s">
        <v>42</v>
      </c>
      <c r="D633" t="s">
        <v>43</v>
      </c>
      <c r="E633">
        <f>"05"</f>
        <v>0</v>
      </c>
      <c r="F633" t="s">
        <v>99</v>
      </c>
      <c r="G633" t="s">
        <v>100</v>
      </c>
      <c r="H633">
        <v>1845</v>
      </c>
      <c r="I633" t="s">
        <v>1369</v>
      </c>
      <c r="J633" t="s">
        <v>1370</v>
      </c>
      <c r="K633" t="s">
        <v>48</v>
      </c>
      <c r="L633" t="s">
        <v>49</v>
      </c>
      <c r="M633">
        <v>25</v>
      </c>
      <c r="N633" t="s">
        <v>90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488</v>
      </c>
      <c r="V633" t="s">
        <v>80</v>
      </c>
      <c r="W633" t="s">
        <v>80</v>
      </c>
      <c r="X633" t="s">
        <v>60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80</v>
      </c>
      <c r="AG633" t="s">
        <v>80</v>
      </c>
      <c r="AH633">
        <v>9</v>
      </c>
      <c r="AI633">
        <f>"05202     "</f>
        <v>0</v>
      </c>
      <c r="AJ633" t="s">
        <v>489</v>
      </c>
      <c r="AK633" t="s">
        <v>490</v>
      </c>
      <c r="AL633" t="s">
        <v>107</v>
      </c>
      <c r="AM633" t="s">
        <v>108</v>
      </c>
      <c r="AN633" t="s">
        <v>68</v>
      </c>
      <c r="AO633" t="s">
        <v>184</v>
      </c>
    </row>
    <row r="634" spans="1:41">
      <c r="A634">
        <v>623</v>
      </c>
      <c r="B634" t="s">
        <v>41</v>
      </c>
      <c r="C634" t="s">
        <v>42</v>
      </c>
      <c r="D634" t="s">
        <v>43</v>
      </c>
      <c r="E634">
        <f>"05"</f>
        <v>0</v>
      </c>
      <c r="F634" t="s">
        <v>99</v>
      </c>
      <c r="G634" t="s">
        <v>100</v>
      </c>
      <c r="H634">
        <v>1845</v>
      </c>
      <c r="I634" t="s">
        <v>1369</v>
      </c>
      <c r="J634" t="s">
        <v>1370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488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10</v>
      </c>
      <c r="AI634">
        <f>"05201     "</f>
        <v>0</v>
      </c>
      <c r="AJ634" t="s">
        <v>406</v>
      </c>
      <c r="AK634" t="s">
        <v>407</v>
      </c>
      <c r="AL634" t="s">
        <v>107</v>
      </c>
      <c r="AM634" t="s">
        <v>108</v>
      </c>
      <c r="AN634" t="s">
        <v>68</v>
      </c>
      <c r="AO634" t="s">
        <v>253</v>
      </c>
    </row>
    <row r="635" spans="1:41">
      <c r="A635">
        <v>624</v>
      </c>
      <c r="B635" t="s">
        <v>41</v>
      </c>
      <c r="C635" t="s">
        <v>42</v>
      </c>
      <c r="D635" t="s">
        <v>43</v>
      </c>
      <c r="E635">
        <f>"05"</f>
        <v>0</v>
      </c>
      <c r="F635" t="s">
        <v>99</v>
      </c>
      <c r="G635" t="s">
        <v>100</v>
      </c>
      <c r="H635">
        <v>1845</v>
      </c>
      <c r="I635" t="s">
        <v>1369</v>
      </c>
      <c r="J635" t="s">
        <v>1370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488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11</v>
      </c>
      <c r="AI635">
        <f>"05201     "</f>
        <v>0</v>
      </c>
      <c r="AJ635" t="s">
        <v>406</v>
      </c>
      <c r="AK635" t="s">
        <v>407</v>
      </c>
      <c r="AL635" t="s">
        <v>107</v>
      </c>
      <c r="AM635" t="s">
        <v>108</v>
      </c>
      <c r="AN635" t="s">
        <v>68</v>
      </c>
      <c r="AO635" t="s">
        <v>85</v>
      </c>
    </row>
    <row r="636" spans="1:41">
      <c r="A636">
        <v>625</v>
      </c>
      <c r="B636" t="s">
        <v>41</v>
      </c>
      <c r="C636" t="s">
        <v>42</v>
      </c>
      <c r="D636" t="s">
        <v>43</v>
      </c>
      <c r="E636">
        <f>"05"</f>
        <v>0</v>
      </c>
      <c r="F636" t="s">
        <v>99</v>
      </c>
      <c r="G636" t="s">
        <v>100</v>
      </c>
      <c r="H636">
        <v>1845</v>
      </c>
      <c r="I636" t="s">
        <v>1369</v>
      </c>
      <c r="J636" t="s">
        <v>1370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488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12</v>
      </c>
      <c r="AI636">
        <f>"05202     "</f>
        <v>0</v>
      </c>
      <c r="AJ636" t="s">
        <v>489</v>
      </c>
      <c r="AK636" t="s">
        <v>490</v>
      </c>
      <c r="AL636" t="s">
        <v>107</v>
      </c>
      <c r="AM636" t="s">
        <v>108</v>
      </c>
      <c r="AN636" t="s">
        <v>68</v>
      </c>
      <c r="AO636" t="s">
        <v>69</v>
      </c>
    </row>
    <row r="637" spans="1:41">
      <c r="A637">
        <v>626</v>
      </c>
      <c r="B637" t="s">
        <v>41</v>
      </c>
      <c r="C637" t="s">
        <v>42</v>
      </c>
      <c r="D637" t="s">
        <v>43</v>
      </c>
      <c r="E637">
        <f>"09"</f>
        <v>0</v>
      </c>
      <c r="F637" t="s">
        <v>297</v>
      </c>
      <c r="G637" t="s">
        <v>298</v>
      </c>
      <c r="H637">
        <v>1845</v>
      </c>
      <c r="I637" t="s">
        <v>1369</v>
      </c>
      <c r="J637" t="s">
        <v>1370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488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14</v>
      </c>
      <c r="AI637">
        <f>"09102     "</f>
        <v>0</v>
      </c>
      <c r="AJ637" t="s">
        <v>645</v>
      </c>
      <c r="AK637" t="s">
        <v>646</v>
      </c>
      <c r="AL637" t="s">
        <v>454</v>
      </c>
      <c r="AM637" t="s">
        <v>455</v>
      </c>
      <c r="AN637" t="s">
        <v>68</v>
      </c>
      <c r="AO637" t="s">
        <v>85</v>
      </c>
    </row>
    <row r="638" spans="1:41">
      <c r="A638">
        <v>627</v>
      </c>
      <c r="B638" t="s">
        <v>41</v>
      </c>
      <c r="C638" t="s">
        <v>42</v>
      </c>
      <c r="D638" t="s">
        <v>43</v>
      </c>
      <c r="E638">
        <f>"08"</f>
        <v>0</v>
      </c>
      <c r="F638" t="s">
        <v>241</v>
      </c>
      <c r="G638" t="s">
        <v>242</v>
      </c>
      <c r="H638">
        <v>1845</v>
      </c>
      <c r="I638" t="s">
        <v>1369</v>
      </c>
      <c r="J638" t="s">
        <v>1370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488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15</v>
      </c>
      <c r="AI638">
        <f>"08101     "</f>
        <v>0</v>
      </c>
      <c r="AJ638" t="s">
        <v>581</v>
      </c>
      <c r="AK638" t="s">
        <v>582</v>
      </c>
      <c r="AL638" t="s">
        <v>248</v>
      </c>
      <c r="AM638" t="s">
        <v>249</v>
      </c>
      <c r="AN638" t="s">
        <v>68</v>
      </c>
      <c r="AO638" t="s">
        <v>85</v>
      </c>
    </row>
    <row r="639" spans="1:41">
      <c r="A639">
        <v>628</v>
      </c>
      <c r="B639" t="s">
        <v>41</v>
      </c>
      <c r="C639" t="s">
        <v>42</v>
      </c>
      <c r="D639" t="s">
        <v>43</v>
      </c>
      <c r="E639">
        <f>"08"</f>
        <v>0</v>
      </c>
      <c r="F639" t="s">
        <v>241</v>
      </c>
      <c r="G639" t="s">
        <v>242</v>
      </c>
      <c r="H639">
        <v>1845</v>
      </c>
      <c r="I639" t="s">
        <v>1369</v>
      </c>
      <c r="J639" t="s">
        <v>1370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488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16</v>
      </c>
      <c r="AI639">
        <f>"08101     "</f>
        <v>0</v>
      </c>
      <c r="AJ639" t="s">
        <v>581</v>
      </c>
      <c r="AK639" t="s">
        <v>582</v>
      </c>
      <c r="AL639" t="s">
        <v>248</v>
      </c>
      <c r="AM639" t="s">
        <v>249</v>
      </c>
      <c r="AN639" t="s">
        <v>68</v>
      </c>
      <c r="AO639" t="s">
        <v>85</v>
      </c>
    </row>
    <row r="640" spans="1:41">
      <c r="A640">
        <v>629</v>
      </c>
      <c r="B640" t="s">
        <v>41</v>
      </c>
      <c r="C640" t="s">
        <v>42</v>
      </c>
      <c r="D640" t="s">
        <v>43</v>
      </c>
      <c r="E640">
        <f>"03"</f>
        <v>0</v>
      </c>
      <c r="F640" t="s">
        <v>73</v>
      </c>
      <c r="G640" t="s">
        <v>74</v>
      </c>
      <c r="H640">
        <v>1845</v>
      </c>
      <c r="I640" t="s">
        <v>1369</v>
      </c>
      <c r="J640" t="s">
        <v>1370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488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17</v>
      </c>
      <c r="AI640">
        <f>"03101     "</f>
        <v>0</v>
      </c>
      <c r="AJ640" t="s">
        <v>81</v>
      </c>
      <c r="AK640" t="s">
        <v>82</v>
      </c>
      <c r="AL640" t="s">
        <v>83</v>
      </c>
      <c r="AM640" t="s">
        <v>84</v>
      </c>
      <c r="AN640" t="s">
        <v>68</v>
      </c>
      <c r="AO640" t="s">
        <v>85</v>
      </c>
    </row>
    <row r="641" spans="1:41">
      <c r="A641">
        <v>630</v>
      </c>
      <c r="B641" t="s">
        <v>41</v>
      </c>
      <c r="C641" t="s">
        <v>42</v>
      </c>
      <c r="D641" t="s">
        <v>43</v>
      </c>
      <c r="E641">
        <f>"03"</f>
        <v>0</v>
      </c>
      <c r="F641" t="s">
        <v>73</v>
      </c>
      <c r="G641" t="s">
        <v>74</v>
      </c>
      <c r="H641">
        <v>1845</v>
      </c>
      <c r="I641" t="s">
        <v>1369</v>
      </c>
      <c r="J641" t="s">
        <v>1370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488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18</v>
      </c>
      <c r="AI641">
        <f>"03101     "</f>
        <v>0</v>
      </c>
      <c r="AJ641" t="s">
        <v>81</v>
      </c>
      <c r="AK641" t="s">
        <v>82</v>
      </c>
      <c r="AL641" t="s">
        <v>83</v>
      </c>
      <c r="AM641" t="s">
        <v>84</v>
      </c>
      <c r="AN641" t="s">
        <v>68</v>
      </c>
      <c r="AO641" t="s">
        <v>69</v>
      </c>
    </row>
    <row r="642" spans="1:41">
      <c r="A642">
        <v>631</v>
      </c>
      <c r="B642" t="s">
        <v>41</v>
      </c>
      <c r="C642" t="s">
        <v>42</v>
      </c>
      <c r="D642" t="s">
        <v>43</v>
      </c>
      <c r="E642">
        <f>"05"</f>
        <v>0</v>
      </c>
      <c r="F642" t="s">
        <v>99</v>
      </c>
      <c r="G642" t="s">
        <v>100</v>
      </c>
      <c r="H642">
        <v>1845</v>
      </c>
      <c r="I642" t="s">
        <v>1369</v>
      </c>
      <c r="J642" t="s">
        <v>1370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488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19</v>
      </c>
      <c r="AI642">
        <f>"05114     "</f>
        <v>0</v>
      </c>
      <c r="AJ642" t="s">
        <v>590</v>
      </c>
      <c r="AK642" t="s">
        <v>591</v>
      </c>
      <c r="AL642" t="s">
        <v>107</v>
      </c>
      <c r="AM642" t="s">
        <v>108</v>
      </c>
      <c r="AN642" t="s">
        <v>68</v>
      </c>
      <c r="AO642" t="s">
        <v>1371</v>
      </c>
    </row>
    <row r="643" spans="1:41">
      <c r="A643">
        <v>632</v>
      </c>
      <c r="B643" t="s">
        <v>41</v>
      </c>
      <c r="C643" t="s">
        <v>42</v>
      </c>
      <c r="D643" t="s">
        <v>43</v>
      </c>
      <c r="E643">
        <f>"07"</f>
        <v>0</v>
      </c>
      <c r="F643" t="s">
        <v>44</v>
      </c>
      <c r="G643" t="s">
        <v>45</v>
      </c>
      <c r="H643">
        <v>1845</v>
      </c>
      <c r="I643" t="s">
        <v>1369</v>
      </c>
      <c r="J643" t="s">
        <v>1370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488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21</v>
      </c>
      <c r="AI643">
        <f>"07112     "</f>
        <v>0</v>
      </c>
      <c r="AJ643" t="s">
        <v>540</v>
      </c>
      <c r="AK643" t="s">
        <v>541</v>
      </c>
      <c r="AL643" t="s">
        <v>137</v>
      </c>
      <c r="AM643" t="s">
        <v>138</v>
      </c>
      <c r="AN643" t="s">
        <v>68</v>
      </c>
      <c r="AO643" t="s">
        <v>143</v>
      </c>
    </row>
    <row r="644" spans="1:41">
      <c r="A644">
        <v>633</v>
      </c>
      <c r="B644" t="s">
        <v>41</v>
      </c>
      <c r="C644" t="s">
        <v>42</v>
      </c>
      <c r="D644" t="s">
        <v>43</v>
      </c>
      <c r="E644">
        <f>"03"</f>
        <v>0</v>
      </c>
      <c r="F644" t="s">
        <v>73</v>
      </c>
      <c r="G644" t="s">
        <v>74</v>
      </c>
      <c r="H644">
        <v>1845</v>
      </c>
      <c r="I644" t="s">
        <v>1369</v>
      </c>
      <c r="J644" t="s">
        <v>1370</v>
      </c>
      <c r="K644" t="s">
        <v>48</v>
      </c>
      <c r="L644" t="s">
        <v>49</v>
      </c>
      <c r="M644">
        <v>25</v>
      </c>
      <c r="N644" t="s">
        <v>90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488</v>
      </c>
      <c r="V644" t="s">
        <v>80</v>
      </c>
      <c r="W644" t="s">
        <v>80</v>
      </c>
      <c r="X644" t="s">
        <v>60</v>
      </c>
      <c r="Y644" t="s">
        <v>60</v>
      </c>
      <c r="Z644" t="s">
        <v>61</v>
      </c>
      <c r="AA644" t="s">
        <v>61</v>
      </c>
      <c r="AB644" t="s">
        <v>61</v>
      </c>
      <c r="AC644" t="s">
        <v>60</v>
      </c>
      <c r="AD644" t="s">
        <v>61</v>
      </c>
      <c r="AE644" t="s">
        <v>60</v>
      </c>
      <c r="AF644" t="s">
        <v>80</v>
      </c>
      <c r="AG644" t="s">
        <v>80</v>
      </c>
      <c r="AH644">
        <v>22</v>
      </c>
      <c r="AI644">
        <f>"03101     "</f>
        <v>0</v>
      </c>
      <c r="AJ644" t="s">
        <v>81</v>
      </c>
      <c r="AK644" t="s">
        <v>82</v>
      </c>
      <c r="AL644" t="s">
        <v>83</v>
      </c>
      <c r="AM644" t="s">
        <v>84</v>
      </c>
      <c r="AN644" t="s">
        <v>68</v>
      </c>
      <c r="AO644" t="s">
        <v>1372</v>
      </c>
    </row>
    <row r="645" spans="1:41">
      <c r="A645">
        <v>634</v>
      </c>
      <c r="B645" t="s">
        <v>41</v>
      </c>
      <c r="C645" t="s">
        <v>42</v>
      </c>
      <c r="D645" t="s">
        <v>43</v>
      </c>
      <c r="E645">
        <f>"07"</f>
        <v>0</v>
      </c>
      <c r="F645" t="s">
        <v>44</v>
      </c>
      <c r="G645" t="s">
        <v>45</v>
      </c>
      <c r="H645">
        <v>1845</v>
      </c>
      <c r="I645" t="s">
        <v>1369</v>
      </c>
      <c r="J645" t="s">
        <v>1370</v>
      </c>
      <c r="K645" t="s">
        <v>48</v>
      </c>
      <c r="L645" t="s">
        <v>49</v>
      </c>
      <c r="M645">
        <v>25</v>
      </c>
      <c r="N645" t="s">
        <v>90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488</v>
      </c>
      <c r="V645" t="s">
        <v>80</v>
      </c>
      <c r="W645" t="s">
        <v>80</v>
      </c>
      <c r="X645" t="s">
        <v>60</v>
      </c>
      <c r="Y645" t="s">
        <v>60</v>
      </c>
      <c r="Z645" t="s">
        <v>61</v>
      </c>
      <c r="AA645" t="s">
        <v>61</v>
      </c>
      <c r="AB645" t="s">
        <v>61</v>
      </c>
      <c r="AC645" t="s">
        <v>60</v>
      </c>
      <c r="AD645" t="s">
        <v>61</v>
      </c>
      <c r="AE645" t="s">
        <v>60</v>
      </c>
      <c r="AF645" t="s">
        <v>80</v>
      </c>
      <c r="AG645" t="s">
        <v>80</v>
      </c>
      <c r="AH645">
        <v>23</v>
      </c>
      <c r="AI645">
        <f>"07311     "</f>
        <v>0</v>
      </c>
      <c r="AJ645" t="s">
        <v>119</v>
      </c>
      <c r="AK645" t="s">
        <v>120</v>
      </c>
      <c r="AL645" t="s">
        <v>121</v>
      </c>
      <c r="AM645" t="s">
        <v>122</v>
      </c>
      <c r="AN645" t="s">
        <v>68</v>
      </c>
      <c r="AO645" t="s">
        <v>1373</v>
      </c>
    </row>
    <row r="646" spans="1:41">
      <c r="A646">
        <v>635</v>
      </c>
      <c r="B646" t="s">
        <v>41</v>
      </c>
      <c r="C646" t="s">
        <v>42</v>
      </c>
      <c r="D646" t="s">
        <v>43</v>
      </c>
      <c r="E646">
        <f>"06"</f>
        <v>0</v>
      </c>
      <c r="F646" t="s">
        <v>448</v>
      </c>
      <c r="G646" t="s">
        <v>449</v>
      </c>
      <c r="H646">
        <v>1845</v>
      </c>
      <c r="I646" t="s">
        <v>1369</v>
      </c>
      <c r="J646" t="s">
        <v>1370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488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24</v>
      </c>
      <c r="AI646">
        <f>"06001     "</f>
        <v>0</v>
      </c>
      <c r="AJ646" t="s">
        <v>637</v>
      </c>
      <c r="AK646" t="s">
        <v>638</v>
      </c>
      <c r="AL646" t="s">
        <v>231</v>
      </c>
      <c r="AM646" t="s">
        <v>232</v>
      </c>
      <c r="AN646" t="s">
        <v>68</v>
      </c>
      <c r="AO646" t="s">
        <v>901</v>
      </c>
    </row>
    <row r="647" spans="1:41">
      <c r="A647">
        <v>636</v>
      </c>
      <c r="B647" t="s">
        <v>41</v>
      </c>
      <c r="C647" t="s">
        <v>42</v>
      </c>
      <c r="D647" t="s">
        <v>43</v>
      </c>
      <c r="E647">
        <f>"07"</f>
        <v>0</v>
      </c>
      <c r="F647" t="s">
        <v>44</v>
      </c>
      <c r="G647" t="s">
        <v>45</v>
      </c>
      <c r="H647">
        <v>1845</v>
      </c>
      <c r="I647" t="s">
        <v>1369</v>
      </c>
      <c r="J647" t="s">
        <v>1370</v>
      </c>
      <c r="K647" t="s">
        <v>48</v>
      </c>
      <c r="L647" t="s">
        <v>49</v>
      </c>
      <c r="M647">
        <v>25</v>
      </c>
      <c r="N647" t="s">
        <v>90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488</v>
      </c>
      <c r="V647" t="s">
        <v>80</v>
      </c>
      <c r="W647" t="s">
        <v>80</v>
      </c>
      <c r="X647" t="s">
        <v>60</v>
      </c>
      <c r="Y647" t="s">
        <v>60</v>
      </c>
      <c r="Z647" t="s">
        <v>61</v>
      </c>
      <c r="AA647" t="s">
        <v>61</v>
      </c>
      <c r="AB647" t="s">
        <v>61</v>
      </c>
      <c r="AC647" t="s">
        <v>60</v>
      </c>
      <c r="AD647" t="s">
        <v>61</v>
      </c>
      <c r="AE647" t="s">
        <v>60</v>
      </c>
      <c r="AF647" t="s">
        <v>80</v>
      </c>
      <c r="AG647" t="s">
        <v>80</v>
      </c>
      <c r="AH647">
        <v>25</v>
      </c>
      <c r="AI647">
        <f>"07311     "</f>
        <v>0</v>
      </c>
      <c r="AJ647" t="s">
        <v>119</v>
      </c>
      <c r="AK647" t="s">
        <v>120</v>
      </c>
      <c r="AL647" t="s">
        <v>121</v>
      </c>
      <c r="AM647" t="s">
        <v>122</v>
      </c>
      <c r="AN647" t="s">
        <v>68</v>
      </c>
      <c r="AO647" t="s">
        <v>922</v>
      </c>
    </row>
    <row r="648" spans="1:41">
      <c r="A648">
        <v>637</v>
      </c>
      <c r="B648" t="s">
        <v>41</v>
      </c>
      <c r="C648" t="s">
        <v>42</v>
      </c>
      <c r="D648" t="s">
        <v>43</v>
      </c>
      <c r="E648">
        <f>"07"</f>
        <v>0</v>
      </c>
      <c r="F648" t="s">
        <v>44</v>
      </c>
      <c r="G648" t="s">
        <v>45</v>
      </c>
      <c r="H648">
        <v>1845</v>
      </c>
      <c r="I648" t="s">
        <v>1369</v>
      </c>
      <c r="J648" t="s">
        <v>1370</v>
      </c>
      <c r="K648" t="s">
        <v>48</v>
      </c>
      <c r="L648" t="s">
        <v>49</v>
      </c>
      <c r="M648">
        <v>25</v>
      </c>
      <c r="N648" t="s">
        <v>90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488</v>
      </c>
      <c r="V648" t="s">
        <v>80</v>
      </c>
      <c r="W648" t="s">
        <v>80</v>
      </c>
      <c r="X648" t="s">
        <v>60</v>
      </c>
      <c r="Y648" t="s">
        <v>60</v>
      </c>
      <c r="Z648" t="s">
        <v>61</v>
      </c>
      <c r="AA648" t="s">
        <v>61</v>
      </c>
      <c r="AB648" t="s">
        <v>61</v>
      </c>
      <c r="AC648" t="s">
        <v>60</v>
      </c>
      <c r="AD648" t="s">
        <v>61</v>
      </c>
      <c r="AE648" t="s">
        <v>60</v>
      </c>
      <c r="AF648" t="s">
        <v>80</v>
      </c>
      <c r="AG648" t="s">
        <v>80</v>
      </c>
      <c r="AH648">
        <v>26</v>
      </c>
      <c r="AI648">
        <f>"07311     "</f>
        <v>0</v>
      </c>
      <c r="AJ648" t="s">
        <v>119</v>
      </c>
      <c r="AK648" t="s">
        <v>120</v>
      </c>
      <c r="AL648" t="s">
        <v>121</v>
      </c>
      <c r="AM648" t="s">
        <v>122</v>
      </c>
      <c r="AN648" t="s">
        <v>68</v>
      </c>
      <c r="AO648" t="s">
        <v>922</v>
      </c>
    </row>
    <row r="649" spans="1:41">
      <c r="A649">
        <v>638</v>
      </c>
      <c r="B649" t="s">
        <v>41</v>
      </c>
      <c r="C649" t="s">
        <v>42</v>
      </c>
      <c r="D649" t="s">
        <v>43</v>
      </c>
      <c r="E649">
        <f>"07"</f>
        <v>0</v>
      </c>
      <c r="F649" t="s">
        <v>44</v>
      </c>
      <c r="G649" t="s">
        <v>45</v>
      </c>
      <c r="H649">
        <v>1845</v>
      </c>
      <c r="I649" t="s">
        <v>1369</v>
      </c>
      <c r="J649" t="s">
        <v>1370</v>
      </c>
      <c r="K649" t="s">
        <v>48</v>
      </c>
      <c r="L649" t="s">
        <v>49</v>
      </c>
      <c r="M649">
        <v>25</v>
      </c>
      <c r="N649" t="s">
        <v>90</v>
      </c>
      <c r="O649" t="s">
        <v>51</v>
      </c>
      <c r="P649" t="s">
        <v>52</v>
      </c>
      <c r="Q649" t="s">
        <v>92</v>
      </c>
      <c r="R649" t="s">
        <v>54</v>
      </c>
      <c r="S649" t="s">
        <v>55</v>
      </c>
      <c r="T649" t="s">
        <v>55</v>
      </c>
      <c r="U649" t="s">
        <v>488</v>
      </c>
      <c r="V649" t="s">
        <v>80</v>
      </c>
      <c r="W649" t="s">
        <v>80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61</v>
      </c>
      <c r="AE649" t="s">
        <v>60</v>
      </c>
      <c r="AF649" t="s">
        <v>80</v>
      </c>
      <c r="AG649" t="s">
        <v>80</v>
      </c>
      <c r="AH649">
        <v>27</v>
      </c>
      <c r="AI649">
        <f>"07311     "</f>
        <v>0</v>
      </c>
      <c r="AJ649" t="s">
        <v>119</v>
      </c>
      <c r="AK649" t="s">
        <v>120</v>
      </c>
      <c r="AL649" t="s">
        <v>121</v>
      </c>
      <c r="AM649" t="s">
        <v>122</v>
      </c>
      <c r="AN649" t="s">
        <v>68</v>
      </c>
      <c r="AO649" t="s">
        <v>922</v>
      </c>
    </row>
    <row r="650" spans="1:41">
      <c r="A650">
        <v>639</v>
      </c>
      <c r="B650" t="s">
        <v>41</v>
      </c>
      <c r="C650" t="s">
        <v>42</v>
      </c>
      <c r="D650" t="s">
        <v>43</v>
      </c>
      <c r="E650">
        <f>"05"</f>
        <v>0</v>
      </c>
      <c r="F650" t="s">
        <v>99</v>
      </c>
      <c r="G650" t="s">
        <v>100</v>
      </c>
      <c r="H650">
        <v>1845</v>
      </c>
      <c r="I650" t="s">
        <v>1369</v>
      </c>
      <c r="J650" t="s">
        <v>1370</v>
      </c>
      <c r="K650" t="s">
        <v>48</v>
      </c>
      <c r="L650" t="s">
        <v>49</v>
      </c>
      <c r="M650">
        <v>25</v>
      </c>
      <c r="N650" t="s">
        <v>90</v>
      </c>
      <c r="O650" t="s">
        <v>51</v>
      </c>
      <c r="P650" t="s">
        <v>52</v>
      </c>
      <c r="Q650" t="s">
        <v>92</v>
      </c>
      <c r="R650" t="s">
        <v>54</v>
      </c>
      <c r="S650" t="s">
        <v>55</v>
      </c>
      <c r="T650" t="s">
        <v>55</v>
      </c>
      <c r="U650" t="s">
        <v>488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80</v>
      </c>
      <c r="AG650" t="s">
        <v>80</v>
      </c>
      <c r="AH650">
        <v>28</v>
      </c>
      <c r="AI650">
        <f>"05314     "</f>
        <v>0</v>
      </c>
      <c r="AJ650" t="s">
        <v>1252</v>
      </c>
      <c r="AK650" t="s">
        <v>1253</v>
      </c>
      <c r="AL650" t="s">
        <v>107</v>
      </c>
      <c r="AM650" t="s">
        <v>108</v>
      </c>
      <c r="AN650" t="s">
        <v>68</v>
      </c>
      <c r="AO650" t="s">
        <v>1259</v>
      </c>
    </row>
    <row r="651" spans="1:41">
      <c r="A651">
        <v>640</v>
      </c>
      <c r="B651" t="s">
        <v>41</v>
      </c>
      <c r="C651" t="s">
        <v>42</v>
      </c>
      <c r="D651" t="s">
        <v>43</v>
      </c>
      <c r="E651">
        <f>"07"</f>
        <v>0</v>
      </c>
      <c r="F651" t="s">
        <v>44</v>
      </c>
      <c r="G651" t="s">
        <v>45</v>
      </c>
      <c r="H651">
        <v>1847</v>
      </c>
      <c r="I651" t="s">
        <v>1374</v>
      </c>
      <c r="J651" t="s">
        <v>1375</v>
      </c>
      <c r="K651" t="s">
        <v>48</v>
      </c>
      <c r="L651" t="s">
        <v>49</v>
      </c>
      <c r="M651">
        <v>27</v>
      </c>
      <c r="N651" t="s">
        <v>388</v>
      </c>
      <c r="O651" t="s">
        <v>51</v>
      </c>
      <c r="P651" t="s">
        <v>52</v>
      </c>
      <c r="Q651" t="s">
        <v>53</v>
      </c>
      <c r="R651" t="s">
        <v>54</v>
      </c>
      <c r="S651" t="s">
        <v>55</v>
      </c>
      <c r="T651" t="s">
        <v>55</v>
      </c>
      <c r="U651" t="s">
        <v>56</v>
      </c>
      <c r="V651" t="s">
        <v>57</v>
      </c>
      <c r="W651" t="s">
        <v>58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60</v>
      </c>
      <c r="AE651" t="s">
        <v>60</v>
      </c>
      <c r="AF651" t="s">
        <v>80</v>
      </c>
      <c r="AG651" t="s">
        <v>80</v>
      </c>
      <c r="AH651">
        <v>3</v>
      </c>
      <c r="AI651">
        <f>"07224     "</f>
        <v>0</v>
      </c>
      <c r="AJ651" t="s">
        <v>229</v>
      </c>
      <c r="AK651" t="s">
        <v>230</v>
      </c>
      <c r="AL651" t="s">
        <v>231</v>
      </c>
      <c r="AM651" t="s">
        <v>232</v>
      </c>
      <c r="AN651" t="s">
        <v>68</v>
      </c>
      <c r="AO651" t="s">
        <v>224</v>
      </c>
    </row>
    <row r="652" spans="1:41">
      <c r="A652">
        <v>644</v>
      </c>
      <c r="B652" t="s">
        <v>41</v>
      </c>
      <c r="C652" t="s">
        <v>42</v>
      </c>
      <c r="D652" t="s">
        <v>43</v>
      </c>
      <c r="E652">
        <f>"02"</f>
        <v>0</v>
      </c>
      <c r="F652" t="s">
        <v>124</v>
      </c>
      <c r="G652" t="s">
        <v>125</v>
      </c>
      <c r="H652">
        <v>1850</v>
      </c>
      <c r="I652" t="s">
        <v>1376</v>
      </c>
      <c r="J652" t="s">
        <v>1377</v>
      </c>
      <c r="K652" t="s">
        <v>48</v>
      </c>
      <c r="L652" t="s">
        <v>49</v>
      </c>
      <c r="M652">
        <v>25</v>
      </c>
      <c r="N652" t="s">
        <v>90</v>
      </c>
      <c r="O652" t="s">
        <v>51</v>
      </c>
      <c r="P652" t="s">
        <v>52</v>
      </c>
      <c r="Q652" t="s">
        <v>92</v>
      </c>
      <c r="R652" t="s">
        <v>54</v>
      </c>
      <c r="S652" t="s">
        <v>55</v>
      </c>
      <c r="T652" t="s">
        <v>55</v>
      </c>
      <c r="U652" t="s">
        <v>374</v>
      </c>
      <c r="V652" t="s">
        <v>80</v>
      </c>
      <c r="W652" t="s">
        <v>80</v>
      </c>
      <c r="X652" t="s">
        <v>60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61</v>
      </c>
      <c r="AE652" t="s">
        <v>60</v>
      </c>
      <c r="AF652" t="s">
        <v>80</v>
      </c>
      <c r="AG652" t="s">
        <v>80</v>
      </c>
      <c r="AH652">
        <v>4</v>
      </c>
      <c r="AI652">
        <f>"02204     "</f>
        <v>0</v>
      </c>
      <c r="AJ652" t="s">
        <v>559</v>
      </c>
      <c r="AK652" t="s">
        <v>560</v>
      </c>
      <c r="AL652" t="s">
        <v>96</v>
      </c>
      <c r="AM652" t="s">
        <v>97</v>
      </c>
      <c r="AN652" t="s">
        <v>68</v>
      </c>
      <c r="AO652" t="s">
        <v>142</v>
      </c>
    </row>
    <row r="653" spans="1:41">
      <c r="A653">
        <v>645</v>
      </c>
      <c r="B653" t="s">
        <v>41</v>
      </c>
      <c r="C653" t="s">
        <v>42</v>
      </c>
      <c r="D653" t="s">
        <v>43</v>
      </c>
      <c r="E653">
        <f>"07"</f>
        <v>0</v>
      </c>
      <c r="F653" t="s">
        <v>44</v>
      </c>
      <c r="G653" t="s">
        <v>45</v>
      </c>
      <c r="H653">
        <v>1854</v>
      </c>
      <c r="I653" t="s">
        <v>1378</v>
      </c>
      <c r="J653" t="s">
        <v>1379</v>
      </c>
      <c r="K653" t="s">
        <v>48</v>
      </c>
      <c r="L653" t="s">
        <v>49</v>
      </c>
      <c r="M653">
        <v>25</v>
      </c>
      <c r="N653" t="s">
        <v>90</v>
      </c>
      <c r="O653" t="s">
        <v>1380</v>
      </c>
      <c r="P653" t="s">
        <v>52</v>
      </c>
      <c r="Q653" t="s">
        <v>92</v>
      </c>
      <c r="R653" t="s">
        <v>54</v>
      </c>
      <c r="S653" t="s">
        <v>55</v>
      </c>
      <c r="T653" t="s">
        <v>55</v>
      </c>
      <c r="U653" t="s">
        <v>1381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1</v>
      </c>
      <c r="AI653">
        <f>"07224     "</f>
        <v>0</v>
      </c>
      <c r="AJ653" t="s">
        <v>229</v>
      </c>
      <c r="AK653" t="s">
        <v>230</v>
      </c>
      <c r="AL653" t="s">
        <v>231</v>
      </c>
      <c r="AM653" t="s">
        <v>232</v>
      </c>
      <c r="AN653" t="s">
        <v>68</v>
      </c>
      <c r="AO653" t="s">
        <v>72</v>
      </c>
    </row>
    <row r="654" spans="1:41">
      <c r="A654">
        <v>646</v>
      </c>
      <c r="B654" t="s">
        <v>41</v>
      </c>
      <c r="C654" t="s">
        <v>42</v>
      </c>
      <c r="D654" t="s">
        <v>43</v>
      </c>
      <c r="E654">
        <f>"08"</f>
        <v>0</v>
      </c>
      <c r="F654" t="s">
        <v>241</v>
      </c>
      <c r="G654" t="s">
        <v>242</v>
      </c>
      <c r="H654">
        <v>1860</v>
      </c>
      <c r="I654" t="s">
        <v>1382</v>
      </c>
      <c r="J654" t="s">
        <v>1383</v>
      </c>
      <c r="K654" t="s">
        <v>48</v>
      </c>
      <c r="L654" t="s">
        <v>49</v>
      </c>
      <c r="M654">
        <v>24</v>
      </c>
      <c r="N654" t="s">
        <v>151</v>
      </c>
      <c r="O654" t="s">
        <v>51</v>
      </c>
      <c r="P654" t="s">
        <v>52</v>
      </c>
      <c r="Q654" t="s">
        <v>92</v>
      </c>
      <c r="R654" t="s">
        <v>54</v>
      </c>
      <c r="S654" t="s">
        <v>55</v>
      </c>
      <c r="T654" t="s">
        <v>55</v>
      </c>
      <c r="U654" t="s">
        <v>252</v>
      </c>
      <c r="V654" t="s">
        <v>80</v>
      </c>
      <c r="W654" t="s">
        <v>80</v>
      </c>
      <c r="X654" t="s">
        <v>60</v>
      </c>
      <c r="Y654" t="s">
        <v>60</v>
      </c>
      <c r="Z654" t="s">
        <v>60</v>
      </c>
      <c r="AA654" t="s">
        <v>61</v>
      </c>
      <c r="AB654" t="s">
        <v>60</v>
      </c>
      <c r="AC654" t="s">
        <v>60</v>
      </c>
      <c r="AD654" t="s">
        <v>60</v>
      </c>
      <c r="AE654" t="s">
        <v>60</v>
      </c>
      <c r="AF654" t="s">
        <v>80</v>
      </c>
      <c r="AG654" t="s">
        <v>80</v>
      </c>
      <c r="AH654">
        <v>1</v>
      </c>
      <c r="AI654">
        <f>"08111     "</f>
        <v>0</v>
      </c>
      <c r="AJ654" t="s">
        <v>1216</v>
      </c>
      <c r="AK654" t="s">
        <v>1217</v>
      </c>
      <c r="AL654" t="s">
        <v>248</v>
      </c>
      <c r="AM654" t="s">
        <v>249</v>
      </c>
      <c r="AN654" t="s">
        <v>68</v>
      </c>
      <c r="AO654" t="s">
        <v>223</v>
      </c>
    </row>
    <row r="655" spans="1:41">
      <c r="A655">
        <v>647</v>
      </c>
      <c r="B655" t="s">
        <v>41</v>
      </c>
      <c r="C655" t="s">
        <v>42</v>
      </c>
      <c r="D655" t="s">
        <v>43</v>
      </c>
      <c r="E655">
        <f>"08"</f>
        <v>0</v>
      </c>
      <c r="F655" t="s">
        <v>241</v>
      </c>
      <c r="G655" t="s">
        <v>242</v>
      </c>
      <c r="H655">
        <v>1860</v>
      </c>
      <c r="I655" t="s">
        <v>1382</v>
      </c>
      <c r="J655" t="s">
        <v>1383</v>
      </c>
      <c r="K655" t="s">
        <v>48</v>
      </c>
      <c r="L655" t="s">
        <v>49</v>
      </c>
      <c r="M655">
        <v>24</v>
      </c>
      <c r="N655" t="s">
        <v>151</v>
      </c>
      <c r="O655" t="s">
        <v>51</v>
      </c>
      <c r="P655" t="s">
        <v>52</v>
      </c>
      <c r="Q655" t="s">
        <v>92</v>
      </c>
      <c r="R655" t="s">
        <v>54</v>
      </c>
      <c r="S655" t="s">
        <v>55</v>
      </c>
      <c r="T655" t="s">
        <v>55</v>
      </c>
      <c r="U655" t="s">
        <v>252</v>
      </c>
      <c r="V655" t="s">
        <v>80</v>
      </c>
      <c r="W655" t="s">
        <v>80</v>
      </c>
      <c r="X655" t="s">
        <v>60</v>
      </c>
      <c r="Y655" t="s">
        <v>60</v>
      </c>
      <c r="Z655" t="s">
        <v>60</v>
      </c>
      <c r="AA655" t="s">
        <v>61</v>
      </c>
      <c r="AB655" t="s">
        <v>60</v>
      </c>
      <c r="AC655" t="s">
        <v>60</v>
      </c>
      <c r="AD655" t="s">
        <v>60</v>
      </c>
      <c r="AE655" t="s">
        <v>60</v>
      </c>
      <c r="AF655" t="s">
        <v>80</v>
      </c>
      <c r="AG655" t="s">
        <v>80</v>
      </c>
      <c r="AH655">
        <v>2</v>
      </c>
      <c r="AI655">
        <f>"08111     "</f>
        <v>0</v>
      </c>
      <c r="AJ655" t="s">
        <v>1216</v>
      </c>
      <c r="AK655" t="s">
        <v>1217</v>
      </c>
      <c r="AL655" t="s">
        <v>248</v>
      </c>
      <c r="AM655" t="s">
        <v>249</v>
      </c>
      <c r="AN655" t="s">
        <v>68</v>
      </c>
      <c r="AO655" t="s">
        <v>256</v>
      </c>
    </row>
    <row r="656" spans="1:41">
      <c r="A656">
        <v>703</v>
      </c>
      <c r="B656" t="s">
        <v>41</v>
      </c>
      <c r="C656" t="s">
        <v>42</v>
      </c>
      <c r="D656" t="s">
        <v>43</v>
      </c>
      <c r="E656">
        <f>"07"</f>
        <v>0</v>
      </c>
      <c r="F656" t="s">
        <v>44</v>
      </c>
      <c r="G656" t="s">
        <v>45</v>
      </c>
      <c r="H656">
        <v>1948</v>
      </c>
      <c r="I656" t="s">
        <v>1384</v>
      </c>
      <c r="J656" t="s">
        <v>1385</v>
      </c>
      <c r="K656" t="s">
        <v>77</v>
      </c>
      <c r="L656" t="s">
        <v>49</v>
      </c>
      <c r="M656">
        <v>27</v>
      </c>
      <c r="N656" t="s">
        <v>159</v>
      </c>
      <c r="O656" t="s">
        <v>51</v>
      </c>
      <c r="P656" t="s">
        <v>52</v>
      </c>
      <c r="Q656" t="s">
        <v>53</v>
      </c>
      <c r="R656" t="s">
        <v>54</v>
      </c>
      <c r="S656" t="s">
        <v>55</v>
      </c>
      <c r="T656" t="s">
        <v>55</v>
      </c>
      <c r="U656" t="s">
        <v>56</v>
      </c>
      <c r="V656" t="s">
        <v>57</v>
      </c>
      <c r="W656" t="s">
        <v>58</v>
      </c>
      <c r="X656" t="s">
        <v>116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60</v>
      </c>
      <c r="AE656" t="s">
        <v>60</v>
      </c>
      <c r="AF656" t="s">
        <v>117</v>
      </c>
      <c r="AG656" t="s">
        <v>118</v>
      </c>
      <c r="AH656">
        <v>1</v>
      </c>
      <c r="AI656">
        <f>"07224     "</f>
        <v>0</v>
      </c>
      <c r="AJ656" t="s">
        <v>229</v>
      </c>
      <c r="AK656" t="s">
        <v>230</v>
      </c>
      <c r="AL656" t="s">
        <v>231</v>
      </c>
      <c r="AM656" t="s">
        <v>232</v>
      </c>
      <c r="AN656" t="s">
        <v>68</v>
      </c>
      <c r="AO656" t="s">
        <v>142</v>
      </c>
    </row>
    <row r="657" spans="1:41">
      <c r="A657">
        <v>649</v>
      </c>
      <c r="B657" t="s">
        <v>41</v>
      </c>
      <c r="C657" t="s">
        <v>42</v>
      </c>
      <c r="D657" t="s">
        <v>43</v>
      </c>
      <c r="E657">
        <f>"05"</f>
        <v>0</v>
      </c>
      <c r="F657" t="s">
        <v>99</v>
      </c>
      <c r="G657" t="s">
        <v>100</v>
      </c>
      <c r="H657">
        <v>1871</v>
      </c>
      <c r="I657" t="s">
        <v>1386</v>
      </c>
      <c r="J657" t="s">
        <v>1387</v>
      </c>
      <c r="K657" t="s">
        <v>48</v>
      </c>
      <c r="L657" t="s">
        <v>49</v>
      </c>
      <c r="M657">
        <v>24</v>
      </c>
      <c r="N657" t="s">
        <v>188</v>
      </c>
      <c r="O657" t="s">
        <v>51</v>
      </c>
      <c r="P657" t="s">
        <v>52</v>
      </c>
      <c r="Q657" t="s">
        <v>53</v>
      </c>
      <c r="R657" t="s">
        <v>54</v>
      </c>
      <c r="S657" t="s">
        <v>55</v>
      </c>
      <c r="T657" t="s">
        <v>55</v>
      </c>
      <c r="U657" t="s">
        <v>501</v>
      </c>
      <c r="V657" t="s">
        <v>80</v>
      </c>
      <c r="W657" t="s">
        <v>80</v>
      </c>
      <c r="X657" t="s">
        <v>60</v>
      </c>
      <c r="Y657" t="s">
        <v>60</v>
      </c>
      <c r="Z657" t="s">
        <v>61</v>
      </c>
      <c r="AA657" t="s">
        <v>61</v>
      </c>
      <c r="AB657" t="s">
        <v>61</v>
      </c>
      <c r="AC657" t="s">
        <v>60</v>
      </c>
      <c r="AD657" t="s">
        <v>61</v>
      </c>
      <c r="AE657" t="s">
        <v>60</v>
      </c>
      <c r="AF657" t="s">
        <v>80</v>
      </c>
      <c r="AG657" t="s">
        <v>80</v>
      </c>
      <c r="AH657">
        <v>3</v>
      </c>
      <c r="AI657">
        <f>"05311     "</f>
        <v>0</v>
      </c>
      <c r="AJ657" t="s">
        <v>192</v>
      </c>
      <c r="AK657" t="s">
        <v>193</v>
      </c>
      <c r="AL657" t="s">
        <v>107</v>
      </c>
      <c r="AM657" t="s">
        <v>108</v>
      </c>
      <c r="AN657" t="s">
        <v>68</v>
      </c>
      <c r="AO657" t="s">
        <v>69</v>
      </c>
    </row>
    <row r="658" spans="1:41">
      <c r="A658">
        <v>650</v>
      </c>
      <c r="B658" t="s">
        <v>41</v>
      </c>
      <c r="C658" t="s">
        <v>42</v>
      </c>
      <c r="D658" t="s">
        <v>43</v>
      </c>
      <c r="E658">
        <f>"05"</f>
        <v>0</v>
      </c>
      <c r="F658" t="s">
        <v>99</v>
      </c>
      <c r="G658" t="s">
        <v>100</v>
      </c>
      <c r="H658">
        <v>1871</v>
      </c>
      <c r="I658" t="s">
        <v>1386</v>
      </c>
      <c r="J658" t="s">
        <v>1387</v>
      </c>
      <c r="K658" t="s">
        <v>48</v>
      </c>
      <c r="L658" t="s">
        <v>49</v>
      </c>
      <c r="M658">
        <v>24</v>
      </c>
      <c r="N658" t="s">
        <v>188</v>
      </c>
      <c r="O658" t="s">
        <v>51</v>
      </c>
      <c r="P658" t="s">
        <v>52</v>
      </c>
      <c r="Q658" t="s">
        <v>53</v>
      </c>
      <c r="R658" t="s">
        <v>54</v>
      </c>
      <c r="S658" t="s">
        <v>55</v>
      </c>
      <c r="T658" t="s">
        <v>55</v>
      </c>
      <c r="U658" t="s">
        <v>501</v>
      </c>
      <c r="V658" t="s">
        <v>80</v>
      </c>
      <c r="W658" t="s">
        <v>80</v>
      </c>
      <c r="X658" t="s">
        <v>60</v>
      </c>
      <c r="Y658" t="s">
        <v>60</v>
      </c>
      <c r="Z658" t="s">
        <v>61</v>
      </c>
      <c r="AA658" t="s">
        <v>61</v>
      </c>
      <c r="AB658" t="s">
        <v>61</v>
      </c>
      <c r="AC658" t="s">
        <v>60</v>
      </c>
      <c r="AD658" t="s">
        <v>61</v>
      </c>
      <c r="AE658" t="s">
        <v>60</v>
      </c>
      <c r="AF658" t="s">
        <v>80</v>
      </c>
      <c r="AG658" t="s">
        <v>80</v>
      </c>
      <c r="AH658">
        <v>9</v>
      </c>
      <c r="AI658">
        <f>"05311     "</f>
        <v>0</v>
      </c>
      <c r="AJ658" t="s">
        <v>192</v>
      </c>
      <c r="AK658" t="s">
        <v>193</v>
      </c>
      <c r="AL658" t="s">
        <v>107</v>
      </c>
      <c r="AM658" t="s">
        <v>108</v>
      </c>
      <c r="AN658" t="s">
        <v>68</v>
      </c>
      <c r="AO658" t="s">
        <v>69</v>
      </c>
    </row>
    <row r="659" spans="1:41">
      <c r="A659">
        <v>651</v>
      </c>
      <c r="B659" t="s">
        <v>41</v>
      </c>
      <c r="C659" t="s">
        <v>42</v>
      </c>
      <c r="D659" t="s">
        <v>43</v>
      </c>
      <c r="E659">
        <f>"05"</f>
        <v>0</v>
      </c>
      <c r="F659" t="s">
        <v>99</v>
      </c>
      <c r="G659" t="s">
        <v>100</v>
      </c>
      <c r="H659">
        <v>1874</v>
      </c>
      <c r="I659" t="s">
        <v>1388</v>
      </c>
      <c r="J659" t="s">
        <v>1389</v>
      </c>
      <c r="K659" t="s">
        <v>48</v>
      </c>
      <c r="L659" t="s">
        <v>49</v>
      </c>
      <c r="M659">
        <v>25</v>
      </c>
      <c r="N659" t="s">
        <v>90</v>
      </c>
      <c r="O659" t="s">
        <v>51</v>
      </c>
      <c r="P659" t="s">
        <v>52</v>
      </c>
      <c r="Q659" t="s">
        <v>53</v>
      </c>
      <c r="R659" t="s">
        <v>54</v>
      </c>
      <c r="S659" t="s">
        <v>55</v>
      </c>
      <c r="T659" t="s">
        <v>55</v>
      </c>
      <c r="U659" t="s">
        <v>228</v>
      </c>
      <c r="V659" t="s">
        <v>656</v>
      </c>
      <c r="W659" t="s">
        <v>657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60</v>
      </c>
      <c r="AE659" t="s">
        <v>60</v>
      </c>
      <c r="AF659" t="s">
        <v>80</v>
      </c>
      <c r="AG659" t="s">
        <v>80</v>
      </c>
      <c r="AH659">
        <v>3</v>
      </c>
      <c r="AI659">
        <f>"05301     "</f>
        <v>0</v>
      </c>
      <c r="AJ659" t="s">
        <v>658</v>
      </c>
      <c r="AK659" t="s">
        <v>659</v>
      </c>
      <c r="AL659" t="s">
        <v>107</v>
      </c>
      <c r="AM659" t="s">
        <v>108</v>
      </c>
      <c r="AN659" t="s">
        <v>68</v>
      </c>
      <c r="AO659" t="s">
        <v>69</v>
      </c>
    </row>
    <row r="660" spans="1:41">
      <c r="A660">
        <v>652</v>
      </c>
      <c r="B660" t="s">
        <v>41</v>
      </c>
      <c r="C660" t="s">
        <v>42</v>
      </c>
      <c r="D660" t="s">
        <v>43</v>
      </c>
      <c r="E660">
        <f>"05"</f>
        <v>0</v>
      </c>
      <c r="F660" t="s">
        <v>99</v>
      </c>
      <c r="G660" t="s">
        <v>100</v>
      </c>
      <c r="H660">
        <v>1875</v>
      </c>
      <c r="I660" t="s">
        <v>1390</v>
      </c>
      <c r="J660" t="s">
        <v>1391</v>
      </c>
      <c r="K660" t="s">
        <v>48</v>
      </c>
      <c r="L660" t="s">
        <v>49</v>
      </c>
      <c r="M660">
        <v>24</v>
      </c>
      <c r="N660" t="s">
        <v>188</v>
      </c>
      <c r="O660" t="s">
        <v>51</v>
      </c>
      <c r="P660" t="s">
        <v>91</v>
      </c>
      <c r="Q660" t="s">
        <v>53</v>
      </c>
      <c r="R660" t="s">
        <v>54</v>
      </c>
      <c r="S660" t="s">
        <v>55</v>
      </c>
      <c r="T660" t="s">
        <v>55</v>
      </c>
      <c r="U660" t="s">
        <v>795</v>
      </c>
      <c r="V660" t="s">
        <v>213</v>
      </c>
      <c r="W660" t="s">
        <v>214</v>
      </c>
      <c r="X660" t="s">
        <v>60</v>
      </c>
      <c r="Y660" t="s">
        <v>60</v>
      </c>
      <c r="Z660" t="s">
        <v>61</v>
      </c>
      <c r="AA660" t="s">
        <v>61</v>
      </c>
      <c r="AB660" t="s">
        <v>61</v>
      </c>
      <c r="AC660" t="s">
        <v>60</v>
      </c>
      <c r="AD660" t="s">
        <v>61</v>
      </c>
      <c r="AE660" t="s">
        <v>60</v>
      </c>
      <c r="AF660" t="s">
        <v>80</v>
      </c>
      <c r="AG660" t="s">
        <v>80</v>
      </c>
      <c r="AH660">
        <v>1</v>
      </c>
      <c r="AI660">
        <f>"05011     "</f>
        <v>0</v>
      </c>
      <c r="AJ660" t="s">
        <v>502</v>
      </c>
      <c r="AK660" t="s">
        <v>503</v>
      </c>
      <c r="AL660" t="s">
        <v>107</v>
      </c>
      <c r="AM660" t="s">
        <v>108</v>
      </c>
      <c r="AN660" t="s">
        <v>68</v>
      </c>
      <c r="AO660" t="s">
        <v>223</v>
      </c>
    </row>
    <row r="661" spans="1:41">
      <c r="A661">
        <v>653</v>
      </c>
      <c r="B661" t="s">
        <v>41</v>
      </c>
      <c r="C661" t="s">
        <v>42</v>
      </c>
      <c r="D661" t="s">
        <v>43</v>
      </c>
      <c r="E661">
        <f>"05"</f>
        <v>0</v>
      </c>
      <c r="F661" t="s">
        <v>99</v>
      </c>
      <c r="G661" t="s">
        <v>100</v>
      </c>
      <c r="H661">
        <v>1875</v>
      </c>
      <c r="I661" t="s">
        <v>1390</v>
      </c>
      <c r="J661" t="s">
        <v>1391</v>
      </c>
      <c r="K661" t="s">
        <v>48</v>
      </c>
      <c r="L661" t="s">
        <v>49</v>
      </c>
      <c r="M661">
        <v>24</v>
      </c>
      <c r="N661" t="s">
        <v>188</v>
      </c>
      <c r="O661" t="s">
        <v>51</v>
      </c>
      <c r="P661" t="s">
        <v>91</v>
      </c>
      <c r="Q661" t="s">
        <v>53</v>
      </c>
      <c r="R661" t="s">
        <v>54</v>
      </c>
      <c r="S661" t="s">
        <v>55</v>
      </c>
      <c r="T661" t="s">
        <v>55</v>
      </c>
      <c r="U661" t="s">
        <v>795</v>
      </c>
      <c r="V661" t="s">
        <v>213</v>
      </c>
      <c r="W661" t="s">
        <v>214</v>
      </c>
      <c r="X661" t="s">
        <v>60</v>
      </c>
      <c r="Y661" t="s">
        <v>60</v>
      </c>
      <c r="Z661" t="s">
        <v>61</v>
      </c>
      <c r="AA661" t="s">
        <v>61</v>
      </c>
      <c r="AB661" t="s">
        <v>61</v>
      </c>
      <c r="AC661" t="s">
        <v>60</v>
      </c>
      <c r="AD661" t="s">
        <v>61</v>
      </c>
      <c r="AE661" t="s">
        <v>60</v>
      </c>
      <c r="AF661" t="s">
        <v>80</v>
      </c>
      <c r="AG661" t="s">
        <v>80</v>
      </c>
      <c r="AH661">
        <v>2</v>
      </c>
      <c r="AI661">
        <f>"05011     "</f>
        <v>0</v>
      </c>
      <c r="AJ661" t="s">
        <v>502</v>
      </c>
      <c r="AK661" t="s">
        <v>503</v>
      </c>
      <c r="AL661" t="s">
        <v>107</v>
      </c>
      <c r="AM661" t="s">
        <v>108</v>
      </c>
      <c r="AN661" t="s">
        <v>68</v>
      </c>
      <c r="AO661" t="s">
        <v>69</v>
      </c>
    </row>
    <row r="662" spans="1:41">
      <c r="A662">
        <v>654</v>
      </c>
      <c r="B662" t="s">
        <v>41</v>
      </c>
      <c r="C662" t="s">
        <v>42</v>
      </c>
      <c r="D662" t="s">
        <v>43</v>
      </c>
      <c r="E662">
        <f>"05"</f>
        <v>0</v>
      </c>
      <c r="F662" t="s">
        <v>99</v>
      </c>
      <c r="G662" t="s">
        <v>100</v>
      </c>
      <c r="H662">
        <v>1876</v>
      </c>
      <c r="I662" t="s">
        <v>1392</v>
      </c>
      <c r="J662" t="s">
        <v>1393</v>
      </c>
      <c r="K662" t="s">
        <v>48</v>
      </c>
      <c r="L662" t="s">
        <v>49</v>
      </c>
      <c r="M662">
        <v>24</v>
      </c>
      <c r="N662" t="s">
        <v>188</v>
      </c>
      <c r="O662" t="s">
        <v>51</v>
      </c>
      <c r="P662" t="s">
        <v>52</v>
      </c>
      <c r="Q662" t="s">
        <v>53</v>
      </c>
      <c r="R662" t="s">
        <v>54</v>
      </c>
      <c r="S662" t="s">
        <v>55</v>
      </c>
      <c r="T662" t="s">
        <v>55</v>
      </c>
      <c r="U662" t="s">
        <v>228</v>
      </c>
      <c r="V662" t="s">
        <v>656</v>
      </c>
      <c r="W662" t="s">
        <v>657</v>
      </c>
      <c r="X662" t="s">
        <v>60</v>
      </c>
      <c r="Y662" t="s">
        <v>60</v>
      </c>
      <c r="Z662" t="s">
        <v>61</v>
      </c>
      <c r="AA662" t="s">
        <v>61</v>
      </c>
      <c r="AB662" t="s">
        <v>61</v>
      </c>
      <c r="AC662" t="s">
        <v>60</v>
      </c>
      <c r="AD662" t="s">
        <v>61</v>
      </c>
      <c r="AE662" t="s">
        <v>60</v>
      </c>
      <c r="AF662" t="s">
        <v>80</v>
      </c>
      <c r="AG662" t="s">
        <v>80</v>
      </c>
      <c r="AH662">
        <v>5</v>
      </c>
      <c r="AI662">
        <f>"05013     "</f>
        <v>0</v>
      </c>
      <c r="AJ662" t="s">
        <v>392</v>
      </c>
      <c r="AK662" t="s">
        <v>393</v>
      </c>
      <c r="AL662" t="s">
        <v>107</v>
      </c>
      <c r="AM662" t="s">
        <v>108</v>
      </c>
      <c r="AN662" t="s">
        <v>68</v>
      </c>
      <c r="AO662" t="s">
        <v>69</v>
      </c>
    </row>
    <row r="663" spans="1:41">
      <c r="A663">
        <v>655</v>
      </c>
      <c r="B663" t="s">
        <v>41</v>
      </c>
      <c r="C663" t="s">
        <v>42</v>
      </c>
      <c r="D663" t="s">
        <v>43</v>
      </c>
      <c r="E663">
        <f>"05"</f>
        <v>0</v>
      </c>
      <c r="F663" t="s">
        <v>99</v>
      </c>
      <c r="G663" t="s">
        <v>100</v>
      </c>
      <c r="H663">
        <v>1876</v>
      </c>
      <c r="I663" t="s">
        <v>1392</v>
      </c>
      <c r="J663" t="s">
        <v>1393</v>
      </c>
      <c r="K663" t="s">
        <v>48</v>
      </c>
      <c r="L663" t="s">
        <v>49</v>
      </c>
      <c r="M663">
        <v>24</v>
      </c>
      <c r="N663" t="s">
        <v>188</v>
      </c>
      <c r="O663" t="s">
        <v>51</v>
      </c>
      <c r="P663" t="s">
        <v>52</v>
      </c>
      <c r="Q663" t="s">
        <v>53</v>
      </c>
      <c r="R663" t="s">
        <v>54</v>
      </c>
      <c r="S663" t="s">
        <v>55</v>
      </c>
      <c r="T663" t="s">
        <v>55</v>
      </c>
      <c r="U663" t="s">
        <v>228</v>
      </c>
      <c r="V663" t="s">
        <v>656</v>
      </c>
      <c r="W663" t="s">
        <v>657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61</v>
      </c>
      <c r="AE663" t="s">
        <v>60</v>
      </c>
      <c r="AF663" t="s">
        <v>80</v>
      </c>
      <c r="AG663" t="s">
        <v>80</v>
      </c>
      <c r="AH663">
        <v>6</v>
      </c>
      <c r="AI663">
        <f>"05011     "</f>
        <v>0</v>
      </c>
      <c r="AJ663" t="s">
        <v>502</v>
      </c>
      <c r="AK663" t="s">
        <v>503</v>
      </c>
      <c r="AL663" t="s">
        <v>107</v>
      </c>
      <c r="AM663" t="s">
        <v>108</v>
      </c>
      <c r="AN663" t="s">
        <v>68</v>
      </c>
      <c r="AO663" t="s">
        <v>69</v>
      </c>
    </row>
    <row r="664" spans="1:41">
      <c r="A664">
        <v>656</v>
      </c>
      <c r="B664" t="s">
        <v>41</v>
      </c>
      <c r="C664" t="s">
        <v>42</v>
      </c>
      <c r="D664" t="s">
        <v>43</v>
      </c>
      <c r="E664">
        <f>"05"</f>
        <v>0</v>
      </c>
      <c r="F664" t="s">
        <v>99</v>
      </c>
      <c r="G664" t="s">
        <v>100</v>
      </c>
      <c r="H664">
        <v>1880</v>
      </c>
      <c r="I664" t="s">
        <v>1394</v>
      </c>
      <c r="J664" t="s">
        <v>1395</v>
      </c>
      <c r="K664" t="s">
        <v>48</v>
      </c>
      <c r="L664" t="s">
        <v>49</v>
      </c>
      <c r="M664">
        <v>25</v>
      </c>
      <c r="N664" t="s">
        <v>217</v>
      </c>
      <c r="O664" t="s">
        <v>51</v>
      </c>
      <c r="P664" t="s">
        <v>91</v>
      </c>
      <c r="Q664" t="s">
        <v>53</v>
      </c>
      <c r="R664" t="s">
        <v>54</v>
      </c>
      <c r="S664" t="s">
        <v>55</v>
      </c>
      <c r="T664" t="s">
        <v>55</v>
      </c>
      <c r="U664" t="s">
        <v>189</v>
      </c>
      <c r="V664" t="s">
        <v>190</v>
      </c>
      <c r="W664" t="s">
        <v>191</v>
      </c>
      <c r="X664" t="s">
        <v>60</v>
      </c>
      <c r="Y664" t="s">
        <v>60</v>
      </c>
      <c r="Z664" t="s">
        <v>60</v>
      </c>
      <c r="AA664" t="s">
        <v>61</v>
      </c>
      <c r="AB664" t="s">
        <v>60</v>
      </c>
      <c r="AC664" t="s">
        <v>60</v>
      </c>
      <c r="AD664" t="s">
        <v>60</v>
      </c>
      <c r="AE664" t="s">
        <v>60</v>
      </c>
      <c r="AF664" t="s">
        <v>80</v>
      </c>
      <c r="AG664" t="s">
        <v>80</v>
      </c>
      <c r="AH664">
        <v>1</v>
      </c>
      <c r="AI664">
        <f>"05313     "</f>
        <v>0</v>
      </c>
      <c r="AJ664" t="s">
        <v>270</v>
      </c>
      <c r="AK664" t="s">
        <v>271</v>
      </c>
      <c r="AL664" t="s">
        <v>107</v>
      </c>
      <c r="AM664" t="s">
        <v>108</v>
      </c>
      <c r="AN664" t="s">
        <v>68</v>
      </c>
      <c r="AO664" t="s">
        <v>999</v>
      </c>
    </row>
    <row r="665" spans="1:41">
      <c r="A665">
        <v>657</v>
      </c>
      <c r="B665" t="s">
        <v>41</v>
      </c>
      <c r="C665" t="s">
        <v>42</v>
      </c>
      <c r="D665" t="s">
        <v>43</v>
      </c>
      <c r="E665">
        <f>"08"</f>
        <v>0</v>
      </c>
      <c r="F665" t="s">
        <v>241</v>
      </c>
      <c r="G665" t="s">
        <v>242</v>
      </c>
      <c r="H665">
        <v>1884</v>
      </c>
      <c r="I665" t="s">
        <v>1396</v>
      </c>
      <c r="J665" t="s">
        <v>1397</v>
      </c>
      <c r="K665" t="s">
        <v>48</v>
      </c>
      <c r="L665" t="s">
        <v>49</v>
      </c>
      <c r="M665">
        <v>25</v>
      </c>
      <c r="N665" t="s">
        <v>90</v>
      </c>
      <c r="O665" t="s">
        <v>51</v>
      </c>
      <c r="P665" t="s">
        <v>52</v>
      </c>
      <c r="Q665" t="s">
        <v>92</v>
      </c>
      <c r="R665" t="s">
        <v>54</v>
      </c>
      <c r="S665" t="s">
        <v>55</v>
      </c>
      <c r="T665" t="s">
        <v>55</v>
      </c>
      <c r="U665" t="s">
        <v>527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60</v>
      </c>
      <c r="AE665" t="s">
        <v>60</v>
      </c>
      <c r="AF665" t="s">
        <v>80</v>
      </c>
      <c r="AG665" t="s">
        <v>80</v>
      </c>
      <c r="AH665">
        <v>2</v>
      </c>
      <c r="AI665">
        <f>"08302     "</f>
        <v>0</v>
      </c>
      <c r="AJ665" t="s">
        <v>477</v>
      </c>
      <c r="AK665" t="s">
        <v>478</v>
      </c>
      <c r="AL665" t="s">
        <v>375</v>
      </c>
      <c r="AM665" t="s">
        <v>376</v>
      </c>
      <c r="AN665" t="s">
        <v>68</v>
      </c>
      <c r="AO665" t="s">
        <v>70</v>
      </c>
    </row>
    <row r="666" spans="1:41">
      <c r="A666">
        <v>658</v>
      </c>
      <c r="B666" t="s">
        <v>41</v>
      </c>
      <c r="C666" t="s">
        <v>42</v>
      </c>
      <c r="D666" t="s">
        <v>43</v>
      </c>
      <c r="E666">
        <f>"08"</f>
        <v>0</v>
      </c>
      <c r="F666" t="s">
        <v>241</v>
      </c>
      <c r="G666" t="s">
        <v>242</v>
      </c>
      <c r="H666">
        <v>1884</v>
      </c>
      <c r="I666" t="s">
        <v>1396</v>
      </c>
      <c r="J666" t="s">
        <v>1397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92</v>
      </c>
      <c r="R666" t="s">
        <v>54</v>
      </c>
      <c r="S666" t="s">
        <v>55</v>
      </c>
      <c r="T666" t="s">
        <v>55</v>
      </c>
      <c r="U666" t="s">
        <v>527</v>
      </c>
      <c r="V666" t="s">
        <v>80</v>
      </c>
      <c r="W666" t="s">
        <v>80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3</v>
      </c>
      <c r="AI666">
        <f>"08312     "</f>
        <v>0</v>
      </c>
      <c r="AJ666" t="s">
        <v>609</v>
      </c>
      <c r="AK666" t="s">
        <v>610</v>
      </c>
      <c r="AL666" t="s">
        <v>375</v>
      </c>
      <c r="AM666" t="s">
        <v>376</v>
      </c>
      <c r="AN666" t="s">
        <v>68</v>
      </c>
      <c r="AO666" t="s">
        <v>70</v>
      </c>
    </row>
    <row r="667" spans="1:41">
      <c r="A667">
        <v>659</v>
      </c>
      <c r="B667" t="s">
        <v>41</v>
      </c>
      <c r="C667" t="s">
        <v>42</v>
      </c>
      <c r="D667" t="s">
        <v>43</v>
      </c>
      <c r="E667">
        <f>"08"</f>
        <v>0</v>
      </c>
      <c r="F667" t="s">
        <v>241</v>
      </c>
      <c r="G667" t="s">
        <v>242</v>
      </c>
      <c r="H667">
        <v>1884</v>
      </c>
      <c r="I667" t="s">
        <v>1396</v>
      </c>
      <c r="J667" t="s">
        <v>1397</v>
      </c>
      <c r="K667" t="s">
        <v>48</v>
      </c>
      <c r="L667" t="s">
        <v>49</v>
      </c>
      <c r="M667">
        <v>25</v>
      </c>
      <c r="N667" t="s">
        <v>90</v>
      </c>
      <c r="O667" t="s">
        <v>51</v>
      </c>
      <c r="P667" t="s">
        <v>52</v>
      </c>
      <c r="Q667" t="s">
        <v>92</v>
      </c>
      <c r="R667" t="s">
        <v>54</v>
      </c>
      <c r="S667" t="s">
        <v>55</v>
      </c>
      <c r="T667" t="s">
        <v>55</v>
      </c>
      <c r="U667" t="s">
        <v>527</v>
      </c>
      <c r="V667" t="s">
        <v>80</v>
      </c>
      <c r="W667" t="s">
        <v>80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60</v>
      </c>
      <c r="AE667" t="s">
        <v>60</v>
      </c>
      <c r="AF667" t="s">
        <v>80</v>
      </c>
      <c r="AG667" t="s">
        <v>80</v>
      </c>
      <c r="AH667">
        <v>5</v>
      </c>
      <c r="AI667">
        <f>"08303     "</f>
        <v>0</v>
      </c>
      <c r="AJ667" t="s">
        <v>804</v>
      </c>
      <c r="AK667" t="s">
        <v>805</v>
      </c>
      <c r="AL667" t="s">
        <v>375</v>
      </c>
      <c r="AM667" t="s">
        <v>376</v>
      </c>
      <c r="AN667" t="s">
        <v>68</v>
      </c>
      <c r="AO667" t="s">
        <v>184</v>
      </c>
    </row>
    <row r="668" spans="1:41">
      <c r="A668">
        <v>660</v>
      </c>
      <c r="B668" t="s">
        <v>41</v>
      </c>
      <c r="C668" t="s">
        <v>42</v>
      </c>
      <c r="D668" t="s">
        <v>43</v>
      </c>
      <c r="E668">
        <f>"08"</f>
        <v>0</v>
      </c>
      <c r="F668" t="s">
        <v>241</v>
      </c>
      <c r="G668" t="s">
        <v>242</v>
      </c>
      <c r="H668">
        <v>1884</v>
      </c>
      <c r="I668" t="s">
        <v>1396</v>
      </c>
      <c r="J668" t="s">
        <v>1397</v>
      </c>
      <c r="K668" t="s">
        <v>48</v>
      </c>
      <c r="L668" t="s">
        <v>49</v>
      </c>
      <c r="M668">
        <v>25</v>
      </c>
      <c r="N668" t="s">
        <v>90</v>
      </c>
      <c r="O668" t="s">
        <v>51</v>
      </c>
      <c r="P668" t="s">
        <v>52</v>
      </c>
      <c r="Q668" t="s">
        <v>92</v>
      </c>
      <c r="R668" t="s">
        <v>54</v>
      </c>
      <c r="S668" t="s">
        <v>55</v>
      </c>
      <c r="T668" t="s">
        <v>55</v>
      </c>
      <c r="U668" t="s">
        <v>527</v>
      </c>
      <c r="V668" t="s">
        <v>80</v>
      </c>
      <c r="W668" t="s">
        <v>80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60</v>
      </c>
      <c r="AE668" t="s">
        <v>60</v>
      </c>
      <c r="AF668" t="s">
        <v>80</v>
      </c>
      <c r="AG668" t="s">
        <v>80</v>
      </c>
      <c r="AH668">
        <v>6</v>
      </c>
      <c r="AI668">
        <f>"08321     "</f>
        <v>0</v>
      </c>
      <c r="AJ668" t="s">
        <v>1089</v>
      </c>
      <c r="AK668" t="s">
        <v>1090</v>
      </c>
      <c r="AL668" t="s">
        <v>375</v>
      </c>
      <c r="AM668" t="s">
        <v>376</v>
      </c>
      <c r="AN668" t="s">
        <v>68</v>
      </c>
      <c r="AO668" t="s">
        <v>70</v>
      </c>
    </row>
    <row r="669" spans="1:41">
      <c r="A669">
        <v>661</v>
      </c>
      <c r="B669" t="s">
        <v>41</v>
      </c>
      <c r="C669" t="s">
        <v>42</v>
      </c>
      <c r="D669" t="s">
        <v>43</v>
      </c>
      <c r="E669">
        <f>"08"</f>
        <v>0</v>
      </c>
      <c r="F669" t="s">
        <v>241</v>
      </c>
      <c r="G669" t="s">
        <v>242</v>
      </c>
      <c r="H669">
        <v>1884</v>
      </c>
      <c r="I669" t="s">
        <v>1396</v>
      </c>
      <c r="J669" t="s">
        <v>1397</v>
      </c>
      <c r="K669" t="s">
        <v>48</v>
      </c>
      <c r="L669" t="s">
        <v>49</v>
      </c>
      <c r="M669">
        <v>25</v>
      </c>
      <c r="N669" t="s">
        <v>90</v>
      </c>
      <c r="O669" t="s">
        <v>51</v>
      </c>
      <c r="P669" t="s">
        <v>52</v>
      </c>
      <c r="Q669" t="s">
        <v>92</v>
      </c>
      <c r="R669" t="s">
        <v>54</v>
      </c>
      <c r="S669" t="s">
        <v>55</v>
      </c>
      <c r="T669" t="s">
        <v>55</v>
      </c>
      <c r="U669" t="s">
        <v>527</v>
      </c>
      <c r="V669" t="s">
        <v>80</v>
      </c>
      <c r="W669" t="s">
        <v>80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60</v>
      </c>
      <c r="AE669" t="s">
        <v>60</v>
      </c>
      <c r="AF669" t="s">
        <v>80</v>
      </c>
      <c r="AG669" t="s">
        <v>80</v>
      </c>
      <c r="AH669">
        <v>7</v>
      </c>
      <c r="AI669">
        <f>"08311     "</f>
        <v>0</v>
      </c>
      <c r="AJ669" t="s">
        <v>601</v>
      </c>
      <c r="AK669" t="s">
        <v>602</v>
      </c>
      <c r="AL669" t="s">
        <v>375</v>
      </c>
      <c r="AM669" t="s">
        <v>376</v>
      </c>
      <c r="AN669" t="s">
        <v>68</v>
      </c>
      <c r="AO669" t="s">
        <v>142</v>
      </c>
    </row>
    <row r="670" spans="1:41">
      <c r="A670">
        <v>662</v>
      </c>
      <c r="B670" t="s">
        <v>41</v>
      </c>
      <c r="C670" t="s">
        <v>42</v>
      </c>
      <c r="D670" t="s">
        <v>43</v>
      </c>
      <c r="E670">
        <f>"08"</f>
        <v>0</v>
      </c>
      <c r="F670" t="s">
        <v>241</v>
      </c>
      <c r="G670" t="s">
        <v>242</v>
      </c>
      <c r="H670">
        <v>1884</v>
      </c>
      <c r="I670" t="s">
        <v>1396</v>
      </c>
      <c r="J670" t="s">
        <v>1397</v>
      </c>
      <c r="K670" t="s">
        <v>48</v>
      </c>
      <c r="L670" t="s">
        <v>49</v>
      </c>
      <c r="M670">
        <v>25</v>
      </c>
      <c r="N670" t="s">
        <v>90</v>
      </c>
      <c r="O670" t="s">
        <v>51</v>
      </c>
      <c r="P670" t="s">
        <v>52</v>
      </c>
      <c r="Q670" t="s">
        <v>92</v>
      </c>
      <c r="R670" t="s">
        <v>54</v>
      </c>
      <c r="S670" t="s">
        <v>55</v>
      </c>
      <c r="T670" t="s">
        <v>55</v>
      </c>
      <c r="U670" t="s">
        <v>527</v>
      </c>
      <c r="V670" t="s">
        <v>80</v>
      </c>
      <c r="W670" t="s">
        <v>80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60</v>
      </c>
      <c r="AE670" t="s">
        <v>60</v>
      </c>
      <c r="AF670" t="s">
        <v>80</v>
      </c>
      <c r="AG670" t="s">
        <v>80</v>
      </c>
      <c r="AH670">
        <v>8</v>
      </c>
      <c r="AI670">
        <f>"08303     "</f>
        <v>0</v>
      </c>
      <c r="AJ670" t="s">
        <v>804</v>
      </c>
      <c r="AK670" t="s">
        <v>805</v>
      </c>
      <c r="AL670" t="s">
        <v>375</v>
      </c>
      <c r="AM670" t="s">
        <v>376</v>
      </c>
      <c r="AN670" t="s">
        <v>68</v>
      </c>
      <c r="AO670" t="s">
        <v>142</v>
      </c>
    </row>
    <row r="671" spans="1:41">
      <c r="A671">
        <v>663</v>
      </c>
      <c r="B671" t="s">
        <v>41</v>
      </c>
      <c r="C671" t="s">
        <v>42</v>
      </c>
      <c r="D671" t="s">
        <v>43</v>
      </c>
      <c r="E671">
        <f>"08"</f>
        <v>0</v>
      </c>
      <c r="F671" t="s">
        <v>241</v>
      </c>
      <c r="G671" t="s">
        <v>242</v>
      </c>
      <c r="H671">
        <v>1884</v>
      </c>
      <c r="I671" t="s">
        <v>1396</v>
      </c>
      <c r="J671" t="s">
        <v>1397</v>
      </c>
      <c r="K671" t="s">
        <v>48</v>
      </c>
      <c r="L671" t="s">
        <v>49</v>
      </c>
      <c r="M671">
        <v>25</v>
      </c>
      <c r="N671" t="s">
        <v>90</v>
      </c>
      <c r="O671" t="s">
        <v>51</v>
      </c>
      <c r="P671" t="s">
        <v>52</v>
      </c>
      <c r="Q671" t="s">
        <v>92</v>
      </c>
      <c r="R671" t="s">
        <v>54</v>
      </c>
      <c r="S671" t="s">
        <v>55</v>
      </c>
      <c r="T671" t="s">
        <v>55</v>
      </c>
      <c r="U671" t="s">
        <v>527</v>
      </c>
      <c r="V671" t="s">
        <v>80</v>
      </c>
      <c r="W671" t="s">
        <v>80</v>
      </c>
      <c r="X671" t="s">
        <v>60</v>
      </c>
      <c r="Y671" t="s">
        <v>60</v>
      </c>
      <c r="Z671" t="s">
        <v>61</v>
      </c>
      <c r="AA671" t="s">
        <v>61</v>
      </c>
      <c r="AB671" t="s">
        <v>61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9</v>
      </c>
      <c r="AI671">
        <f>"08321     "</f>
        <v>0</v>
      </c>
      <c r="AJ671" t="s">
        <v>1089</v>
      </c>
      <c r="AK671" t="s">
        <v>1090</v>
      </c>
      <c r="AL671" t="s">
        <v>375</v>
      </c>
      <c r="AM671" t="s">
        <v>376</v>
      </c>
      <c r="AN671" t="s">
        <v>68</v>
      </c>
      <c r="AO671" t="s">
        <v>69</v>
      </c>
    </row>
    <row r="672" spans="1:41">
      <c r="A672">
        <v>664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241</v>
      </c>
      <c r="G672" t="s">
        <v>242</v>
      </c>
      <c r="H672">
        <v>1884</v>
      </c>
      <c r="I672" t="s">
        <v>1396</v>
      </c>
      <c r="J672" t="s">
        <v>1397</v>
      </c>
      <c r="K672" t="s">
        <v>48</v>
      </c>
      <c r="L672" t="s">
        <v>49</v>
      </c>
      <c r="M672">
        <v>25</v>
      </c>
      <c r="N672" t="s">
        <v>90</v>
      </c>
      <c r="O672" t="s">
        <v>51</v>
      </c>
      <c r="P672" t="s">
        <v>52</v>
      </c>
      <c r="Q672" t="s">
        <v>92</v>
      </c>
      <c r="R672" t="s">
        <v>54</v>
      </c>
      <c r="S672" t="s">
        <v>55</v>
      </c>
      <c r="T672" t="s">
        <v>55</v>
      </c>
      <c r="U672" t="s">
        <v>527</v>
      </c>
      <c r="V672" t="s">
        <v>80</v>
      </c>
      <c r="W672" t="s">
        <v>80</v>
      </c>
      <c r="X672" t="s">
        <v>60</v>
      </c>
      <c r="Y672" t="s">
        <v>60</v>
      </c>
      <c r="Z672" t="s">
        <v>61</v>
      </c>
      <c r="AA672" t="s">
        <v>61</v>
      </c>
      <c r="AB672" t="s">
        <v>61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10</v>
      </c>
      <c r="AI672">
        <f>"08311     "</f>
        <v>0</v>
      </c>
      <c r="AJ672" t="s">
        <v>601</v>
      </c>
      <c r="AK672" t="s">
        <v>602</v>
      </c>
      <c r="AL672" t="s">
        <v>375</v>
      </c>
      <c r="AM672" t="s">
        <v>376</v>
      </c>
      <c r="AN672" t="s">
        <v>68</v>
      </c>
      <c r="AO672" t="s">
        <v>142</v>
      </c>
    </row>
    <row r="673" spans="1:41">
      <c r="A673">
        <v>665</v>
      </c>
      <c r="B673" t="s">
        <v>41</v>
      </c>
      <c r="C673" t="s">
        <v>42</v>
      </c>
      <c r="D673" t="s">
        <v>43</v>
      </c>
      <c r="E673">
        <f>"08"</f>
        <v>0</v>
      </c>
      <c r="F673" t="s">
        <v>241</v>
      </c>
      <c r="G673" t="s">
        <v>242</v>
      </c>
      <c r="H673">
        <v>1884</v>
      </c>
      <c r="I673" t="s">
        <v>1396</v>
      </c>
      <c r="J673" t="s">
        <v>1397</v>
      </c>
      <c r="K673" t="s">
        <v>48</v>
      </c>
      <c r="L673" t="s">
        <v>49</v>
      </c>
      <c r="M673">
        <v>25</v>
      </c>
      <c r="N673" t="s">
        <v>90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527</v>
      </c>
      <c r="V673" t="s">
        <v>80</v>
      </c>
      <c r="W673" t="s">
        <v>80</v>
      </c>
      <c r="X673" t="s">
        <v>60</v>
      </c>
      <c r="Y673" t="s">
        <v>60</v>
      </c>
      <c r="Z673" t="s">
        <v>61</v>
      </c>
      <c r="AA673" t="s">
        <v>61</v>
      </c>
      <c r="AB673" t="s">
        <v>61</v>
      </c>
      <c r="AC673" t="s">
        <v>60</v>
      </c>
      <c r="AD673" t="s">
        <v>60</v>
      </c>
      <c r="AE673" t="s">
        <v>60</v>
      </c>
      <c r="AF673" t="s">
        <v>80</v>
      </c>
      <c r="AG673" t="s">
        <v>80</v>
      </c>
      <c r="AH673">
        <v>11</v>
      </c>
      <c r="AI673">
        <f>"08311     "</f>
        <v>0</v>
      </c>
      <c r="AJ673" t="s">
        <v>601</v>
      </c>
      <c r="AK673" t="s">
        <v>602</v>
      </c>
      <c r="AL673" t="s">
        <v>375</v>
      </c>
      <c r="AM673" t="s">
        <v>376</v>
      </c>
      <c r="AN673" t="s">
        <v>68</v>
      </c>
      <c r="AO673" t="s">
        <v>70</v>
      </c>
    </row>
    <row r="674" spans="1:41">
      <c r="A674">
        <v>666</v>
      </c>
      <c r="B674" t="s">
        <v>41</v>
      </c>
      <c r="C674" t="s">
        <v>42</v>
      </c>
      <c r="D674" t="s">
        <v>43</v>
      </c>
      <c r="E674">
        <f>"08"</f>
        <v>0</v>
      </c>
      <c r="F674" t="s">
        <v>241</v>
      </c>
      <c r="G674" t="s">
        <v>242</v>
      </c>
      <c r="H674">
        <v>1884</v>
      </c>
      <c r="I674" t="s">
        <v>1396</v>
      </c>
      <c r="J674" t="s">
        <v>1397</v>
      </c>
      <c r="K674" t="s">
        <v>48</v>
      </c>
      <c r="L674" t="s">
        <v>49</v>
      </c>
      <c r="M674">
        <v>25</v>
      </c>
      <c r="N674" t="s">
        <v>90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527</v>
      </c>
      <c r="V674" t="s">
        <v>80</v>
      </c>
      <c r="W674" t="s">
        <v>80</v>
      </c>
      <c r="X674" t="s">
        <v>60</v>
      </c>
      <c r="Y674" t="s">
        <v>60</v>
      </c>
      <c r="Z674" t="s">
        <v>61</v>
      </c>
      <c r="AA674" t="s">
        <v>61</v>
      </c>
      <c r="AB674" t="s">
        <v>61</v>
      </c>
      <c r="AC674" t="s">
        <v>60</v>
      </c>
      <c r="AD674" t="s">
        <v>60</v>
      </c>
      <c r="AE674" t="s">
        <v>60</v>
      </c>
      <c r="AF674" t="s">
        <v>80</v>
      </c>
      <c r="AG674" t="s">
        <v>80</v>
      </c>
      <c r="AH674">
        <v>12</v>
      </c>
      <c r="AI674">
        <f>"08303     "</f>
        <v>0</v>
      </c>
      <c r="AJ674" t="s">
        <v>804</v>
      </c>
      <c r="AK674" t="s">
        <v>805</v>
      </c>
      <c r="AL674" t="s">
        <v>375</v>
      </c>
      <c r="AM674" t="s">
        <v>376</v>
      </c>
      <c r="AN674" t="s">
        <v>68</v>
      </c>
      <c r="AO674" t="s">
        <v>142</v>
      </c>
    </row>
    <row r="675" spans="1:41">
      <c r="A675">
        <v>667</v>
      </c>
      <c r="B675" t="s">
        <v>41</v>
      </c>
      <c r="C675" t="s">
        <v>42</v>
      </c>
      <c r="D675" t="s">
        <v>43</v>
      </c>
      <c r="E675">
        <f>"08"</f>
        <v>0</v>
      </c>
      <c r="F675" t="s">
        <v>241</v>
      </c>
      <c r="G675" t="s">
        <v>242</v>
      </c>
      <c r="H675">
        <v>1884</v>
      </c>
      <c r="I675" t="s">
        <v>1396</v>
      </c>
      <c r="J675" t="s">
        <v>1397</v>
      </c>
      <c r="K675" t="s">
        <v>48</v>
      </c>
      <c r="L675" t="s">
        <v>49</v>
      </c>
      <c r="M675">
        <v>25</v>
      </c>
      <c r="N675" t="s">
        <v>90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527</v>
      </c>
      <c r="V675" t="s">
        <v>80</v>
      </c>
      <c r="W675" t="s">
        <v>80</v>
      </c>
      <c r="X675" t="s">
        <v>60</v>
      </c>
      <c r="Y675" t="s">
        <v>60</v>
      </c>
      <c r="Z675" t="s">
        <v>61</v>
      </c>
      <c r="AA675" t="s">
        <v>61</v>
      </c>
      <c r="AB675" t="s">
        <v>61</v>
      </c>
      <c r="AC675" t="s">
        <v>60</v>
      </c>
      <c r="AD675" t="s">
        <v>60</v>
      </c>
      <c r="AE675" t="s">
        <v>60</v>
      </c>
      <c r="AF675" t="s">
        <v>80</v>
      </c>
      <c r="AG675" t="s">
        <v>80</v>
      </c>
      <c r="AH675">
        <v>13</v>
      </c>
      <c r="AI675">
        <f>"08303     "</f>
        <v>0</v>
      </c>
      <c r="AJ675" t="s">
        <v>804</v>
      </c>
      <c r="AK675" t="s">
        <v>805</v>
      </c>
      <c r="AL675" t="s">
        <v>375</v>
      </c>
      <c r="AM675" t="s">
        <v>376</v>
      </c>
      <c r="AN675" t="s">
        <v>68</v>
      </c>
      <c r="AO675" t="s">
        <v>69</v>
      </c>
    </row>
    <row r="676" spans="1:41">
      <c r="A676">
        <v>668</v>
      </c>
      <c r="B676" t="s">
        <v>41</v>
      </c>
      <c r="C676" t="s">
        <v>42</v>
      </c>
      <c r="D676" t="s">
        <v>43</v>
      </c>
      <c r="E676">
        <f>"08"</f>
        <v>0</v>
      </c>
      <c r="F676" t="s">
        <v>241</v>
      </c>
      <c r="G676" t="s">
        <v>242</v>
      </c>
      <c r="H676">
        <v>1885</v>
      </c>
      <c r="I676" t="s">
        <v>1398</v>
      </c>
      <c r="J676" t="s">
        <v>1399</v>
      </c>
      <c r="K676" t="s">
        <v>48</v>
      </c>
      <c r="L676" t="s">
        <v>49</v>
      </c>
      <c r="M676">
        <v>24</v>
      </c>
      <c r="N676" t="s">
        <v>151</v>
      </c>
      <c r="O676" t="s">
        <v>51</v>
      </c>
      <c r="P676" t="s">
        <v>52</v>
      </c>
      <c r="Q676" t="s">
        <v>53</v>
      </c>
      <c r="R676" t="s">
        <v>54</v>
      </c>
      <c r="S676" t="s">
        <v>55</v>
      </c>
      <c r="T676" t="s">
        <v>55</v>
      </c>
      <c r="U676" t="s">
        <v>56</v>
      </c>
      <c r="V676" t="s">
        <v>57</v>
      </c>
      <c r="W676" t="s">
        <v>58</v>
      </c>
      <c r="X676" t="s">
        <v>60</v>
      </c>
      <c r="Y676" t="s">
        <v>60</v>
      </c>
      <c r="Z676" t="s">
        <v>60</v>
      </c>
      <c r="AA676" t="s">
        <v>61</v>
      </c>
      <c r="AB676" t="s">
        <v>60</v>
      </c>
      <c r="AC676" t="s">
        <v>60</v>
      </c>
      <c r="AD676" t="s">
        <v>60</v>
      </c>
      <c r="AE676" t="s">
        <v>60</v>
      </c>
      <c r="AF676" t="s">
        <v>80</v>
      </c>
      <c r="AG676" t="s">
        <v>80</v>
      </c>
      <c r="AH676">
        <v>2</v>
      </c>
      <c r="AI676">
        <f>"08301     "</f>
        <v>0</v>
      </c>
      <c r="AJ676" t="s">
        <v>426</v>
      </c>
      <c r="AK676" t="s">
        <v>427</v>
      </c>
      <c r="AL676" t="s">
        <v>428</v>
      </c>
      <c r="AM676" t="s">
        <v>429</v>
      </c>
      <c r="AN676" t="s">
        <v>68</v>
      </c>
      <c r="AO676" t="s">
        <v>233</v>
      </c>
    </row>
    <row r="677" spans="1:41">
      <c r="A677">
        <v>669</v>
      </c>
      <c r="B677" t="s">
        <v>41</v>
      </c>
      <c r="C677" t="s">
        <v>42</v>
      </c>
      <c r="D677" t="s">
        <v>43</v>
      </c>
      <c r="E677">
        <f>"04"</f>
        <v>0</v>
      </c>
      <c r="F677" t="s">
        <v>86</v>
      </c>
      <c r="G677" t="s">
        <v>87</v>
      </c>
      <c r="H677">
        <v>1887</v>
      </c>
      <c r="I677" t="s">
        <v>1400</v>
      </c>
      <c r="J677" t="s">
        <v>1401</v>
      </c>
      <c r="K677" t="s">
        <v>48</v>
      </c>
      <c r="L677" t="s">
        <v>49</v>
      </c>
      <c r="M677">
        <v>24</v>
      </c>
      <c r="N677" t="s">
        <v>151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218</v>
      </c>
      <c r="V677" t="s">
        <v>80</v>
      </c>
      <c r="W677" t="s">
        <v>80</v>
      </c>
      <c r="X677" t="s">
        <v>60</v>
      </c>
      <c r="Y677" t="s">
        <v>60</v>
      </c>
      <c r="Z677" t="s">
        <v>60</v>
      </c>
      <c r="AA677" t="s">
        <v>61</v>
      </c>
      <c r="AB677" t="s">
        <v>60</v>
      </c>
      <c r="AC677" t="s">
        <v>60</v>
      </c>
      <c r="AD677" t="s">
        <v>61</v>
      </c>
      <c r="AE677" t="s">
        <v>60</v>
      </c>
      <c r="AF677" t="s">
        <v>80</v>
      </c>
      <c r="AG677" t="s">
        <v>80</v>
      </c>
      <c r="AH677">
        <v>1</v>
      </c>
      <c r="AI677">
        <f>"04201     "</f>
        <v>0</v>
      </c>
      <c r="AJ677" t="s">
        <v>219</v>
      </c>
      <c r="AK677" t="s">
        <v>220</v>
      </c>
      <c r="AL677" t="s">
        <v>221</v>
      </c>
      <c r="AM677" t="s">
        <v>222</v>
      </c>
      <c r="AN677" t="s">
        <v>68</v>
      </c>
      <c r="AO677" t="s">
        <v>142</v>
      </c>
    </row>
    <row r="678" spans="1:41">
      <c r="A678">
        <v>670</v>
      </c>
      <c r="B678" t="s">
        <v>41</v>
      </c>
      <c r="C678" t="s">
        <v>42</v>
      </c>
      <c r="D678" t="s">
        <v>43</v>
      </c>
      <c r="E678">
        <f>"04"</f>
        <v>0</v>
      </c>
      <c r="F678" t="s">
        <v>86</v>
      </c>
      <c r="G678" t="s">
        <v>87</v>
      </c>
      <c r="H678">
        <v>1887</v>
      </c>
      <c r="I678" t="s">
        <v>1400</v>
      </c>
      <c r="J678" t="s">
        <v>1401</v>
      </c>
      <c r="K678" t="s">
        <v>48</v>
      </c>
      <c r="L678" t="s">
        <v>49</v>
      </c>
      <c r="M678">
        <v>24</v>
      </c>
      <c r="N678" t="s">
        <v>151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218</v>
      </c>
      <c r="V678" t="s">
        <v>80</v>
      </c>
      <c r="W678" t="s">
        <v>80</v>
      </c>
      <c r="X678" t="s">
        <v>60</v>
      </c>
      <c r="Y678" t="s">
        <v>60</v>
      </c>
      <c r="Z678" t="s">
        <v>60</v>
      </c>
      <c r="AA678" t="s">
        <v>61</v>
      </c>
      <c r="AB678" t="s">
        <v>60</v>
      </c>
      <c r="AC678" t="s">
        <v>60</v>
      </c>
      <c r="AD678" t="s">
        <v>61</v>
      </c>
      <c r="AE678" t="s">
        <v>60</v>
      </c>
      <c r="AF678" t="s">
        <v>80</v>
      </c>
      <c r="AG678" t="s">
        <v>80</v>
      </c>
      <c r="AH678">
        <v>2</v>
      </c>
      <c r="AI678">
        <f>"04201     "</f>
        <v>0</v>
      </c>
      <c r="AJ678" t="s">
        <v>219</v>
      </c>
      <c r="AK678" t="s">
        <v>220</v>
      </c>
      <c r="AL678" t="s">
        <v>221</v>
      </c>
      <c r="AM678" t="s">
        <v>222</v>
      </c>
      <c r="AN678" t="s">
        <v>68</v>
      </c>
      <c r="AO678" t="s">
        <v>999</v>
      </c>
    </row>
    <row r="679" spans="1:41">
      <c r="A679">
        <v>671</v>
      </c>
      <c r="B679" t="s">
        <v>41</v>
      </c>
      <c r="C679" t="s">
        <v>42</v>
      </c>
      <c r="D679" t="s">
        <v>43</v>
      </c>
      <c r="E679">
        <f>"04"</f>
        <v>0</v>
      </c>
      <c r="F679" t="s">
        <v>86</v>
      </c>
      <c r="G679" t="s">
        <v>87</v>
      </c>
      <c r="H679">
        <v>1887</v>
      </c>
      <c r="I679" t="s">
        <v>1400</v>
      </c>
      <c r="J679" t="s">
        <v>1401</v>
      </c>
      <c r="K679" t="s">
        <v>48</v>
      </c>
      <c r="L679" t="s">
        <v>49</v>
      </c>
      <c r="M679">
        <v>24</v>
      </c>
      <c r="N679" t="s">
        <v>151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218</v>
      </c>
      <c r="V679" t="s">
        <v>80</v>
      </c>
      <c r="W679" t="s">
        <v>80</v>
      </c>
      <c r="X679" t="s">
        <v>60</v>
      </c>
      <c r="Y679" t="s">
        <v>60</v>
      </c>
      <c r="Z679" t="s">
        <v>60</v>
      </c>
      <c r="AA679" t="s">
        <v>61</v>
      </c>
      <c r="AB679" t="s">
        <v>60</v>
      </c>
      <c r="AC679" t="s">
        <v>60</v>
      </c>
      <c r="AD679" t="s">
        <v>61</v>
      </c>
      <c r="AE679" t="s">
        <v>60</v>
      </c>
      <c r="AF679" t="s">
        <v>80</v>
      </c>
      <c r="AG679" t="s">
        <v>80</v>
      </c>
      <c r="AH679">
        <v>3</v>
      </c>
      <c r="AI679">
        <f>"04201     "</f>
        <v>0</v>
      </c>
      <c r="AJ679" t="s">
        <v>219</v>
      </c>
      <c r="AK679" t="s">
        <v>220</v>
      </c>
      <c r="AL679" t="s">
        <v>221</v>
      </c>
      <c r="AM679" t="s">
        <v>222</v>
      </c>
      <c r="AN679" t="s">
        <v>68</v>
      </c>
      <c r="AO679" t="s">
        <v>85</v>
      </c>
    </row>
    <row r="680" spans="1:41">
      <c r="A680">
        <v>672</v>
      </c>
      <c r="B680" t="s">
        <v>41</v>
      </c>
      <c r="C680" t="s">
        <v>42</v>
      </c>
      <c r="D680" t="s">
        <v>43</v>
      </c>
      <c r="E680">
        <f>"04"</f>
        <v>0</v>
      </c>
      <c r="F680" t="s">
        <v>86</v>
      </c>
      <c r="G680" t="s">
        <v>87</v>
      </c>
      <c r="H680">
        <v>1888</v>
      </c>
      <c r="I680" t="s">
        <v>1402</v>
      </c>
      <c r="J680" t="s">
        <v>1403</v>
      </c>
      <c r="K680" t="s">
        <v>48</v>
      </c>
      <c r="L680" t="s">
        <v>49</v>
      </c>
      <c r="M680">
        <v>24</v>
      </c>
      <c r="N680" t="s">
        <v>151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1351</v>
      </c>
      <c r="V680" t="s">
        <v>80</v>
      </c>
      <c r="W680" t="s">
        <v>80</v>
      </c>
      <c r="X680" t="s">
        <v>60</v>
      </c>
      <c r="Y680" t="s">
        <v>60</v>
      </c>
      <c r="Z680" t="s">
        <v>60</v>
      </c>
      <c r="AA680" t="s">
        <v>61</v>
      </c>
      <c r="AB680" t="s">
        <v>60</v>
      </c>
      <c r="AC680" t="s">
        <v>60</v>
      </c>
      <c r="AD680" t="s">
        <v>61</v>
      </c>
      <c r="AE680" t="s">
        <v>60</v>
      </c>
      <c r="AF680" t="s">
        <v>80</v>
      </c>
      <c r="AG680" t="s">
        <v>80</v>
      </c>
      <c r="AH680">
        <v>1</v>
      </c>
      <c r="AI680">
        <f>"04201     "</f>
        <v>0</v>
      </c>
      <c r="AJ680" t="s">
        <v>219</v>
      </c>
      <c r="AK680" t="s">
        <v>220</v>
      </c>
      <c r="AL680" t="s">
        <v>121</v>
      </c>
      <c r="AM680" t="s">
        <v>122</v>
      </c>
      <c r="AN680" t="s">
        <v>68</v>
      </c>
      <c r="AO680" t="s">
        <v>184</v>
      </c>
    </row>
    <row r="681" spans="1:41">
      <c r="A681">
        <v>673</v>
      </c>
      <c r="B681" t="s">
        <v>41</v>
      </c>
      <c r="C681" t="s">
        <v>42</v>
      </c>
      <c r="D681" t="s">
        <v>43</v>
      </c>
      <c r="E681">
        <f>"04"</f>
        <v>0</v>
      </c>
      <c r="F681" t="s">
        <v>86</v>
      </c>
      <c r="G681" t="s">
        <v>87</v>
      </c>
      <c r="H681">
        <v>1888</v>
      </c>
      <c r="I681" t="s">
        <v>1402</v>
      </c>
      <c r="J681" t="s">
        <v>1403</v>
      </c>
      <c r="K681" t="s">
        <v>48</v>
      </c>
      <c r="L681" t="s">
        <v>49</v>
      </c>
      <c r="M681">
        <v>24</v>
      </c>
      <c r="N681" t="s">
        <v>151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1351</v>
      </c>
      <c r="V681" t="s">
        <v>80</v>
      </c>
      <c r="W681" t="s">
        <v>80</v>
      </c>
      <c r="X681" t="s">
        <v>60</v>
      </c>
      <c r="Y681" t="s">
        <v>60</v>
      </c>
      <c r="Z681" t="s">
        <v>60</v>
      </c>
      <c r="AA681" t="s">
        <v>61</v>
      </c>
      <c r="AB681" t="s">
        <v>60</v>
      </c>
      <c r="AC681" t="s">
        <v>60</v>
      </c>
      <c r="AD681" t="s">
        <v>61</v>
      </c>
      <c r="AE681" t="s">
        <v>60</v>
      </c>
      <c r="AF681" t="s">
        <v>80</v>
      </c>
      <c r="AG681" t="s">
        <v>80</v>
      </c>
      <c r="AH681">
        <v>2</v>
      </c>
      <c r="AI681">
        <f>"04201     "</f>
        <v>0</v>
      </c>
      <c r="AJ681" t="s">
        <v>219</v>
      </c>
      <c r="AK681" t="s">
        <v>220</v>
      </c>
      <c r="AL681" t="s">
        <v>121</v>
      </c>
      <c r="AM681" t="s">
        <v>122</v>
      </c>
      <c r="AN681" t="s">
        <v>68</v>
      </c>
      <c r="AO681" t="s">
        <v>223</v>
      </c>
    </row>
    <row r="682" spans="1:41">
      <c r="A682">
        <v>674</v>
      </c>
      <c r="B682" t="s">
        <v>41</v>
      </c>
      <c r="C682" t="s">
        <v>42</v>
      </c>
      <c r="D682" t="s">
        <v>43</v>
      </c>
      <c r="E682">
        <f>"04"</f>
        <v>0</v>
      </c>
      <c r="F682" t="s">
        <v>86</v>
      </c>
      <c r="G682" t="s">
        <v>87</v>
      </c>
      <c r="H682">
        <v>1888</v>
      </c>
      <c r="I682" t="s">
        <v>1402</v>
      </c>
      <c r="J682" t="s">
        <v>1403</v>
      </c>
      <c r="K682" t="s">
        <v>48</v>
      </c>
      <c r="L682" t="s">
        <v>49</v>
      </c>
      <c r="M682">
        <v>24</v>
      </c>
      <c r="N682" t="s">
        <v>151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1351</v>
      </c>
      <c r="V682" t="s">
        <v>80</v>
      </c>
      <c r="W682" t="s">
        <v>80</v>
      </c>
      <c r="X682" t="s">
        <v>60</v>
      </c>
      <c r="Y682" t="s">
        <v>60</v>
      </c>
      <c r="Z682" t="s">
        <v>60</v>
      </c>
      <c r="AA682" t="s">
        <v>61</v>
      </c>
      <c r="AB682" t="s">
        <v>60</v>
      </c>
      <c r="AC682" t="s">
        <v>60</v>
      </c>
      <c r="AD682" t="s">
        <v>61</v>
      </c>
      <c r="AE682" t="s">
        <v>60</v>
      </c>
      <c r="AF682" t="s">
        <v>80</v>
      </c>
      <c r="AG682" t="s">
        <v>80</v>
      </c>
      <c r="AH682">
        <v>3</v>
      </c>
      <c r="AI682">
        <f>"04201     "</f>
        <v>0</v>
      </c>
      <c r="AJ682" t="s">
        <v>219</v>
      </c>
      <c r="AK682" t="s">
        <v>220</v>
      </c>
      <c r="AL682" t="s">
        <v>121</v>
      </c>
      <c r="AM682" t="s">
        <v>122</v>
      </c>
      <c r="AN682" t="s">
        <v>68</v>
      </c>
      <c r="AO682" t="s">
        <v>70</v>
      </c>
    </row>
    <row r="683" spans="1:41">
      <c r="A683">
        <v>675</v>
      </c>
      <c r="B683" t="s">
        <v>41</v>
      </c>
      <c r="C683" t="s">
        <v>42</v>
      </c>
      <c r="D683" t="s">
        <v>43</v>
      </c>
      <c r="E683">
        <f>"04"</f>
        <v>0</v>
      </c>
      <c r="F683" t="s">
        <v>86</v>
      </c>
      <c r="G683" t="s">
        <v>87</v>
      </c>
      <c r="H683">
        <v>1888</v>
      </c>
      <c r="I683" t="s">
        <v>1402</v>
      </c>
      <c r="J683" t="s">
        <v>1403</v>
      </c>
      <c r="K683" t="s">
        <v>48</v>
      </c>
      <c r="L683" t="s">
        <v>49</v>
      </c>
      <c r="M683">
        <v>24</v>
      </c>
      <c r="N683" t="s">
        <v>151</v>
      </c>
      <c r="O683" t="s">
        <v>51</v>
      </c>
      <c r="P683" t="s">
        <v>52</v>
      </c>
      <c r="Q683" t="s">
        <v>92</v>
      </c>
      <c r="R683" t="s">
        <v>54</v>
      </c>
      <c r="S683" t="s">
        <v>55</v>
      </c>
      <c r="T683" t="s">
        <v>55</v>
      </c>
      <c r="U683" t="s">
        <v>1351</v>
      </c>
      <c r="V683" t="s">
        <v>80</v>
      </c>
      <c r="W683" t="s">
        <v>80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61</v>
      </c>
      <c r="AE683" t="s">
        <v>60</v>
      </c>
      <c r="AF683" t="s">
        <v>80</v>
      </c>
      <c r="AG683" t="s">
        <v>80</v>
      </c>
      <c r="AH683">
        <v>4</v>
      </c>
      <c r="AI683">
        <f>"04201     "</f>
        <v>0</v>
      </c>
      <c r="AJ683" t="s">
        <v>219</v>
      </c>
      <c r="AK683" t="s">
        <v>220</v>
      </c>
      <c r="AL683" t="s">
        <v>121</v>
      </c>
      <c r="AM683" t="s">
        <v>122</v>
      </c>
      <c r="AN683" t="s">
        <v>68</v>
      </c>
      <c r="AO683" t="s">
        <v>142</v>
      </c>
    </row>
    <row r="684" spans="1:41">
      <c r="A684">
        <v>676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1888</v>
      </c>
      <c r="I684" t="s">
        <v>1402</v>
      </c>
      <c r="J684" t="s">
        <v>1403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1351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5</v>
      </c>
      <c r="AI684">
        <f>"04201     "</f>
        <v>0</v>
      </c>
      <c r="AJ684" t="s">
        <v>219</v>
      </c>
      <c r="AK684" t="s">
        <v>220</v>
      </c>
      <c r="AL684" t="s">
        <v>121</v>
      </c>
      <c r="AM684" t="s">
        <v>122</v>
      </c>
      <c r="AN684" t="s">
        <v>68</v>
      </c>
      <c r="AO684" t="s">
        <v>223</v>
      </c>
    </row>
    <row r="685" spans="1:41">
      <c r="A685">
        <v>677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1888</v>
      </c>
      <c r="I685" t="s">
        <v>1402</v>
      </c>
      <c r="J685" t="s">
        <v>1403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1351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7</v>
      </c>
      <c r="AI685">
        <f>"04201     "</f>
        <v>0</v>
      </c>
      <c r="AJ685" t="s">
        <v>219</v>
      </c>
      <c r="AK685" t="s">
        <v>220</v>
      </c>
      <c r="AL685" t="s">
        <v>121</v>
      </c>
      <c r="AM685" t="s">
        <v>122</v>
      </c>
      <c r="AN685" t="s">
        <v>68</v>
      </c>
      <c r="AO685" t="s">
        <v>312</v>
      </c>
    </row>
    <row r="686" spans="1:41">
      <c r="A686">
        <v>678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1888</v>
      </c>
      <c r="I686" t="s">
        <v>1402</v>
      </c>
      <c r="J686" t="s">
        <v>1403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1351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8</v>
      </c>
      <c r="AI686">
        <f>"042       "</f>
        <v>0</v>
      </c>
      <c r="AJ686" t="s">
        <v>788</v>
      </c>
      <c r="AK686" t="s">
        <v>789</v>
      </c>
      <c r="AL686" t="s">
        <v>121</v>
      </c>
      <c r="AM686" t="s">
        <v>122</v>
      </c>
      <c r="AN686" t="s">
        <v>68</v>
      </c>
      <c r="AO686" t="s">
        <v>1404</v>
      </c>
    </row>
    <row r="687" spans="1:41">
      <c r="A687">
        <v>679</v>
      </c>
      <c r="B687" t="s">
        <v>41</v>
      </c>
      <c r="C687" t="s">
        <v>42</v>
      </c>
      <c r="D687" t="s">
        <v>43</v>
      </c>
      <c r="E687">
        <f>"04"</f>
        <v>0</v>
      </c>
      <c r="F687" t="s">
        <v>86</v>
      </c>
      <c r="G687" t="s">
        <v>87</v>
      </c>
      <c r="H687">
        <v>1889</v>
      </c>
      <c r="I687" t="s">
        <v>1405</v>
      </c>
      <c r="J687" t="s">
        <v>1406</v>
      </c>
      <c r="K687" t="s">
        <v>77</v>
      </c>
      <c r="L687" t="s">
        <v>49</v>
      </c>
      <c r="M687">
        <v>25</v>
      </c>
      <c r="N687" t="s">
        <v>217</v>
      </c>
      <c r="O687" t="s">
        <v>51</v>
      </c>
      <c r="P687" t="s">
        <v>52</v>
      </c>
      <c r="Q687" t="s">
        <v>92</v>
      </c>
      <c r="R687" t="s">
        <v>54</v>
      </c>
      <c r="S687" t="s">
        <v>55</v>
      </c>
      <c r="T687" t="s">
        <v>55</v>
      </c>
      <c r="U687" t="s">
        <v>1407</v>
      </c>
      <c r="V687" t="s">
        <v>80</v>
      </c>
      <c r="W687" t="s">
        <v>80</v>
      </c>
      <c r="X687" t="s">
        <v>60</v>
      </c>
      <c r="Y687" t="s">
        <v>60</v>
      </c>
      <c r="Z687" t="s">
        <v>60</v>
      </c>
      <c r="AA687" t="s">
        <v>61</v>
      </c>
      <c r="AB687" t="s">
        <v>60</v>
      </c>
      <c r="AC687" t="s">
        <v>60</v>
      </c>
      <c r="AD687" t="s">
        <v>61</v>
      </c>
      <c r="AE687" t="s">
        <v>60</v>
      </c>
      <c r="AF687" t="s">
        <v>80</v>
      </c>
      <c r="AG687" t="s">
        <v>80</v>
      </c>
      <c r="AH687">
        <v>1</v>
      </c>
      <c r="AI687">
        <f>"04201     "</f>
        <v>0</v>
      </c>
      <c r="AJ687" t="s">
        <v>219</v>
      </c>
      <c r="AK687" t="s">
        <v>220</v>
      </c>
      <c r="AL687" t="s">
        <v>221</v>
      </c>
      <c r="AM687" t="s">
        <v>222</v>
      </c>
      <c r="AN687" t="s">
        <v>68</v>
      </c>
      <c r="AO687" t="s">
        <v>85</v>
      </c>
    </row>
    <row r="688" spans="1:41">
      <c r="A688">
        <v>680</v>
      </c>
      <c r="B688" t="s">
        <v>41</v>
      </c>
      <c r="C688" t="s">
        <v>42</v>
      </c>
      <c r="D688" t="s">
        <v>43</v>
      </c>
      <c r="E688">
        <f>"04"</f>
        <v>0</v>
      </c>
      <c r="F688" t="s">
        <v>86</v>
      </c>
      <c r="G688" t="s">
        <v>87</v>
      </c>
      <c r="H688">
        <v>1890</v>
      </c>
      <c r="I688" t="s">
        <v>1408</v>
      </c>
      <c r="J688" t="s">
        <v>1409</v>
      </c>
      <c r="K688" t="s">
        <v>48</v>
      </c>
      <c r="L688" t="s">
        <v>49</v>
      </c>
      <c r="M688">
        <v>24</v>
      </c>
      <c r="N688" t="s">
        <v>151</v>
      </c>
      <c r="O688" t="s">
        <v>51</v>
      </c>
      <c r="P688" t="s">
        <v>52</v>
      </c>
      <c r="Q688" t="s">
        <v>92</v>
      </c>
      <c r="R688" t="s">
        <v>54</v>
      </c>
      <c r="S688" t="s">
        <v>55</v>
      </c>
      <c r="T688" t="s">
        <v>55</v>
      </c>
      <c r="U688" t="s">
        <v>1407</v>
      </c>
      <c r="V688" t="s">
        <v>80</v>
      </c>
      <c r="W688" t="s">
        <v>80</v>
      </c>
      <c r="X688" t="s">
        <v>60</v>
      </c>
      <c r="Y688" t="s">
        <v>60</v>
      </c>
      <c r="Z688" t="s">
        <v>60</v>
      </c>
      <c r="AA688" t="s">
        <v>61</v>
      </c>
      <c r="AB688" t="s">
        <v>60</v>
      </c>
      <c r="AC688" t="s">
        <v>60</v>
      </c>
      <c r="AD688" t="s">
        <v>61</v>
      </c>
      <c r="AE688" t="s">
        <v>60</v>
      </c>
      <c r="AF688" t="s">
        <v>80</v>
      </c>
      <c r="AG688" t="s">
        <v>80</v>
      </c>
      <c r="AH688">
        <v>1</v>
      </c>
      <c r="AI688">
        <f>"04201     "</f>
        <v>0</v>
      </c>
      <c r="AJ688" t="s">
        <v>219</v>
      </c>
      <c r="AK688" t="s">
        <v>220</v>
      </c>
      <c r="AL688" t="s">
        <v>221</v>
      </c>
      <c r="AM688" t="s">
        <v>222</v>
      </c>
      <c r="AN688" t="s">
        <v>68</v>
      </c>
      <c r="AO688" t="s">
        <v>70</v>
      </c>
    </row>
    <row r="689" spans="1:41">
      <c r="A689">
        <v>681</v>
      </c>
      <c r="B689" t="s">
        <v>41</v>
      </c>
      <c r="C689" t="s">
        <v>42</v>
      </c>
      <c r="D689" t="s">
        <v>43</v>
      </c>
      <c r="E689">
        <f>"04"</f>
        <v>0</v>
      </c>
      <c r="F689" t="s">
        <v>86</v>
      </c>
      <c r="G689" t="s">
        <v>87</v>
      </c>
      <c r="H689">
        <v>1890</v>
      </c>
      <c r="I689" t="s">
        <v>1408</v>
      </c>
      <c r="J689" t="s">
        <v>1409</v>
      </c>
      <c r="K689" t="s">
        <v>48</v>
      </c>
      <c r="L689" t="s">
        <v>49</v>
      </c>
      <c r="M689">
        <v>24</v>
      </c>
      <c r="N689" t="s">
        <v>151</v>
      </c>
      <c r="O689" t="s">
        <v>51</v>
      </c>
      <c r="P689" t="s">
        <v>52</v>
      </c>
      <c r="Q689" t="s">
        <v>92</v>
      </c>
      <c r="R689" t="s">
        <v>54</v>
      </c>
      <c r="S689" t="s">
        <v>55</v>
      </c>
      <c r="T689" t="s">
        <v>55</v>
      </c>
      <c r="U689" t="s">
        <v>1407</v>
      </c>
      <c r="V689" t="s">
        <v>80</v>
      </c>
      <c r="W689" t="s">
        <v>80</v>
      </c>
      <c r="X689" t="s">
        <v>60</v>
      </c>
      <c r="Y689" t="s">
        <v>60</v>
      </c>
      <c r="Z689" t="s">
        <v>60</v>
      </c>
      <c r="AA689" t="s">
        <v>61</v>
      </c>
      <c r="AB689" t="s">
        <v>60</v>
      </c>
      <c r="AC689" t="s">
        <v>60</v>
      </c>
      <c r="AD689" t="s">
        <v>61</v>
      </c>
      <c r="AE689" t="s">
        <v>60</v>
      </c>
      <c r="AF689" t="s">
        <v>80</v>
      </c>
      <c r="AG689" t="s">
        <v>80</v>
      </c>
      <c r="AH689">
        <v>3</v>
      </c>
      <c r="AI689">
        <f>"04201     "</f>
        <v>0</v>
      </c>
      <c r="AJ689" t="s">
        <v>219</v>
      </c>
      <c r="AK689" t="s">
        <v>220</v>
      </c>
      <c r="AL689" t="s">
        <v>221</v>
      </c>
      <c r="AM689" t="s">
        <v>222</v>
      </c>
      <c r="AN689" t="s">
        <v>68</v>
      </c>
      <c r="AO689" t="s">
        <v>85</v>
      </c>
    </row>
    <row r="690" spans="1:41">
      <c r="A690">
        <v>682</v>
      </c>
      <c r="B690" t="s">
        <v>41</v>
      </c>
      <c r="C690" t="s">
        <v>42</v>
      </c>
      <c r="D690" t="s">
        <v>43</v>
      </c>
      <c r="E690">
        <f>"04"</f>
        <v>0</v>
      </c>
      <c r="F690" t="s">
        <v>86</v>
      </c>
      <c r="G690" t="s">
        <v>87</v>
      </c>
      <c r="H690">
        <v>1890</v>
      </c>
      <c r="I690" t="s">
        <v>1408</v>
      </c>
      <c r="J690" t="s">
        <v>1409</v>
      </c>
      <c r="K690" t="s">
        <v>48</v>
      </c>
      <c r="L690" t="s">
        <v>49</v>
      </c>
      <c r="M690">
        <v>24</v>
      </c>
      <c r="N690" t="s">
        <v>151</v>
      </c>
      <c r="O690" t="s">
        <v>51</v>
      </c>
      <c r="P690" t="s">
        <v>52</v>
      </c>
      <c r="Q690" t="s">
        <v>92</v>
      </c>
      <c r="R690" t="s">
        <v>54</v>
      </c>
      <c r="S690" t="s">
        <v>55</v>
      </c>
      <c r="T690" t="s">
        <v>55</v>
      </c>
      <c r="U690" t="s">
        <v>1407</v>
      </c>
      <c r="V690" t="s">
        <v>80</v>
      </c>
      <c r="W690" t="s">
        <v>80</v>
      </c>
      <c r="X690" t="s">
        <v>60</v>
      </c>
      <c r="Y690" t="s">
        <v>60</v>
      </c>
      <c r="Z690" t="s">
        <v>60</v>
      </c>
      <c r="AA690" t="s">
        <v>61</v>
      </c>
      <c r="AB690" t="s">
        <v>60</v>
      </c>
      <c r="AC690" t="s">
        <v>60</v>
      </c>
      <c r="AD690" t="s">
        <v>61</v>
      </c>
      <c r="AE690" t="s">
        <v>60</v>
      </c>
      <c r="AF690" t="s">
        <v>80</v>
      </c>
      <c r="AG690" t="s">
        <v>80</v>
      </c>
      <c r="AH690">
        <v>4</v>
      </c>
      <c r="AI690">
        <f>"04201     "</f>
        <v>0</v>
      </c>
      <c r="AJ690" t="s">
        <v>219</v>
      </c>
      <c r="AK690" t="s">
        <v>220</v>
      </c>
      <c r="AL690" t="s">
        <v>221</v>
      </c>
      <c r="AM690" t="s">
        <v>222</v>
      </c>
      <c r="AN690" t="s">
        <v>68</v>
      </c>
      <c r="AO690" t="s">
        <v>70</v>
      </c>
    </row>
    <row r="691" spans="1:41">
      <c r="A691">
        <v>683</v>
      </c>
      <c r="B691" t="s">
        <v>41</v>
      </c>
      <c r="C691" t="s">
        <v>42</v>
      </c>
      <c r="D691" t="s">
        <v>43</v>
      </c>
      <c r="E691">
        <f>"01"</f>
        <v>0</v>
      </c>
      <c r="F691" t="s">
        <v>377</v>
      </c>
      <c r="G691" t="s">
        <v>378</v>
      </c>
      <c r="H691">
        <v>1909</v>
      </c>
      <c r="I691" t="s">
        <v>1410</v>
      </c>
      <c r="J691" t="s">
        <v>1411</v>
      </c>
      <c r="K691" t="s">
        <v>48</v>
      </c>
      <c r="L691" t="s">
        <v>49</v>
      </c>
      <c r="M691">
        <v>24</v>
      </c>
      <c r="N691" t="s">
        <v>188</v>
      </c>
      <c r="O691" t="s">
        <v>51</v>
      </c>
      <c r="P691" t="s">
        <v>52</v>
      </c>
      <c r="Q691" t="s">
        <v>53</v>
      </c>
      <c r="R691" t="s">
        <v>54</v>
      </c>
      <c r="S691" t="s">
        <v>55</v>
      </c>
      <c r="T691" t="s">
        <v>55</v>
      </c>
      <c r="U691" t="s">
        <v>1306</v>
      </c>
      <c r="V691" t="s">
        <v>80</v>
      </c>
      <c r="W691" t="s">
        <v>80</v>
      </c>
      <c r="X691" t="s">
        <v>60</v>
      </c>
      <c r="Y691" t="s">
        <v>60</v>
      </c>
      <c r="Z691" t="s">
        <v>61</v>
      </c>
      <c r="AA691" t="s">
        <v>61</v>
      </c>
      <c r="AB691" t="s">
        <v>61</v>
      </c>
      <c r="AC691" t="s">
        <v>60</v>
      </c>
      <c r="AD691" t="s">
        <v>60</v>
      </c>
      <c r="AE691" t="s">
        <v>60</v>
      </c>
      <c r="AF691" t="s">
        <v>80</v>
      </c>
      <c r="AG691" t="s">
        <v>80</v>
      </c>
      <c r="AH691">
        <v>1</v>
      </c>
      <c r="AI691">
        <f>"01201     "</f>
        <v>0</v>
      </c>
      <c r="AJ691" t="s">
        <v>1307</v>
      </c>
      <c r="AK691" t="s">
        <v>1308</v>
      </c>
      <c r="AL691" t="s">
        <v>107</v>
      </c>
      <c r="AM691" t="s">
        <v>108</v>
      </c>
      <c r="AN691" t="s">
        <v>68</v>
      </c>
      <c r="AO691" t="s">
        <v>223</v>
      </c>
    </row>
    <row r="692" spans="1:41">
      <c r="A692">
        <v>684</v>
      </c>
      <c r="B692" t="s">
        <v>41</v>
      </c>
      <c r="C692" t="s">
        <v>42</v>
      </c>
      <c r="D692" t="s">
        <v>43</v>
      </c>
      <c r="E692">
        <f>"08"</f>
        <v>0</v>
      </c>
      <c r="F692" t="s">
        <v>241</v>
      </c>
      <c r="G692" t="s">
        <v>242</v>
      </c>
      <c r="H692">
        <v>1910</v>
      </c>
      <c r="I692" t="s">
        <v>1412</v>
      </c>
      <c r="J692" t="s">
        <v>1413</v>
      </c>
      <c r="K692" t="s">
        <v>48</v>
      </c>
      <c r="L692" t="s">
        <v>49</v>
      </c>
      <c r="M692">
        <v>24</v>
      </c>
      <c r="N692" t="s">
        <v>188</v>
      </c>
      <c r="O692" t="s">
        <v>51</v>
      </c>
      <c r="P692" t="s">
        <v>91</v>
      </c>
      <c r="Q692" t="s">
        <v>53</v>
      </c>
      <c r="R692" t="s">
        <v>54</v>
      </c>
      <c r="S692" t="s">
        <v>55</v>
      </c>
      <c r="T692" t="s">
        <v>55</v>
      </c>
      <c r="U692" t="s">
        <v>904</v>
      </c>
      <c r="V692" t="s">
        <v>80</v>
      </c>
      <c r="W692" t="s">
        <v>80</v>
      </c>
      <c r="X692" t="s">
        <v>60</v>
      </c>
      <c r="Y692" t="s">
        <v>60</v>
      </c>
      <c r="Z692" t="s">
        <v>61</v>
      </c>
      <c r="AA692" t="s">
        <v>61</v>
      </c>
      <c r="AB692" t="s">
        <v>61</v>
      </c>
      <c r="AC692" t="s">
        <v>60</v>
      </c>
      <c r="AD692" t="s">
        <v>60</v>
      </c>
      <c r="AE692" t="s">
        <v>60</v>
      </c>
      <c r="AF692" t="s">
        <v>80</v>
      </c>
      <c r="AG692" t="s">
        <v>80</v>
      </c>
      <c r="AH692">
        <v>1</v>
      </c>
      <c r="AI692">
        <f>"08201     "</f>
        <v>0</v>
      </c>
      <c r="AJ692" t="s">
        <v>254</v>
      </c>
      <c r="AK692" t="s">
        <v>255</v>
      </c>
      <c r="AL692" t="s">
        <v>248</v>
      </c>
      <c r="AM692" t="s">
        <v>249</v>
      </c>
      <c r="AN692" t="s">
        <v>68</v>
      </c>
      <c r="AO692" t="s">
        <v>85</v>
      </c>
    </row>
    <row r="693" spans="1:41">
      <c r="A693">
        <v>685</v>
      </c>
      <c r="B693" t="s">
        <v>41</v>
      </c>
      <c r="C693" t="s">
        <v>42</v>
      </c>
      <c r="D693" t="s">
        <v>43</v>
      </c>
      <c r="E693">
        <f>"09"</f>
        <v>0</v>
      </c>
      <c r="F693" t="s">
        <v>297</v>
      </c>
      <c r="G693" t="s">
        <v>298</v>
      </c>
      <c r="H693">
        <v>1910</v>
      </c>
      <c r="I693" t="s">
        <v>1412</v>
      </c>
      <c r="J693" t="s">
        <v>1413</v>
      </c>
      <c r="K693" t="s">
        <v>48</v>
      </c>
      <c r="L693" t="s">
        <v>49</v>
      </c>
      <c r="M693">
        <v>24</v>
      </c>
      <c r="N693" t="s">
        <v>188</v>
      </c>
      <c r="O693" t="s">
        <v>51</v>
      </c>
      <c r="P693" t="s">
        <v>91</v>
      </c>
      <c r="Q693" t="s">
        <v>53</v>
      </c>
      <c r="R693" t="s">
        <v>54</v>
      </c>
      <c r="S693" t="s">
        <v>55</v>
      </c>
      <c r="T693" t="s">
        <v>55</v>
      </c>
      <c r="U693" t="s">
        <v>904</v>
      </c>
      <c r="V693" t="s">
        <v>80</v>
      </c>
      <c r="W693" t="s">
        <v>80</v>
      </c>
      <c r="X693" t="s">
        <v>60</v>
      </c>
      <c r="Y693" t="s">
        <v>60</v>
      </c>
      <c r="Z693" t="s">
        <v>61</v>
      </c>
      <c r="AA693" t="s">
        <v>61</v>
      </c>
      <c r="AB693" t="s">
        <v>61</v>
      </c>
      <c r="AC693" t="s">
        <v>60</v>
      </c>
      <c r="AD693" t="s">
        <v>60</v>
      </c>
      <c r="AE693" t="s">
        <v>60</v>
      </c>
      <c r="AF693" t="s">
        <v>80</v>
      </c>
      <c r="AG693" t="s">
        <v>80</v>
      </c>
      <c r="AH693">
        <v>2</v>
      </c>
      <c r="AI693">
        <f>"09101     "</f>
        <v>0</v>
      </c>
      <c r="AJ693" t="s">
        <v>573</v>
      </c>
      <c r="AK693" t="s">
        <v>574</v>
      </c>
      <c r="AL693" t="s">
        <v>575</v>
      </c>
      <c r="AM693" t="s">
        <v>576</v>
      </c>
      <c r="AN693" t="s">
        <v>68</v>
      </c>
      <c r="AO693" t="s">
        <v>233</v>
      </c>
    </row>
    <row r="694" spans="1:41">
      <c r="A694">
        <v>686</v>
      </c>
      <c r="B694" t="s">
        <v>41</v>
      </c>
      <c r="C694" t="s">
        <v>42</v>
      </c>
      <c r="D694" t="s">
        <v>43</v>
      </c>
      <c r="E694">
        <f>"09"</f>
        <v>0</v>
      </c>
      <c r="F694" t="s">
        <v>297</v>
      </c>
      <c r="G694" t="s">
        <v>298</v>
      </c>
      <c r="H694">
        <v>1910</v>
      </c>
      <c r="I694" t="s">
        <v>1412</v>
      </c>
      <c r="J694" t="s">
        <v>1413</v>
      </c>
      <c r="K694" t="s">
        <v>48</v>
      </c>
      <c r="L694" t="s">
        <v>49</v>
      </c>
      <c r="M694">
        <v>24</v>
      </c>
      <c r="N694" t="s">
        <v>188</v>
      </c>
      <c r="O694" t="s">
        <v>51</v>
      </c>
      <c r="P694" t="s">
        <v>91</v>
      </c>
      <c r="Q694" t="s">
        <v>53</v>
      </c>
      <c r="R694" t="s">
        <v>54</v>
      </c>
      <c r="S694" t="s">
        <v>55</v>
      </c>
      <c r="T694" t="s">
        <v>55</v>
      </c>
      <c r="U694" t="s">
        <v>904</v>
      </c>
      <c r="V694" t="s">
        <v>80</v>
      </c>
      <c r="W694" t="s">
        <v>80</v>
      </c>
      <c r="X694" t="s">
        <v>60</v>
      </c>
      <c r="Y694" t="s">
        <v>60</v>
      </c>
      <c r="Z694" t="s">
        <v>61</v>
      </c>
      <c r="AA694" t="s">
        <v>61</v>
      </c>
      <c r="AB694" t="s">
        <v>61</v>
      </c>
      <c r="AC694" t="s">
        <v>60</v>
      </c>
      <c r="AD694" t="s">
        <v>60</v>
      </c>
      <c r="AE694" t="s">
        <v>60</v>
      </c>
      <c r="AF694" t="s">
        <v>80</v>
      </c>
      <c r="AG694" t="s">
        <v>80</v>
      </c>
      <c r="AH694">
        <v>4</v>
      </c>
      <c r="AI694">
        <f>"09101     "</f>
        <v>0</v>
      </c>
      <c r="AJ694" t="s">
        <v>573</v>
      </c>
      <c r="AK694" t="s">
        <v>574</v>
      </c>
      <c r="AL694" t="s">
        <v>575</v>
      </c>
      <c r="AM694" t="s">
        <v>576</v>
      </c>
      <c r="AN694" t="s">
        <v>68</v>
      </c>
      <c r="AO694" t="s">
        <v>313</v>
      </c>
    </row>
    <row r="695" spans="1:41">
      <c r="A695">
        <v>687</v>
      </c>
      <c r="B695" t="s">
        <v>41</v>
      </c>
      <c r="C695" t="s">
        <v>42</v>
      </c>
      <c r="D695" t="s">
        <v>43</v>
      </c>
      <c r="E695">
        <f>"08"</f>
        <v>0</v>
      </c>
      <c r="F695" t="s">
        <v>241</v>
      </c>
      <c r="G695" t="s">
        <v>242</v>
      </c>
      <c r="H695">
        <v>1910</v>
      </c>
      <c r="I695" t="s">
        <v>1412</v>
      </c>
      <c r="J695" t="s">
        <v>1413</v>
      </c>
      <c r="K695" t="s">
        <v>48</v>
      </c>
      <c r="L695" t="s">
        <v>49</v>
      </c>
      <c r="M695">
        <v>24</v>
      </c>
      <c r="N695" t="s">
        <v>188</v>
      </c>
      <c r="O695" t="s">
        <v>51</v>
      </c>
      <c r="P695" t="s">
        <v>91</v>
      </c>
      <c r="Q695" t="s">
        <v>53</v>
      </c>
      <c r="R695" t="s">
        <v>54</v>
      </c>
      <c r="S695" t="s">
        <v>55</v>
      </c>
      <c r="T695" t="s">
        <v>55</v>
      </c>
      <c r="U695" t="s">
        <v>904</v>
      </c>
      <c r="V695" t="s">
        <v>80</v>
      </c>
      <c r="W695" t="s">
        <v>80</v>
      </c>
      <c r="X695" t="s">
        <v>60</v>
      </c>
      <c r="Y695" t="s">
        <v>60</v>
      </c>
      <c r="Z695" t="s">
        <v>61</v>
      </c>
      <c r="AA695" t="s">
        <v>61</v>
      </c>
      <c r="AB695" t="s">
        <v>61</v>
      </c>
      <c r="AC695" t="s">
        <v>60</v>
      </c>
      <c r="AD695" t="s">
        <v>60</v>
      </c>
      <c r="AE695" t="s">
        <v>60</v>
      </c>
      <c r="AF695" t="s">
        <v>80</v>
      </c>
      <c r="AG695" t="s">
        <v>80</v>
      </c>
      <c r="AH695">
        <v>5</v>
      </c>
      <c r="AI695">
        <f>"08201     "</f>
        <v>0</v>
      </c>
      <c r="AJ695" t="s">
        <v>254</v>
      </c>
      <c r="AK695" t="s">
        <v>255</v>
      </c>
      <c r="AL695" t="s">
        <v>248</v>
      </c>
      <c r="AM695" t="s">
        <v>249</v>
      </c>
      <c r="AN695" t="s">
        <v>68</v>
      </c>
      <c r="AO695" t="s">
        <v>313</v>
      </c>
    </row>
    <row r="696" spans="1:41">
      <c r="A696">
        <v>688</v>
      </c>
      <c r="B696" t="s">
        <v>41</v>
      </c>
      <c r="C696" t="s">
        <v>42</v>
      </c>
      <c r="D696" t="s">
        <v>43</v>
      </c>
      <c r="E696">
        <f>"08"</f>
        <v>0</v>
      </c>
      <c r="F696" t="s">
        <v>241</v>
      </c>
      <c r="G696" t="s">
        <v>242</v>
      </c>
      <c r="H696">
        <v>1910</v>
      </c>
      <c r="I696" t="s">
        <v>1412</v>
      </c>
      <c r="J696" t="s">
        <v>1413</v>
      </c>
      <c r="K696" t="s">
        <v>48</v>
      </c>
      <c r="L696" t="s">
        <v>49</v>
      </c>
      <c r="M696">
        <v>24</v>
      </c>
      <c r="N696" t="s">
        <v>188</v>
      </c>
      <c r="O696" t="s">
        <v>51</v>
      </c>
      <c r="P696" t="s">
        <v>91</v>
      </c>
      <c r="Q696" t="s">
        <v>53</v>
      </c>
      <c r="R696" t="s">
        <v>54</v>
      </c>
      <c r="S696" t="s">
        <v>55</v>
      </c>
      <c r="T696" t="s">
        <v>55</v>
      </c>
      <c r="U696" t="s">
        <v>904</v>
      </c>
      <c r="V696" t="s">
        <v>80</v>
      </c>
      <c r="W696" t="s">
        <v>80</v>
      </c>
      <c r="X696" t="s">
        <v>60</v>
      </c>
      <c r="Y696" t="s">
        <v>60</v>
      </c>
      <c r="Z696" t="s">
        <v>61</v>
      </c>
      <c r="AA696" t="s">
        <v>61</v>
      </c>
      <c r="AB696" t="s">
        <v>61</v>
      </c>
      <c r="AC696" t="s">
        <v>60</v>
      </c>
      <c r="AD696" t="s">
        <v>60</v>
      </c>
      <c r="AE696" t="s">
        <v>60</v>
      </c>
      <c r="AF696" t="s">
        <v>80</v>
      </c>
      <c r="AG696" t="s">
        <v>80</v>
      </c>
      <c r="AH696">
        <v>6</v>
      </c>
      <c r="AI696">
        <f>"08111     "</f>
        <v>0</v>
      </c>
      <c r="AJ696" t="s">
        <v>1216</v>
      </c>
      <c r="AK696" t="s">
        <v>1217</v>
      </c>
      <c r="AL696" t="s">
        <v>248</v>
      </c>
      <c r="AM696" t="s">
        <v>249</v>
      </c>
      <c r="AN696" t="s">
        <v>68</v>
      </c>
      <c r="AO696" t="s">
        <v>1414</v>
      </c>
    </row>
    <row r="697" spans="1:41">
      <c r="A697">
        <v>689</v>
      </c>
      <c r="B697" t="s">
        <v>41</v>
      </c>
      <c r="C697" t="s">
        <v>42</v>
      </c>
      <c r="D697" t="s">
        <v>43</v>
      </c>
      <c r="E697">
        <f>"08"</f>
        <v>0</v>
      </c>
      <c r="F697" t="s">
        <v>241</v>
      </c>
      <c r="G697" t="s">
        <v>242</v>
      </c>
      <c r="H697">
        <v>1910</v>
      </c>
      <c r="I697" t="s">
        <v>1412</v>
      </c>
      <c r="J697" t="s">
        <v>1413</v>
      </c>
      <c r="K697" t="s">
        <v>48</v>
      </c>
      <c r="L697" t="s">
        <v>49</v>
      </c>
      <c r="M697">
        <v>24</v>
      </c>
      <c r="N697" t="s">
        <v>188</v>
      </c>
      <c r="O697" t="s">
        <v>51</v>
      </c>
      <c r="P697" t="s">
        <v>91</v>
      </c>
      <c r="Q697" t="s">
        <v>53</v>
      </c>
      <c r="R697" t="s">
        <v>54</v>
      </c>
      <c r="S697" t="s">
        <v>55</v>
      </c>
      <c r="T697" t="s">
        <v>55</v>
      </c>
      <c r="U697" t="s">
        <v>904</v>
      </c>
      <c r="V697" t="s">
        <v>80</v>
      </c>
      <c r="W697" t="s">
        <v>80</v>
      </c>
      <c r="X697" t="s">
        <v>60</v>
      </c>
      <c r="Y697" t="s">
        <v>60</v>
      </c>
      <c r="Z697" t="s">
        <v>61</v>
      </c>
      <c r="AA697" t="s">
        <v>61</v>
      </c>
      <c r="AB697" t="s">
        <v>61</v>
      </c>
      <c r="AC697" t="s">
        <v>60</v>
      </c>
      <c r="AD697" t="s">
        <v>60</v>
      </c>
      <c r="AE697" t="s">
        <v>60</v>
      </c>
      <c r="AF697" t="s">
        <v>80</v>
      </c>
      <c r="AG697" t="s">
        <v>80</v>
      </c>
      <c r="AH697">
        <v>7</v>
      </c>
      <c r="AI697">
        <f>"08201     "</f>
        <v>0</v>
      </c>
      <c r="AJ697" t="s">
        <v>254</v>
      </c>
      <c r="AK697" t="s">
        <v>255</v>
      </c>
      <c r="AL697" t="s">
        <v>248</v>
      </c>
      <c r="AM697" t="s">
        <v>249</v>
      </c>
      <c r="AN697" t="s">
        <v>68</v>
      </c>
      <c r="AO697" t="s">
        <v>1414</v>
      </c>
    </row>
    <row r="698" spans="1:41">
      <c r="A698">
        <v>690</v>
      </c>
      <c r="B698" t="s">
        <v>41</v>
      </c>
      <c r="C698" t="s">
        <v>42</v>
      </c>
      <c r="D698" t="s">
        <v>43</v>
      </c>
      <c r="E698">
        <f>"09"</f>
        <v>0</v>
      </c>
      <c r="F698" t="s">
        <v>297</v>
      </c>
      <c r="G698" t="s">
        <v>298</v>
      </c>
      <c r="H698">
        <v>1910</v>
      </c>
      <c r="I698" t="s">
        <v>1412</v>
      </c>
      <c r="J698" t="s">
        <v>1413</v>
      </c>
      <c r="K698" t="s">
        <v>48</v>
      </c>
      <c r="L698" t="s">
        <v>49</v>
      </c>
      <c r="M698">
        <v>24</v>
      </c>
      <c r="N698" t="s">
        <v>188</v>
      </c>
      <c r="O698" t="s">
        <v>51</v>
      </c>
      <c r="P698" t="s">
        <v>91</v>
      </c>
      <c r="Q698" t="s">
        <v>53</v>
      </c>
      <c r="R698" t="s">
        <v>54</v>
      </c>
      <c r="S698" t="s">
        <v>55</v>
      </c>
      <c r="T698" t="s">
        <v>55</v>
      </c>
      <c r="U698" t="s">
        <v>904</v>
      </c>
      <c r="V698" t="s">
        <v>80</v>
      </c>
      <c r="W698" t="s">
        <v>80</v>
      </c>
      <c r="X698" t="s">
        <v>60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80</v>
      </c>
      <c r="AG698" t="s">
        <v>80</v>
      </c>
      <c r="AH698">
        <v>8</v>
      </c>
      <c r="AI698">
        <f>"09101     "</f>
        <v>0</v>
      </c>
      <c r="AJ698" t="s">
        <v>573</v>
      </c>
      <c r="AK698" t="s">
        <v>574</v>
      </c>
      <c r="AL698" t="s">
        <v>575</v>
      </c>
      <c r="AM698" t="s">
        <v>576</v>
      </c>
      <c r="AN698" t="s">
        <v>68</v>
      </c>
      <c r="AO698" t="s">
        <v>937</v>
      </c>
    </row>
    <row r="699" spans="1:41">
      <c r="A699">
        <v>691</v>
      </c>
      <c r="B699" t="s">
        <v>41</v>
      </c>
      <c r="C699" t="s">
        <v>42</v>
      </c>
      <c r="D699" t="s">
        <v>43</v>
      </c>
      <c r="E699">
        <f>"07"</f>
        <v>0</v>
      </c>
      <c r="F699" t="s">
        <v>44</v>
      </c>
      <c r="G699" t="s">
        <v>45</v>
      </c>
      <c r="H699">
        <v>1930</v>
      </c>
      <c r="I699" t="s">
        <v>1415</v>
      </c>
      <c r="J699" t="s">
        <v>1416</v>
      </c>
      <c r="K699" t="s">
        <v>77</v>
      </c>
      <c r="L699" t="s">
        <v>1417</v>
      </c>
      <c r="M699">
        <v>26</v>
      </c>
      <c r="N699" t="s">
        <v>707</v>
      </c>
      <c r="O699" t="s">
        <v>1380</v>
      </c>
      <c r="P699" t="s">
        <v>52</v>
      </c>
      <c r="Q699" t="s">
        <v>92</v>
      </c>
      <c r="R699" t="s">
        <v>55</v>
      </c>
      <c r="S699" t="s">
        <v>55</v>
      </c>
      <c r="T699" t="s">
        <v>55</v>
      </c>
      <c r="U699" t="s">
        <v>1418</v>
      </c>
      <c r="V699" t="s">
        <v>80</v>
      </c>
      <c r="W699" t="s">
        <v>80</v>
      </c>
      <c r="X699" t="s">
        <v>60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80</v>
      </c>
      <c r="AG699" t="s">
        <v>80</v>
      </c>
      <c r="AH699">
        <v>1</v>
      </c>
      <c r="AI699">
        <f>"07224     "</f>
        <v>0</v>
      </c>
      <c r="AJ699" t="s">
        <v>229</v>
      </c>
      <c r="AK699" t="s">
        <v>230</v>
      </c>
      <c r="AL699" t="s">
        <v>231</v>
      </c>
      <c r="AM699" t="s">
        <v>232</v>
      </c>
      <c r="AN699" t="s">
        <v>68</v>
      </c>
      <c r="AO699" t="s">
        <v>70</v>
      </c>
    </row>
    <row r="700" spans="1:41">
      <c r="A700">
        <v>692</v>
      </c>
      <c r="B700" t="s">
        <v>41</v>
      </c>
      <c r="C700" t="s">
        <v>42</v>
      </c>
      <c r="D700" t="s">
        <v>43</v>
      </c>
      <c r="E700">
        <f>"01"</f>
        <v>0</v>
      </c>
      <c r="F700" t="s">
        <v>377</v>
      </c>
      <c r="G700" t="s">
        <v>378</v>
      </c>
      <c r="H700">
        <v>1932</v>
      </c>
      <c r="I700" t="s">
        <v>1419</v>
      </c>
      <c r="J700" t="s">
        <v>1420</v>
      </c>
      <c r="K700" t="s">
        <v>77</v>
      </c>
      <c r="L700" t="s">
        <v>49</v>
      </c>
      <c r="M700">
        <v>27</v>
      </c>
      <c r="N700" t="s">
        <v>159</v>
      </c>
      <c r="O700" t="s">
        <v>51</v>
      </c>
      <c r="P700" t="s">
        <v>52</v>
      </c>
      <c r="Q700" t="s">
        <v>53</v>
      </c>
      <c r="R700" t="s">
        <v>54</v>
      </c>
      <c r="S700" t="s">
        <v>55</v>
      </c>
      <c r="T700" t="s">
        <v>55</v>
      </c>
      <c r="U700" t="s">
        <v>146</v>
      </c>
      <c r="V700" t="s">
        <v>80</v>
      </c>
      <c r="W700" t="s">
        <v>80</v>
      </c>
      <c r="X700" t="s">
        <v>116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60</v>
      </c>
      <c r="AE700" t="s">
        <v>60</v>
      </c>
      <c r="AF700" t="s">
        <v>62</v>
      </c>
      <c r="AG700" t="s">
        <v>63</v>
      </c>
      <c r="AH700">
        <v>1</v>
      </c>
      <c r="AI700">
        <f>"01001     "</f>
        <v>0</v>
      </c>
      <c r="AJ700" t="s">
        <v>1298</v>
      </c>
      <c r="AK700" t="s">
        <v>1299</v>
      </c>
      <c r="AL700" t="s">
        <v>66</v>
      </c>
      <c r="AM700" t="s">
        <v>67</v>
      </c>
      <c r="AN700" t="s">
        <v>68</v>
      </c>
      <c r="AO700" t="s">
        <v>233</v>
      </c>
    </row>
    <row r="701" spans="1:41">
      <c r="A701">
        <v>693</v>
      </c>
      <c r="B701" t="s">
        <v>41</v>
      </c>
      <c r="C701" t="s">
        <v>42</v>
      </c>
      <c r="D701" t="s">
        <v>43</v>
      </c>
      <c r="E701">
        <f>"04"</f>
        <v>0</v>
      </c>
      <c r="F701" t="s">
        <v>86</v>
      </c>
      <c r="G701" t="s">
        <v>87</v>
      </c>
      <c r="H701">
        <v>1935</v>
      </c>
      <c r="I701" t="s">
        <v>1421</v>
      </c>
      <c r="J701" t="s">
        <v>1422</v>
      </c>
      <c r="K701" t="s">
        <v>77</v>
      </c>
      <c r="L701" t="s">
        <v>49</v>
      </c>
      <c r="M701">
        <v>26</v>
      </c>
      <c r="N701" t="s">
        <v>114</v>
      </c>
      <c r="O701" t="s">
        <v>51</v>
      </c>
      <c r="P701" t="s">
        <v>52</v>
      </c>
      <c r="Q701" t="s">
        <v>92</v>
      </c>
      <c r="R701" t="s">
        <v>54</v>
      </c>
      <c r="S701" t="s">
        <v>55</v>
      </c>
      <c r="T701" t="s">
        <v>55</v>
      </c>
      <c r="U701" t="s">
        <v>1351</v>
      </c>
      <c r="V701" t="s">
        <v>80</v>
      </c>
      <c r="W701" t="s">
        <v>80</v>
      </c>
      <c r="X701" t="s">
        <v>116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117</v>
      </c>
      <c r="AG701" t="s">
        <v>118</v>
      </c>
      <c r="AH701">
        <v>1</v>
      </c>
      <c r="AI701">
        <f>"04201     "</f>
        <v>0</v>
      </c>
      <c r="AJ701" t="s">
        <v>219</v>
      </c>
      <c r="AK701" t="s">
        <v>220</v>
      </c>
      <c r="AL701" t="s">
        <v>121</v>
      </c>
      <c r="AM701" t="s">
        <v>122</v>
      </c>
      <c r="AN701" t="s">
        <v>68</v>
      </c>
      <c r="AO701" t="s">
        <v>223</v>
      </c>
    </row>
    <row r="702" spans="1:41">
      <c r="A702">
        <v>694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241</v>
      </c>
      <c r="G702" t="s">
        <v>242</v>
      </c>
      <c r="H702">
        <v>1936</v>
      </c>
      <c r="I702" t="s">
        <v>1423</v>
      </c>
      <c r="J702" t="s">
        <v>1424</v>
      </c>
      <c r="K702" t="s">
        <v>77</v>
      </c>
      <c r="L702" t="s">
        <v>49</v>
      </c>
      <c r="M702">
        <v>28</v>
      </c>
      <c r="N702" t="s">
        <v>78</v>
      </c>
      <c r="O702" t="s">
        <v>51</v>
      </c>
      <c r="P702" t="s">
        <v>52</v>
      </c>
      <c r="Q702" t="s">
        <v>92</v>
      </c>
      <c r="R702" t="s">
        <v>54</v>
      </c>
      <c r="S702" t="s">
        <v>55</v>
      </c>
      <c r="T702" t="s">
        <v>55</v>
      </c>
      <c r="U702" t="s">
        <v>1215</v>
      </c>
      <c r="V702" t="s">
        <v>80</v>
      </c>
      <c r="W702" t="s">
        <v>80</v>
      </c>
      <c r="X702" t="s">
        <v>59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62</v>
      </c>
      <c r="AG702" t="s">
        <v>63</v>
      </c>
      <c r="AH702">
        <v>1</v>
      </c>
      <c r="AI702">
        <f>"08111     "</f>
        <v>0</v>
      </c>
      <c r="AJ702" t="s">
        <v>1216</v>
      </c>
      <c r="AK702" t="s">
        <v>1217</v>
      </c>
      <c r="AL702" t="s">
        <v>248</v>
      </c>
      <c r="AM702" t="s">
        <v>249</v>
      </c>
      <c r="AN702" t="s">
        <v>68</v>
      </c>
      <c r="AO702" t="s">
        <v>209</v>
      </c>
    </row>
    <row r="703" spans="1:41">
      <c r="A703">
        <v>695</v>
      </c>
      <c r="B703" t="s">
        <v>41</v>
      </c>
      <c r="C703" t="s">
        <v>42</v>
      </c>
      <c r="D703" t="s">
        <v>43</v>
      </c>
      <c r="E703">
        <f>"01"</f>
        <v>0</v>
      </c>
      <c r="F703" t="s">
        <v>377</v>
      </c>
      <c r="G703" t="s">
        <v>378</v>
      </c>
      <c r="H703">
        <v>1937</v>
      </c>
      <c r="I703" t="s">
        <v>1425</v>
      </c>
      <c r="J703" t="s">
        <v>1426</v>
      </c>
      <c r="K703" t="s">
        <v>77</v>
      </c>
      <c r="L703" t="s">
        <v>49</v>
      </c>
      <c r="M703">
        <v>25</v>
      </c>
      <c r="N703" t="s">
        <v>381</v>
      </c>
      <c r="O703" t="s">
        <v>51</v>
      </c>
      <c r="P703" t="s">
        <v>52</v>
      </c>
      <c r="Q703" t="s">
        <v>92</v>
      </c>
      <c r="R703" t="s">
        <v>54</v>
      </c>
      <c r="S703" t="s">
        <v>55</v>
      </c>
      <c r="T703" t="s">
        <v>55</v>
      </c>
      <c r="U703" t="s">
        <v>252</v>
      </c>
      <c r="V703" t="s">
        <v>80</v>
      </c>
      <c r="W703" t="s">
        <v>80</v>
      </c>
      <c r="X703" t="s">
        <v>383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61</v>
      </c>
      <c r="AE703" t="s">
        <v>60</v>
      </c>
      <c r="AF703" t="s">
        <v>117</v>
      </c>
      <c r="AG703" t="s">
        <v>118</v>
      </c>
      <c r="AH703">
        <v>1</v>
      </c>
      <c r="AI703">
        <f>"01201     "</f>
        <v>0</v>
      </c>
      <c r="AJ703" t="s">
        <v>1307</v>
      </c>
      <c r="AK703" t="s">
        <v>1308</v>
      </c>
      <c r="AL703" t="s">
        <v>107</v>
      </c>
      <c r="AM703" t="s">
        <v>108</v>
      </c>
      <c r="AN703" t="s">
        <v>68</v>
      </c>
      <c r="AO703" t="s">
        <v>223</v>
      </c>
    </row>
    <row r="704" spans="1:41">
      <c r="A704">
        <v>696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241</v>
      </c>
      <c r="G704" t="s">
        <v>242</v>
      </c>
      <c r="H704">
        <v>1938</v>
      </c>
      <c r="I704" t="s">
        <v>1427</v>
      </c>
      <c r="J704" t="s">
        <v>1428</v>
      </c>
      <c r="K704" t="s">
        <v>77</v>
      </c>
      <c r="L704" t="s">
        <v>49</v>
      </c>
      <c r="M704">
        <v>26</v>
      </c>
      <c r="N704" t="s">
        <v>114</v>
      </c>
      <c r="O704" t="s">
        <v>51</v>
      </c>
      <c r="P704" t="s">
        <v>52</v>
      </c>
      <c r="Q704" t="s">
        <v>92</v>
      </c>
      <c r="R704" t="s">
        <v>54</v>
      </c>
      <c r="S704" t="s">
        <v>55</v>
      </c>
      <c r="T704" t="s">
        <v>55</v>
      </c>
      <c r="U704" t="s">
        <v>1215</v>
      </c>
      <c r="V704" t="s">
        <v>80</v>
      </c>
      <c r="W704" t="s">
        <v>80</v>
      </c>
      <c r="X704" t="s">
        <v>116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117</v>
      </c>
      <c r="AG704" t="s">
        <v>118</v>
      </c>
      <c r="AH704">
        <v>1</v>
      </c>
      <c r="AI704">
        <f>"08111     "</f>
        <v>0</v>
      </c>
      <c r="AJ704" t="s">
        <v>1216</v>
      </c>
      <c r="AK704" t="s">
        <v>1217</v>
      </c>
      <c r="AL704" t="s">
        <v>248</v>
      </c>
      <c r="AM704" t="s">
        <v>249</v>
      </c>
      <c r="AN704" t="s">
        <v>68</v>
      </c>
      <c r="AO704" t="s">
        <v>276</v>
      </c>
    </row>
    <row r="705" spans="1:41">
      <c r="A705">
        <v>697</v>
      </c>
      <c r="B705" t="s">
        <v>41</v>
      </c>
      <c r="C705" t="s">
        <v>42</v>
      </c>
      <c r="D705" t="s">
        <v>43</v>
      </c>
      <c r="E705">
        <f>"08"</f>
        <v>0</v>
      </c>
      <c r="F705" t="s">
        <v>241</v>
      </c>
      <c r="G705" t="s">
        <v>242</v>
      </c>
      <c r="H705">
        <v>1939</v>
      </c>
      <c r="I705" t="s">
        <v>1429</v>
      </c>
      <c r="J705" t="s">
        <v>1430</v>
      </c>
      <c r="K705" t="s">
        <v>77</v>
      </c>
      <c r="L705" t="s">
        <v>49</v>
      </c>
      <c r="M705">
        <v>25</v>
      </c>
      <c r="N705" t="s">
        <v>381</v>
      </c>
      <c r="O705" t="s">
        <v>51</v>
      </c>
      <c r="P705" t="s">
        <v>52</v>
      </c>
      <c r="Q705" t="s">
        <v>92</v>
      </c>
      <c r="R705" t="s">
        <v>54</v>
      </c>
      <c r="S705" t="s">
        <v>55</v>
      </c>
      <c r="T705" t="s">
        <v>55</v>
      </c>
      <c r="U705" t="s">
        <v>1431</v>
      </c>
      <c r="V705" t="s">
        <v>80</v>
      </c>
      <c r="W705" t="s">
        <v>80</v>
      </c>
      <c r="X705" t="s">
        <v>383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61</v>
      </c>
      <c r="AE705" t="s">
        <v>60</v>
      </c>
      <c r="AF705" t="s">
        <v>117</v>
      </c>
      <c r="AG705" t="s">
        <v>118</v>
      </c>
      <c r="AH705">
        <v>1</v>
      </c>
      <c r="AI705">
        <f>"08201     "</f>
        <v>0</v>
      </c>
      <c r="AJ705" t="s">
        <v>254</v>
      </c>
      <c r="AK705" t="s">
        <v>255</v>
      </c>
      <c r="AL705" t="s">
        <v>248</v>
      </c>
      <c r="AM705" t="s">
        <v>249</v>
      </c>
      <c r="AN705" t="s">
        <v>68</v>
      </c>
      <c r="AO705" t="s">
        <v>209</v>
      </c>
    </row>
    <row r="706" spans="1:41">
      <c r="A706">
        <v>698</v>
      </c>
      <c r="B706" t="s">
        <v>41</v>
      </c>
      <c r="C706" t="s">
        <v>42</v>
      </c>
      <c r="D706" t="s">
        <v>43</v>
      </c>
      <c r="E706">
        <f>"08"</f>
        <v>0</v>
      </c>
      <c r="F706" t="s">
        <v>241</v>
      </c>
      <c r="G706" t="s">
        <v>242</v>
      </c>
      <c r="H706">
        <v>1941</v>
      </c>
      <c r="I706" t="s">
        <v>1432</v>
      </c>
      <c r="J706" t="s">
        <v>1433</v>
      </c>
      <c r="K706" t="s">
        <v>77</v>
      </c>
      <c r="L706" t="s">
        <v>49</v>
      </c>
      <c r="M706">
        <v>27</v>
      </c>
      <c r="N706" t="s">
        <v>159</v>
      </c>
      <c r="O706" t="s">
        <v>51</v>
      </c>
      <c r="P706" t="s">
        <v>52</v>
      </c>
      <c r="Q706" t="s">
        <v>92</v>
      </c>
      <c r="R706" t="s">
        <v>54</v>
      </c>
      <c r="S706" t="s">
        <v>55</v>
      </c>
      <c r="T706" t="s">
        <v>55</v>
      </c>
      <c r="U706" t="s">
        <v>1215</v>
      </c>
      <c r="V706" t="s">
        <v>80</v>
      </c>
      <c r="W706" t="s">
        <v>80</v>
      </c>
      <c r="X706" t="s">
        <v>116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62</v>
      </c>
      <c r="AG706" t="s">
        <v>63</v>
      </c>
      <c r="AH706">
        <v>1</v>
      </c>
      <c r="AI706">
        <f>"08112     "</f>
        <v>0</v>
      </c>
      <c r="AJ706" t="s">
        <v>246</v>
      </c>
      <c r="AK706" t="s">
        <v>247</v>
      </c>
      <c r="AL706" t="s">
        <v>248</v>
      </c>
      <c r="AM706" t="s">
        <v>249</v>
      </c>
      <c r="AN706" t="s">
        <v>68</v>
      </c>
      <c r="AO706" t="s">
        <v>209</v>
      </c>
    </row>
    <row r="707" spans="1:41">
      <c r="A707">
        <v>699</v>
      </c>
      <c r="B707" t="s">
        <v>41</v>
      </c>
      <c r="C707" t="s">
        <v>42</v>
      </c>
      <c r="D707" t="s">
        <v>43</v>
      </c>
      <c r="E707">
        <f>"08"</f>
        <v>0</v>
      </c>
      <c r="F707" t="s">
        <v>241</v>
      </c>
      <c r="G707" t="s">
        <v>242</v>
      </c>
      <c r="H707">
        <v>1942</v>
      </c>
      <c r="I707" t="s">
        <v>1434</v>
      </c>
      <c r="J707" t="s">
        <v>1435</v>
      </c>
      <c r="K707" t="s">
        <v>77</v>
      </c>
      <c r="L707" t="s">
        <v>49</v>
      </c>
      <c r="M707">
        <v>25</v>
      </c>
      <c r="N707" t="s">
        <v>381</v>
      </c>
      <c r="O707" t="s">
        <v>51</v>
      </c>
      <c r="P707" t="s">
        <v>52</v>
      </c>
      <c r="Q707" t="s">
        <v>92</v>
      </c>
      <c r="R707" t="s">
        <v>54</v>
      </c>
      <c r="S707" t="s">
        <v>55</v>
      </c>
      <c r="T707" t="s">
        <v>55</v>
      </c>
      <c r="U707" t="s">
        <v>1215</v>
      </c>
      <c r="V707" t="s">
        <v>80</v>
      </c>
      <c r="W707" t="s">
        <v>80</v>
      </c>
      <c r="X707" t="s">
        <v>383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117</v>
      </c>
      <c r="AG707" t="s">
        <v>118</v>
      </c>
      <c r="AH707">
        <v>1</v>
      </c>
      <c r="AI707">
        <f>"08112     "</f>
        <v>0</v>
      </c>
      <c r="AJ707" t="s">
        <v>246</v>
      </c>
      <c r="AK707" t="s">
        <v>247</v>
      </c>
      <c r="AL707" t="s">
        <v>248</v>
      </c>
      <c r="AM707" t="s">
        <v>249</v>
      </c>
      <c r="AN707" t="s">
        <v>68</v>
      </c>
      <c r="AO707" t="s">
        <v>440</v>
      </c>
    </row>
    <row r="708" spans="1:41">
      <c r="A708">
        <v>700</v>
      </c>
      <c r="B708" t="s">
        <v>41</v>
      </c>
      <c r="C708" t="s">
        <v>42</v>
      </c>
      <c r="D708" t="s">
        <v>43</v>
      </c>
      <c r="E708">
        <f>"08"</f>
        <v>0</v>
      </c>
      <c r="F708" t="s">
        <v>241</v>
      </c>
      <c r="G708" t="s">
        <v>242</v>
      </c>
      <c r="H708">
        <v>1943</v>
      </c>
      <c r="I708" t="s">
        <v>1436</v>
      </c>
      <c r="J708" t="s">
        <v>1437</v>
      </c>
      <c r="K708" t="s">
        <v>77</v>
      </c>
      <c r="L708" t="s">
        <v>49</v>
      </c>
      <c r="M708">
        <v>25</v>
      </c>
      <c r="N708" t="s">
        <v>381</v>
      </c>
      <c r="O708" t="s">
        <v>51</v>
      </c>
      <c r="P708" t="s">
        <v>52</v>
      </c>
      <c r="Q708" t="s">
        <v>53</v>
      </c>
      <c r="R708" t="s">
        <v>54</v>
      </c>
      <c r="S708" t="s">
        <v>55</v>
      </c>
      <c r="T708" t="s">
        <v>55</v>
      </c>
      <c r="U708" t="s">
        <v>1438</v>
      </c>
      <c r="V708" t="s">
        <v>80</v>
      </c>
      <c r="W708" t="s">
        <v>80</v>
      </c>
      <c r="X708" t="s">
        <v>383</v>
      </c>
      <c r="Y708" t="s">
        <v>60</v>
      </c>
      <c r="Z708" t="s">
        <v>61</v>
      </c>
      <c r="AA708" t="s">
        <v>61</v>
      </c>
      <c r="AB708" t="s">
        <v>61</v>
      </c>
      <c r="AC708" t="s">
        <v>60</v>
      </c>
      <c r="AD708" t="s">
        <v>60</v>
      </c>
      <c r="AE708" t="s">
        <v>60</v>
      </c>
      <c r="AF708" t="s">
        <v>117</v>
      </c>
      <c r="AG708" t="s">
        <v>118</v>
      </c>
      <c r="AH708">
        <v>1</v>
      </c>
      <c r="AI708">
        <f>"08112     "</f>
        <v>0</v>
      </c>
      <c r="AJ708" t="s">
        <v>246</v>
      </c>
      <c r="AK708" t="s">
        <v>247</v>
      </c>
      <c r="AL708" t="s">
        <v>248</v>
      </c>
      <c r="AM708" t="s">
        <v>249</v>
      </c>
      <c r="AN708" t="s">
        <v>68</v>
      </c>
      <c r="AO708" t="s">
        <v>209</v>
      </c>
    </row>
    <row r="709" spans="1:41">
      <c r="A709">
        <v>701</v>
      </c>
      <c r="B709" t="s">
        <v>41</v>
      </c>
      <c r="C709" t="s">
        <v>42</v>
      </c>
      <c r="D709" t="s">
        <v>43</v>
      </c>
      <c r="E709">
        <f>"08"</f>
        <v>0</v>
      </c>
      <c r="F709" t="s">
        <v>241</v>
      </c>
      <c r="G709" t="s">
        <v>242</v>
      </c>
      <c r="H709">
        <v>1944</v>
      </c>
      <c r="I709" t="s">
        <v>1439</v>
      </c>
      <c r="J709" t="s">
        <v>1440</v>
      </c>
      <c r="K709" t="s">
        <v>77</v>
      </c>
      <c r="L709" t="s">
        <v>49</v>
      </c>
      <c r="M709">
        <v>25</v>
      </c>
      <c r="N709" t="s">
        <v>381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1431</v>
      </c>
      <c r="V709" t="s">
        <v>80</v>
      </c>
      <c r="W709" t="s">
        <v>80</v>
      </c>
      <c r="X709" t="s">
        <v>383</v>
      </c>
      <c r="Y709" t="s">
        <v>60</v>
      </c>
      <c r="Z709" t="s">
        <v>61</v>
      </c>
      <c r="AA709" t="s">
        <v>61</v>
      </c>
      <c r="AB709" t="s">
        <v>61</v>
      </c>
      <c r="AC709" t="s">
        <v>60</v>
      </c>
      <c r="AD709" t="s">
        <v>60</v>
      </c>
      <c r="AE709" t="s">
        <v>60</v>
      </c>
      <c r="AF709" t="s">
        <v>117</v>
      </c>
      <c r="AG709" t="s">
        <v>118</v>
      </c>
      <c r="AH709">
        <v>1</v>
      </c>
      <c r="AI709">
        <f>"08201     "</f>
        <v>0</v>
      </c>
      <c r="AJ709" t="s">
        <v>254</v>
      </c>
      <c r="AK709" t="s">
        <v>255</v>
      </c>
      <c r="AL709" t="s">
        <v>248</v>
      </c>
      <c r="AM709" t="s">
        <v>249</v>
      </c>
      <c r="AN709" t="s">
        <v>68</v>
      </c>
      <c r="AO709" t="s">
        <v>85</v>
      </c>
    </row>
    <row r="710" spans="1:41">
      <c r="A710">
        <v>702</v>
      </c>
      <c r="B710" t="s">
        <v>41</v>
      </c>
      <c r="C710" t="s">
        <v>42</v>
      </c>
      <c r="D710" t="s">
        <v>43</v>
      </c>
      <c r="E710">
        <f>"02"</f>
        <v>0</v>
      </c>
      <c r="F710" t="s">
        <v>124</v>
      </c>
      <c r="G710" t="s">
        <v>125</v>
      </c>
      <c r="H710">
        <v>1947</v>
      </c>
      <c r="I710" t="s">
        <v>1441</v>
      </c>
      <c r="J710" t="s">
        <v>1442</v>
      </c>
      <c r="K710" t="s">
        <v>77</v>
      </c>
      <c r="L710" t="s">
        <v>49</v>
      </c>
      <c r="M710">
        <v>28</v>
      </c>
      <c r="N710" t="s">
        <v>78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527</v>
      </c>
      <c r="V710" t="s">
        <v>80</v>
      </c>
      <c r="W710" t="s">
        <v>80</v>
      </c>
      <c r="X710" t="s">
        <v>59</v>
      </c>
      <c r="Y710" t="s">
        <v>60</v>
      </c>
      <c r="Z710" t="s">
        <v>61</v>
      </c>
      <c r="AA710" t="s">
        <v>61</v>
      </c>
      <c r="AB710" t="s">
        <v>61</v>
      </c>
      <c r="AC710" t="s">
        <v>60</v>
      </c>
      <c r="AD710" t="s">
        <v>61</v>
      </c>
      <c r="AE710" t="s">
        <v>60</v>
      </c>
      <c r="AF710" t="s">
        <v>62</v>
      </c>
      <c r="AG710" t="s">
        <v>63</v>
      </c>
      <c r="AH710">
        <v>1</v>
      </c>
      <c r="AI710">
        <f>"02203     "</f>
        <v>0</v>
      </c>
      <c r="AJ710" t="s">
        <v>1443</v>
      </c>
      <c r="AK710" t="s">
        <v>1444</v>
      </c>
      <c r="AL710" t="s">
        <v>96</v>
      </c>
      <c r="AM710" t="s">
        <v>97</v>
      </c>
      <c r="AN710" t="s">
        <v>68</v>
      </c>
      <c r="AO710" t="s">
        <v>253</v>
      </c>
    </row>
    <row r="711" spans="1:41">
      <c r="A711">
        <v>706</v>
      </c>
      <c r="B711" t="s">
        <v>41</v>
      </c>
      <c r="C711" t="s">
        <v>42</v>
      </c>
      <c r="D711" t="s">
        <v>43</v>
      </c>
      <c r="E711">
        <f>"03"</f>
        <v>0</v>
      </c>
      <c r="F711" t="s">
        <v>73</v>
      </c>
      <c r="G711" t="s">
        <v>74</v>
      </c>
      <c r="H711">
        <v>1957</v>
      </c>
      <c r="I711" t="s">
        <v>1445</v>
      </c>
      <c r="J711" t="s">
        <v>1446</v>
      </c>
      <c r="K711" t="s">
        <v>48</v>
      </c>
      <c r="L711" t="s">
        <v>49</v>
      </c>
      <c r="M711">
        <v>24</v>
      </c>
      <c r="N711" t="s">
        <v>103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1247</v>
      </c>
      <c r="V711" t="s">
        <v>80</v>
      </c>
      <c r="W711" t="s">
        <v>80</v>
      </c>
      <c r="X711" t="s">
        <v>60</v>
      </c>
      <c r="Y711" t="s">
        <v>60</v>
      </c>
      <c r="Z711" t="s">
        <v>60</v>
      </c>
      <c r="AA711" t="s">
        <v>61</v>
      </c>
      <c r="AB711" t="s">
        <v>60</v>
      </c>
      <c r="AC711" t="s">
        <v>60</v>
      </c>
      <c r="AD711" t="s">
        <v>61</v>
      </c>
      <c r="AE711" t="s">
        <v>60</v>
      </c>
      <c r="AF711" t="s">
        <v>302</v>
      </c>
      <c r="AG711" t="s">
        <v>303</v>
      </c>
      <c r="AH711">
        <v>1</v>
      </c>
      <c r="AI711">
        <f>"03313     "</f>
        <v>0</v>
      </c>
      <c r="AJ711" t="s">
        <v>306</v>
      </c>
      <c r="AK711" t="s">
        <v>307</v>
      </c>
      <c r="AL711" t="s">
        <v>315</v>
      </c>
      <c r="AM711" t="s">
        <v>316</v>
      </c>
      <c r="AN711" t="s">
        <v>68</v>
      </c>
      <c r="AO711" t="s">
        <v>139</v>
      </c>
    </row>
    <row r="712" spans="1:41">
      <c r="A712">
        <v>739</v>
      </c>
      <c r="B712" t="s">
        <v>41</v>
      </c>
      <c r="C712" t="s">
        <v>42</v>
      </c>
      <c r="D712" t="s">
        <v>43</v>
      </c>
      <c r="E712">
        <f>"05"</f>
        <v>0</v>
      </c>
      <c r="F712" t="s">
        <v>99</v>
      </c>
      <c r="G712" t="s">
        <v>100</v>
      </c>
      <c r="H712">
        <v>2013</v>
      </c>
      <c r="I712" t="s">
        <v>1447</v>
      </c>
      <c r="J712" t="s">
        <v>1448</v>
      </c>
      <c r="K712" t="s">
        <v>48</v>
      </c>
      <c r="L712" t="s">
        <v>49</v>
      </c>
      <c r="M712">
        <v>24</v>
      </c>
      <c r="N712" t="s">
        <v>1449</v>
      </c>
      <c r="O712" t="s">
        <v>51</v>
      </c>
      <c r="P712" t="s">
        <v>1450</v>
      </c>
      <c r="Q712" t="s">
        <v>92</v>
      </c>
      <c r="R712" t="s">
        <v>54</v>
      </c>
      <c r="S712" t="s">
        <v>55</v>
      </c>
      <c r="T712" t="s">
        <v>55</v>
      </c>
      <c r="U712" t="s">
        <v>1451</v>
      </c>
      <c r="V712" t="s">
        <v>80</v>
      </c>
      <c r="W712" t="s">
        <v>80</v>
      </c>
      <c r="X712" t="s">
        <v>60</v>
      </c>
      <c r="Y712" t="s">
        <v>60</v>
      </c>
      <c r="Z712" t="s">
        <v>61</v>
      </c>
      <c r="AA712" t="s">
        <v>61</v>
      </c>
      <c r="AB712" t="s">
        <v>61</v>
      </c>
      <c r="AC712" t="s">
        <v>60</v>
      </c>
      <c r="AD712" t="s">
        <v>61</v>
      </c>
      <c r="AE712" t="s">
        <v>60</v>
      </c>
      <c r="AF712" t="s">
        <v>117</v>
      </c>
      <c r="AG712" t="s">
        <v>118</v>
      </c>
      <c r="AH712">
        <v>4</v>
      </c>
      <c r="AI712">
        <f>"05113     "</f>
        <v>0</v>
      </c>
      <c r="AJ712" t="s">
        <v>731</v>
      </c>
      <c r="AK712" t="s">
        <v>732</v>
      </c>
      <c r="AL712" t="s">
        <v>107</v>
      </c>
      <c r="AM712" t="s">
        <v>108</v>
      </c>
      <c r="AN712" t="s">
        <v>68</v>
      </c>
      <c r="AO712" t="s">
        <v>1372</v>
      </c>
    </row>
    <row r="713" spans="1:41">
      <c r="A713">
        <v>707</v>
      </c>
      <c r="B713" t="s">
        <v>41</v>
      </c>
      <c r="C713" t="s">
        <v>42</v>
      </c>
      <c r="D713" t="s">
        <v>43</v>
      </c>
      <c r="E713">
        <f>"03"</f>
        <v>0</v>
      </c>
      <c r="F713" t="s">
        <v>73</v>
      </c>
      <c r="G713" t="s">
        <v>74</v>
      </c>
      <c r="H713">
        <v>1957</v>
      </c>
      <c r="I713" t="s">
        <v>1445</v>
      </c>
      <c r="J713" t="s">
        <v>1446</v>
      </c>
      <c r="K713" t="s">
        <v>48</v>
      </c>
      <c r="L713" t="s">
        <v>49</v>
      </c>
      <c r="M713">
        <v>24</v>
      </c>
      <c r="N713" t="s">
        <v>103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1247</v>
      </c>
      <c r="V713" t="s">
        <v>80</v>
      </c>
      <c r="W713" t="s">
        <v>80</v>
      </c>
      <c r="X713" t="s">
        <v>60</v>
      </c>
      <c r="Y713" t="s">
        <v>60</v>
      </c>
      <c r="Z713" t="s">
        <v>60</v>
      </c>
      <c r="AA713" t="s">
        <v>61</v>
      </c>
      <c r="AB713" t="s">
        <v>60</v>
      </c>
      <c r="AC713" t="s">
        <v>60</v>
      </c>
      <c r="AD713" t="s">
        <v>61</v>
      </c>
      <c r="AE713" t="s">
        <v>60</v>
      </c>
      <c r="AF713" t="s">
        <v>302</v>
      </c>
      <c r="AG713" t="s">
        <v>303</v>
      </c>
      <c r="AH713">
        <v>3</v>
      </c>
      <c r="AI713">
        <f>"03311     "</f>
        <v>0</v>
      </c>
      <c r="AJ713" t="s">
        <v>318</v>
      </c>
      <c r="AK713" t="s">
        <v>319</v>
      </c>
      <c r="AL713" t="s">
        <v>315</v>
      </c>
      <c r="AM713" t="s">
        <v>316</v>
      </c>
      <c r="AN713" t="s">
        <v>68</v>
      </c>
      <c r="AO713" t="s">
        <v>85</v>
      </c>
    </row>
    <row r="714" spans="1:41">
      <c r="A714">
        <v>708</v>
      </c>
      <c r="B714" t="s">
        <v>41</v>
      </c>
      <c r="C714" t="s">
        <v>42</v>
      </c>
      <c r="D714" t="s">
        <v>43</v>
      </c>
      <c r="E714">
        <f>"03"</f>
        <v>0</v>
      </c>
      <c r="F714" t="s">
        <v>73</v>
      </c>
      <c r="G714" t="s">
        <v>74</v>
      </c>
      <c r="H714">
        <v>1957</v>
      </c>
      <c r="I714" t="s">
        <v>1445</v>
      </c>
      <c r="J714" t="s">
        <v>1446</v>
      </c>
      <c r="K714" t="s">
        <v>48</v>
      </c>
      <c r="L714" t="s">
        <v>49</v>
      </c>
      <c r="M714">
        <v>24</v>
      </c>
      <c r="N714" t="s">
        <v>103</v>
      </c>
      <c r="O714" t="s">
        <v>51</v>
      </c>
      <c r="P714" t="s">
        <v>52</v>
      </c>
      <c r="Q714" t="s">
        <v>92</v>
      </c>
      <c r="R714" t="s">
        <v>54</v>
      </c>
      <c r="S714" t="s">
        <v>55</v>
      </c>
      <c r="T714" t="s">
        <v>55</v>
      </c>
      <c r="U714" t="s">
        <v>1247</v>
      </c>
      <c r="V714" t="s">
        <v>80</v>
      </c>
      <c r="W714" t="s">
        <v>80</v>
      </c>
      <c r="X714" t="s">
        <v>60</v>
      </c>
      <c r="Y714" t="s">
        <v>60</v>
      </c>
      <c r="Z714" t="s">
        <v>60</v>
      </c>
      <c r="AA714" t="s">
        <v>61</v>
      </c>
      <c r="AB714" t="s">
        <v>60</v>
      </c>
      <c r="AC714" t="s">
        <v>60</v>
      </c>
      <c r="AD714" t="s">
        <v>61</v>
      </c>
      <c r="AE714" t="s">
        <v>60</v>
      </c>
      <c r="AF714" t="s">
        <v>302</v>
      </c>
      <c r="AG714" t="s">
        <v>303</v>
      </c>
      <c r="AH714">
        <v>4</v>
      </c>
      <c r="AI714">
        <f>"03311     "</f>
        <v>0</v>
      </c>
      <c r="AJ714" t="s">
        <v>318</v>
      </c>
      <c r="AK714" t="s">
        <v>319</v>
      </c>
      <c r="AL714" t="s">
        <v>315</v>
      </c>
      <c r="AM714" t="s">
        <v>316</v>
      </c>
      <c r="AN714" t="s">
        <v>68</v>
      </c>
      <c r="AO714" t="s">
        <v>85</v>
      </c>
    </row>
    <row r="715" spans="1:41">
      <c r="A715">
        <v>1214</v>
      </c>
      <c r="B715" t="s">
        <v>41</v>
      </c>
      <c r="C715" t="s">
        <v>42</v>
      </c>
      <c r="D715" t="s">
        <v>43</v>
      </c>
      <c r="E715">
        <f>"07"</f>
        <v>0</v>
      </c>
      <c r="F715" t="s">
        <v>44</v>
      </c>
      <c r="G715" t="s">
        <v>45</v>
      </c>
      <c r="H715">
        <v>2509</v>
      </c>
      <c r="I715" t="s">
        <v>1452</v>
      </c>
      <c r="J715" t="s">
        <v>1453</v>
      </c>
      <c r="K715" t="s">
        <v>48</v>
      </c>
      <c r="L715" t="s">
        <v>49</v>
      </c>
      <c r="M715">
        <v>23</v>
      </c>
      <c r="N715" t="s">
        <v>1454</v>
      </c>
      <c r="O715" t="s">
        <v>51</v>
      </c>
      <c r="P715" t="s">
        <v>1450</v>
      </c>
      <c r="Q715" t="s">
        <v>92</v>
      </c>
      <c r="R715" t="s">
        <v>54</v>
      </c>
      <c r="S715" t="s">
        <v>55</v>
      </c>
      <c r="T715" t="s">
        <v>55</v>
      </c>
      <c r="U715" t="s">
        <v>1455</v>
      </c>
      <c r="V715" t="s">
        <v>80</v>
      </c>
      <c r="W715" t="s">
        <v>80</v>
      </c>
      <c r="X715" t="s">
        <v>60</v>
      </c>
      <c r="Y715" t="s">
        <v>60</v>
      </c>
      <c r="Z715" t="s">
        <v>61</v>
      </c>
      <c r="AA715" t="s">
        <v>61</v>
      </c>
      <c r="AB715" t="s">
        <v>61</v>
      </c>
      <c r="AC715" t="s">
        <v>60</v>
      </c>
      <c r="AD715" t="s">
        <v>61</v>
      </c>
      <c r="AE715" t="s">
        <v>61</v>
      </c>
      <c r="AF715" t="s">
        <v>1271</v>
      </c>
      <c r="AG715" t="s">
        <v>1272</v>
      </c>
      <c r="AH715">
        <v>1</v>
      </c>
      <c r="AI715">
        <f>"07211     "</f>
        <v>0</v>
      </c>
      <c r="AJ715" t="s">
        <v>239</v>
      </c>
      <c r="AK715" t="s">
        <v>240</v>
      </c>
      <c r="AL715" t="s">
        <v>1456</v>
      </c>
      <c r="AM715" t="s">
        <v>1457</v>
      </c>
      <c r="AN715" t="s">
        <v>68</v>
      </c>
      <c r="AO715" t="s">
        <v>70</v>
      </c>
    </row>
    <row r="716" spans="1:41">
      <c r="A716">
        <v>709</v>
      </c>
      <c r="B716" t="s">
        <v>41</v>
      </c>
      <c r="C716" t="s">
        <v>42</v>
      </c>
      <c r="D716" t="s">
        <v>43</v>
      </c>
      <c r="E716">
        <f>"03"</f>
        <v>0</v>
      </c>
      <c r="F716" t="s">
        <v>73</v>
      </c>
      <c r="G716" t="s">
        <v>74</v>
      </c>
      <c r="H716">
        <v>1957</v>
      </c>
      <c r="I716" t="s">
        <v>1445</v>
      </c>
      <c r="J716" t="s">
        <v>1446</v>
      </c>
      <c r="K716" t="s">
        <v>48</v>
      </c>
      <c r="L716" t="s">
        <v>49</v>
      </c>
      <c r="M716">
        <v>24</v>
      </c>
      <c r="N716" t="s">
        <v>103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1247</v>
      </c>
      <c r="V716" t="s">
        <v>80</v>
      </c>
      <c r="W716" t="s">
        <v>80</v>
      </c>
      <c r="X716" t="s">
        <v>60</v>
      </c>
      <c r="Y716" t="s">
        <v>60</v>
      </c>
      <c r="Z716" t="s">
        <v>60</v>
      </c>
      <c r="AA716" t="s">
        <v>61</v>
      </c>
      <c r="AB716" t="s">
        <v>60</v>
      </c>
      <c r="AC716" t="s">
        <v>60</v>
      </c>
      <c r="AD716" t="s">
        <v>61</v>
      </c>
      <c r="AE716" t="s">
        <v>60</v>
      </c>
      <c r="AF716" t="s">
        <v>302</v>
      </c>
      <c r="AG716" t="s">
        <v>303</v>
      </c>
      <c r="AH716">
        <v>5</v>
      </c>
      <c r="AI716">
        <f>"03313     "</f>
        <v>0</v>
      </c>
      <c r="AJ716" t="s">
        <v>306</v>
      </c>
      <c r="AK716" t="s">
        <v>307</v>
      </c>
      <c r="AL716" t="s">
        <v>315</v>
      </c>
      <c r="AM716" t="s">
        <v>316</v>
      </c>
      <c r="AN716" t="s">
        <v>68</v>
      </c>
      <c r="AO716" t="s">
        <v>311</v>
      </c>
    </row>
    <row r="717" spans="1:41">
      <c r="A717">
        <v>710</v>
      </c>
      <c r="B717" t="s">
        <v>41</v>
      </c>
      <c r="C717" t="s">
        <v>42</v>
      </c>
      <c r="D717" t="s">
        <v>43</v>
      </c>
      <c r="E717">
        <f>"03"</f>
        <v>0</v>
      </c>
      <c r="F717" t="s">
        <v>73</v>
      </c>
      <c r="G717" t="s">
        <v>74</v>
      </c>
      <c r="H717">
        <v>1957</v>
      </c>
      <c r="I717" t="s">
        <v>1445</v>
      </c>
      <c r="J717" t="s">
        <v>1446</v>
      </c>
      <c r="K717" t="s">
        <v>48</v>
      </c>
      <c r="L717" t="s">
        <v>49</v>
      </c>
      <c r="M717">
        <v>24</v>
      </c>
      <c r="N717" t="s">
        <v>103</v>
      </c>
      <c r="O717" t="s">
        <v>51</v>
      </c>
      <c r="P717" t="s">
        <v>52</v>
      </c>
      <c r="Q717" t="s">
        <v>92</v>
      </c>
      <c r="R717" t="s">
        <v>54</v>
      </c>
      <c r="S717" t="s">
        <v>55</v>
      </c>
      <c r="T717" t="s">
        <v>55</v>
      </c>
      <c r="U717" t="s">
        <v>1247</v>
      </c>
      <c r="V717" t="s">
        <v>80</v>
      </c>
      <c r="W717" t="s">
        <v>80</v>
      </c>
      <c r="X717" t="s">
        <v>60</v>
      </c>
      <c r="Y717" t="s">
        <v>60</v>
      </c>
      <c r="Z717" t="s">
        <v>60</v>
      </c>
      <c r="AA717" t="s">
        <v>61</v>
      </c>
      <c r="AB717" t="s">
        <v>60</v>
      </c>
      <c r="AC717" t="s">
        <v>60</v>
      </c>
      <c r="AD717" t="s">
        <v>61</v>
      </c>
      <c r="AE717" t="s">
        <v>60</v>
      </c>
      <c r="AF717" t="s">
        <v>302</v>
      </c>
      <c r="AG717" t="s">
        <v>303</v>
      </c>
      <c r="AH717">
        <v>6</v>
      </c>
      <c r="AI717">
        <f>"03313     "</f>
        <v>0</v>
      </c>
      <c r="AJ717" t="s">
        <v>306</v>
      </c>
      <c r="AK717" t="s">
        <v>307</v>
      </c>
      <c r="AL717" t="s">
        <v>315</v>
      </c>
      <c r="AM717" t="s">
        <v>316</v>
      </c>
      <c r="AN717" t="s">
        <v>68</v>
      </c>
      <c r="AO717" t="s">
        <v>311</v>
      </c>
    </row>
    <row r="718" spans="1:41">
      <c r="A718">
        <v>711</v>
      </c>
      <c r="B718" t="s">
        <v>41</v>
      </c>
      <c r="C718" t="s">
        <v>42</v>
      </c>
      <c r="D718" t="s">
        <v>43</v>
      </c>
      <c r="E718">
        <f>"03"</f>
        <v>0</v>
      </c>
      <c r="F718" t="s">
        <v>73</v>
      </c>
      <c r="G718" t="s">
        <v>74</v>
      </c>
      <c r="H718">
        <v>1957</v>
      </c>
      <c r="I718" t="s">
        <v>1445</v>
      </c>
      <c r="J718" t="s">
        <v>1446</v>
      </c>
      <c r="K718" t="s">
        <v>48</v>
      </c>
      <c r="L718" t="s">
        <v>49</v>
      </c>
      <c r="M718">
        <v>24</v>
      </c>
      <c r="N718" t="s">
        <v>103</v>
      </c>
      <c r="O718" t="s">
        <v>51</v>
      </c>
      <c r="P718" t="s">
        <v>52</v>
      </c>
      <c r="Q718" t="s">
        <v>92</v>
      </c>
      <c r="R718" t="s">
        <v>54</v>
      </c>
      <c r="S718" t="s">
        <v>55</v>
      </c>
      <c r="T718" t="s">
        <v>55</v>
      </c>
      <c r="U718" t="s">
        <v>1247</v>
      </c>
      <c r="V718" t="s">
        <v>80</v>
      </c>
      <c r="W718" t="s">
        <v>80</v>
      </c>
      <c r="X718" t="s">
        <v>60</v>
      </c>
      <c r="Y718" t="s">
        <v>60</v>
      </c>
      <c r="Z718" t="s">
        <v>60</v>
      </c>
      <c r="AA718" t="s">
        <v>61</v>
      </c>
      <c r="AB718" t="s">
        <v>60</v>
      </c>
      <c r="AC718" t="s">
        <v>60</v>
      </c>
      <c r="AD718" t="s">
        <v>61</v>
      </c>
      <c r="AE718" t="s">
        <v>60</v>
      </c>
      <c r="AF718" t="s">
        <v>302</v>
      </c>
      <c r="AG718" t="s">
        <v>303</v>
      </c>
      <c r="AH718">
        <v>7</v>
      </c>
      <c r="AI718">
        <f>"03313     "</f>
        <v>0</v>
      </c>
      <c r="AJ718" t="s">
        <v>306</v>
      </c>
      <c r="AK718" t="s">
        <v>307</v>
      </c>
      <c r="AL718" t="s">
        <v>308</v>
      </c>
      <c r="AM718" t="s">
        <v>309</v>
      </c>
      <c r="AN718" t="s">
        <v>68</v>
      </c>
      <c r="AO718" t="s">
        <v>314</v>
      </c>
    </row>
    <row r="719" spans="1:41">
      <c r="A719">
        <v>712</v>
      </c>
      <c r="B719" t="s">
        <v>41</v>
      </c>
      <c r="C719" t="s">
        <v>42</v>
      </c>
      <c r="D719" t="s">
        <v>43</v>
      </c>
      <c r="E719">
        <f>"03"</f>
        <v>0</v>
      </c>
      <c r="F719" t="s">
        <v>73</v>
      </c>
      <c r="G719" t="s">
        <v>74</v>
      </c>
      <c r="H719">
        <v>1957</v>
      </c>
      <c r="I719" t="s">
        <v>1445</v>
      </c>
      <c r="J719" t="s">
        <v>1446</v>
      </c>
      <c r="K719" t="s">
        <v>48</v>
      </c>
      <c r="L719" t="s">
        <v>49</v>
      </c>
      <c r="M719">
        <v>24</v>
      </c>
      <c r="N719" t="s">
        <v>103</v>
      </c>
      <c r="O719" t="s">
        <v>51</v>
      </c>
      <c r="P719" t="s">
        <v>52</v>
      </c>
      <c r="Q719" t="s">
        <v>92</v>
      </c>
      <c r="R719" t="s">
        <v>54</v>
      </c>
      <c r="S719" t="s">
        <v>55</v>
      </c>
      <c r="T719" t="s">
        <v>55</v>
      </c>
      <c r="U719" t="s">
        <v>1247</v>
      </c>
      <c r="V719" t="s">
        <v>80</v>
      </c>
      <c r="W719" t="s">
        <v>80</v>
      </c>
      <c r="X719" t="s">
        <v>60</v>
      </c>
      <c r="Y719" t="s">
        <v>60</v>
      </c>
      <c r="Z719" t="s">
        <v>60</v>
      </c>
      <c r="AA719" t="s">
        <v>61</v>
      </c>
      <c r="AB719" t="s">
        <v>60</v>
      </c>
      <c r="AC719" t="s">
        <v>60</v>
      </c>
      <c r="AD719" t="s">
        <v>61</v>
      </c>
      <c r="AE719" t="s">
        <v>60</v>
      </c>
      <c r="AF719" t="s">
        <v>302</v>
      </c>
      <c r="AG719" t="s">
        <v>303</v>
      </c>
      <c r="AH719">
        <v>9</v>
      </c>
      <c r="AI719">
        <f>"03313     "</f>
        <v>0</v>
      </c>
      <c r="AJ719" t="s">
        <v>306</v>
      </c>
      <c r="AK719" t="s">
        <v>307</v>
      </c>
      <c r="AL719" t="s">
        <v>315</v>
      </c>
      <c r="AM719" t="s">
        <v>316</v>
      </c>
      <c r="AN719" t="s">
        <v>68</v>
      </c>
      <c r="AO719" t="s">
        <v>184</v>
      </c>
    </row>
    <row r="720" spans="1:41">
      <c r="A720">
        <v>713</v>
      </c>
      <c r="B720" t="s">
        <v>41</v>
      </c>
      <c r="C720" t="s">
        <v>42</v>
      </c>
      <c r="D720" t="s">
        <v>43</v>
      </c>
      <c r="E720">
        <f>"03"</f>
        <v>0</v>
      </c>
      <c r="F720" t="s">
        <v>73</v>
      </c>
      <c r="G720" t="s">
        <v>74</v>
      </c>
      <c r="H720">
        <v>1957</v>
      </c>
      <c r="I720" t="s">
        <v>1445</v>
      </c>
      <c r="J720" t="s">
        <v>1446</v>
      </c>
      <c r="K720" t="s">
        <v>48</v>
      </c>
      <c r="L720" t="s">
        <v>49</v>
      </c>
      <c r="M720">
        <v>24</v>
      </c>
      <c r="N720" t="s">
        <v>103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1247</v>
      </c>
      <c r="V720" t="s">
        <v>80</v>
      </c>
      <c r="W720" t="s">
        <v>80</v>
      </c>
      <c r="X720" t="s">
        <v>60</v>
      </c>
      <c r="Y720" t="s">
        <v>60</v>
      </c>
      <c r="Z720" t="s">
        <v>60</v>
      </c>
      <c r="AA720" t="s">
        <v>61</v>
      </c>
      <c r="AB720" t="s">
        <v>60</v>
      </c>
      <c r="AC720" t="s">
        <v>60</v>
      </c>
      <c r="AD720" t="s">
        <v>61</v>
      </c>
      <c r="AE720" t="s">
        <v>60</v>
      </c>
      <c r="AF720" t="s">
        <v>302</v>
      </c>
      <c r="AG720" t="s">
        <v>303</v>
      </c>
      <c r="AH720">
        <v>10</v>
      </c>
      <c r="AI720">
        <f>"03313     "</f>
        <v>0</v>
      </c>
      <c r="AJ720" t="s">
        <v>306</v>
      </c>
      <c r="AK720" t="s">
        <v>307</v>
      </c>
      <c r="AL720" t="s">
        <v>315</v>
      </c>
      <c r="AM720" t="s">
        <v>316</v>
      </c>
      <c r="AN720" t="s">
        <v>68</v>
      </c>
      <c r="AO720" t="s">
        <v>142</v>
      </c>
    </row>
    <row r="721" spans="1:41">
      <c r="A721">
        <v>714</v>
      </c>
      <c r="B721" t="s">
        <v>41</v>
      </c>
      <c r="C721" t="s">
        <v>42</v>
      </c>
      <c r="D721" t="s">
        <v>43</v>
      </c>
      <c r="E721">
        <f>"03"</f>
        <v>0</v>
      </c>
      <c r="F721" t="s">
        <v>73</v>
      </c>
      <c r="G721" t="s">
        <v>74</v>
      </c>
      <c r="H721">
        <v>1957</v>
      </c>
      <c r="I721" t="s">
        <v>1445</v>
      </c>
      <c r="J721" t="s">
        <v>1446</v>
      </c>
      <c r="K721" t="s">
        <v>48</v>
      </c>
      <c r="L721" t="s">
        <v>49</v>
      </c>
      <c r="M721">
        <v>24</v>
      </c>
      <c r="N721" t="s">
        <v>103</v>
      </c>
      <c r="O721" t="s">
        <v>51</v>
      </c>
      <c r="P721" t="s">
        <v>52</v>
      </c>
      <c r="Q721" t="s">
        <v>92</v>
      </c>
      <c r="R721" t="s">
        <v>54</v>
      </c>
      <c r="S721" t="s">
        <v>55</v>
      </c>
      <c r="T721" t="s">
        <v>55</v>
      </c>
      <c r="U721" t="s">
        <v>1247</v>
      </c>
      <c r="V721" t="s">
        <v>80</v>
      </c>
      <c r="W721" t="s">
        <v>80</v>
      </c>
      <c r="X721" t="s">
        <v>60</v>
      </c>
      <c r="Y721" t="s">
        <v>60</v>
      </c>
      <c r="Z721" t="s">
        <v>60</v>
      </c>
      <c r="AA721" t="s">
        <v>61</v>
      </c>
      <c r="AB721" t="s">
        <v>60</v>
      </c>
      <c r="AC721" t="s">
        <v>60</v>
      </c>
      <c r="AD721" t="s">
        <v>61</v>
      </c>
      <c r="AE721" t="s">
        <v>60</v>
      </c>
      <c r="AF721" t="s">
        <v>302</v>
      </c>
      <c r="AG721" t="s">
        <v>303</v>
      </c>
      <c r="AH721">
        <v>11</v>
      </c>
      <c r="AI721">
        <f>"03313     "</f>
        <v>0</v>
      </c>
      <c r="AJ721" t="s">
        <v>306</v>
      </c>
      <c r="AK721" t="s">
        <v>307</v>
      </c>
      <c r="AL721" t="s">
        <v>315</v>
      </c>
      <c r="AM721" t="s">
        <v>316</v>
      </c>
      <c r="AN721" t="s">
        <v>68</v>
      </c>
      <c r="AO721" t="s">
        <v>142</v>
      </c>
    </row>
    <row r="722" spans="1:41">
      <c r="A722">
        <v>715</v>
      </c>
      <c r="B722" t="s">
        <v>41</v>
      </c>
      <c r="C722" t="s">
        <v>42</v>
      </c>
      <c r="D722" t="s">
        <v>43</v>
      </c>
      <c r="E722">
        <f>"03"</f>
        <v>0</v>
      </c>
      <c r="F722" t="s">
        <v>73</v>
      </c>
      <c r="G722" t="s">
        <v>74</v>
      </c>
      <c r="H722">
        <v>1957</v>
      </c>
      <c r="I722" t="s">
        <v>1445</v>
      </c>
      <c r="J722" t="s">
        <v>1446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1247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302</v>
      </c>
      <c r="AG722" t="s">
        <v>303</v>
      </c>
      <c r="AH722">
        <v>14</v>
      </c>
      <c r="AI722">
        <f>"03311     "</f>
        <v>0</v>
      </c>
      <c r="AJ722" t="s">
        <v>318</v>
      </c>
      <c r="AK722" t="s">
        <v>319</v>
      </c>
      <c r="AL722" t="s">
        <v>315</v>
      </c>
      <c r="AM722" t="s">
        <v>316</v>
      </c>
      <c r="AN722" t="s">
        <v>68</v>
      </c>
      <c r="AO722" t="s">
        <v>184</v>
      </c>
    </row>
    <row r="723" spans="1:41">
      <c r="A723">
        <v>716</v>
      </c>
      <c r="B723" t="s">
        <v>41</v>
      </c>
      <c r="C723" t="s">
        <v>42</v>
      </c>
      <c r="D723" t="s">
        <v>43</v>
      </c>
      <c r="E723">
        <f>"03"</f>
        <v>0</v>
      </c>
      <c r="F723" t="s">
        <v>73</v>
      </c>
      <c r="G723" t="s">
        <v>74</v>
      </c>
      <c r="H723">
        <v>1957</v>
      </c>
      <c r="I723" t="s">
        <v>1445</v>
      </c>
      <c r="J723" t="s">
        <v>1446</v>
      </c>
      <c r="K723" t="s">
        <v>48</v>
      </c>
      <c r="L723" t="s">
        <v>49</v>
      </c>
      <c r="M723">
        <v>24</v>
      </c>
      <c r="N723" t="s">
        <v>103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1247</v>
      </c>
      <c r="V723" t="s">
        <v>80</v>
      </c>
      <c r="W723" t="s">
        <v>80</v>
      </c>
      <c r="X723" t="s">
        <v>60</v>
      </c>
      <c r="Y723" t="s">
        <v>60</v>
      </c>
      <c r="Z723" t="s">
        <v>60</v>
      </c>
      <c r="AA723" t="s">
        <v>61</v>
      </c>
      <c r="AB723" t="s">
        <v>60</v>
      </c>
      <c r="AC723" t="s">
        <v>60</v>
      </c>
      <c r="AD723" t="s">
        <v>61</v>
      </c>
      <c r="AE723" t="s">
        <v>60</v>
      </c>
      <c r="AF723" t="s">
        <v>302</v>
      </c>
      <c r="AG723" t="s">
        <v>303</v>
      </c>
      <c r="AH723">
        <v>15</v>
      </c>
      <c r="AI723">
        <f>"03313     "</f>
        <v>0</v>
      </c>
      <c r="AJ723" t="s">
        <v>306</v>
      </c>
      <c r="AK723" t="s">
        <v>307</v>
      </c>
      <c r="AL723" t="s">
        <v>308</v>
      </c>
      <c r="AM723" t="s">
        <v>309</v>
      </c>
      <c r="AN723" t="s">
        <v>68</v>
      </c>
      <c r="AO723" t="s">
        <v>1260</v>
      </c>
    </row>
    <row r="724" spans="1:41">
      <c r="A724">
        <v>717</v>
      </c>
      <c r="B724" t="s">
        <v>41</v>
      </c>
      <c r="C724" t="s">
        <v>42</v>
      </c>
      <c r="D724" t="s">
        <v>43</v>
      </c>
      <c r="E724">
        <f>"03"</f>
        <v>0</v>
      </c>
      <c r="F724" t="s">
        <v>73</v>
      </c>
      <c r="G724" t="s">
        <v>74</v>
      </c>
      <c r="H724">
        <v>1957</v>
      </c>
      <c r="I724" t="s">
        <v>1445</v>
      </c>
      <c r="J724" t="s">
        <v>1446</v>
      </c>
      <c r="K724" t="s">
        <v>48</v>
      </c>
      <c r="L724" t="s">
        <v>49</v>
      </c>
      <c r="M724">
        <v>24</v>
      </c>
      <c r="N724" t="s">
        <v>103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1247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302</v>
      </c>
      <c r="AG724" t="s">
        <v>303</v>
      </c>
      <c r="AH724">
        <v>16</v>
      </c>
      <c r="AI724">
        <f>"03313     "</f>
        <v>0</v>
      </c>
      <c r="AJ724" t="s">
        <v>306</v>
      </c>
      <c r="AK724" t="s">
        <v>307</v>
      </c>
      <c r="AL724" t="s">
        <v>315</v>
      </c>
      <c r="AM724" t="s">
        <v>316</v>
      </c>
      <c r="AN724" t="s">
        <v>68</v>
      </c>
      <c r="AO724" t="s">
        <v>1260</v>
      </c>
    </row>
    <row r="725" spans="1:41">
      <c r="A725">
        <v>718</v>
      </c>
      <c r="B725" t="s">
        <v>41</v>
      </c>
      <c r="C725" t="s">
        <v>42</v>
      </c>
      <c r="D725" t="s">
        <v>43</v>
      </c>
      <c r="E725">
        <f>"04"</f>
        <v>0</v>
      </c>
      <c r="F725" t="s">
        <v>86</v>
      </c>
      <c r="G725" t="s">
        <v>87</v>
      </c>
      <c r="H725">
        <v>1958</v>
      </c>
      <c r="I725" t="s">
        <v>1458</v>
      </c>
      <c r="J725" t="s">
        <v>1459</v>
      </c>
      <c r="K725" t="s">
        <v>48</v>
      </c>
      <c r="L725" t="s">
        <v>49</v>
      </c>
      <c r="M725">
        <v>24</v>
      </c>
      <c r="N725" t="s">
        <v>1460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1461</v>
      </c>
      <c r="V725" t="s">
        <v>80</v>
      </c>
      <c r="W725" t="s">
        <v>80</v>
      </c>
      <c r="X725" t="s">
        <v>60</v>
      </c>
      <c r="Y725" t="s">
        <v>60</v>
      </c>
      <c r="Z725" t="s">
        <v>61</v>
      </c>
      <c r="AA725" t="s">
        <v>61</v>
      </c>
      <c r="AB725" t="s">
        <v>61</v>
      </c>
      <c r="AC725" t="s">
        <v>60</v>
      </c>
      <c r="AD725" t="s">
        <v>60</v>
      </c>
      <c r="AE725" t="s">
        <v>60</v>
      </c>
      <c r="AF725" t="s">
        <v>80</v>
      </c>
      <c r="AG725" t="s">
        <v>80</v>
      </c>
      <c r="AH725">
        <v>1</v>
      </c>
      <c r="AI725">
        <f>"04202     "</f>
        <v>0</v>
      </c>
      <c r="AJ725" t="s">
        <v>94</v>
      </c>
      <c r="AK725" t="s">
        <v>95</v>
      </c>
      <c r="AL725" t="s">
        <v>96</v>
      </c>
      <c r="AM725" t="s">
        <v>97</v>
      </c>
      <c r="AN725" t="s">
        <v>68</v>
      </c>
      <c r="AO725" t="s">
        <v>139</v>
      </c>
    </row>
    <row r="726" spans="1:41">
      <c r="A726">
        <v>719</v>
      </c>
      <c r="B726" t="s">
        <v>41</v>
      </c>
      <c r="C726" t="s">
        <v>42</v>
      </c>
      <c r="D726" t="s">
        <v>43</v>
      </c>
      <c r="E726">
        <f>"02"</f>
        <v>0</v>
      </c>
      <c r="F726" t="s">
        <v>124</v>
      </c>
      <c r="G726" t="s">
        <v>125</v>
      </c>
      <c r="H726">
        <v>1960</v>
      </c>
      <c r="I726" t="s">
        <v>1462</v>
      </c>
      <c r="J726" t="s">
        <v>1463</v>
      </c>
      <c r="K726" t="s">
        <v>48</v>
      </c>
      <c r="L726" t="s">
        <v>49</v>
      </c>
      <c r="M726">
        <v>24</v>
      </c>
      <c r="N726" t="s">
        <v>103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925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80</v>
      </c>
      <c r="AG726" t="s">
        <v>80</v>
      </c>
      <c r="AH726">
        <v>1</v>
      </c>
      <c r="AI726">
        <f>"02102     "</f>
        <v>0</v>
      </c>
      <c r="AJ726" t="s">
        <v>926</v>
      </c>
      <c r="AK726" t="s">
        <v>927</v>
      </c>
      <c r="AL726" t="s">
        <v>207</v>
      </c>
      <c r="AM726" t="s">
        <v>208</v>
      </c>
      <c r="AN726" t="s">
        <v>68</v>
      </c>
      <c r="AO726" t="s">
        <v>142</v>
      </c>
    </row>
    <row r="727" spans="1:41">
      <c r="A727">
        <v>720</v>
      </c>
      <c r="B727" t="s">
        <v>41</v>
      </c>
      <c r="C727" t="s">
        <v>42</v>
      </c>
      <c r="D727" t="s">
        <v>43</v>
      </c>
      <c r="E727">
        <f>"05"</f>
        <v>0</v>
      </c>
      <c r="F727" t="s">
        <v>99</v>
      </c>
      <c r="G727" t="s">
        <v>100</v>
      </c>
      <c r="H727">
        <v>1962</v>
      </c>
      <c r="I727" t="s">
        <v>1464</v>
      </c>
      <c r="J727" t="s">
        <v>1465</v>
      </c>
      <c r="K727" t="s">
        <v>48</v>
      </c>
      <c r="L727" t="s">
        <v>49</v>
      </c>
      <c r="M727">
        <v>26</v>
      </c>
      <c r="N727" t="s">
        <v>707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202</v>
      </c>
      <c r="V727" t="s">
        <v>80</v>
      </c>
      <c r="W727" t="s">
        <v>80</v>
      </c>
      <c r="X727" t="s">
        <v>60</v>
      </c>
      <c r="Y727" t="s">
        <v>60</v>
      </c>
      <c r="Z727" t="s">
        <v>61</v>
      </c>
      <c r="AA727" t="s">
        <v>61</v>
      </c>
      <c r="AB727" t="s">
        <v>61</v>
      </c>
      <c r="AC727" t="s">
        <v>60</v>
      </c>
      <c r="AD727" t="s">
        <v>61</v>
      </c>
      <c r="AE727" t="s">
        <v>60</v>
      </c>
      <c r="AF727" t="s">
        <v>80</v>
      </c>
      <c r="AG727" t="s">
        <v>80</v>
      </c>
      <c r="AH727">
        <v>1</v>
      </c>
      <c r="AI727">
        <f>"05205     "</f>
        <v>0</v>
      </c>
      <c r="AJ727" t="s">
        <v>470</v>
      </c>
      <c r="AK727" t="s">
        <v>471</v>
      </c>
      <c r="AL727" t="s">
        <v>107</v>
      </c>
      <c r="AM727" t="s">
        <v>108</v>
      </c>
      <c r="AN727" t="s">
        <v>68</v>
      </c>
      <c r="AO727" t="s">
        <v>70</v>
      </c>
    </row>
    <row r="728" spans="1:41">
      <c r="A728">
        <v>721</v>
      </c>
      <c r="B728" t="s">
        <v>41</v>
      </c>
      <c r="C728" t="s">
        <v>42</v>
      </c>
      <c r="D728" t="s">
        <v>43</v>
      </c>
      <c r="E728">
        <f>"02"</f>
        <v>0</v>
      </c>
      <c r="F728" t="s">
        <v>124</v>
      </c>
      <c r="G728" t="s">
        <v>125</v>
      </c>
      <c r="H728">
        <v>1963</v>
      </c>
      <c r="I728" t="s">
        <v>1466</v>
      </c>
      <c r="J728" t="s">
        <v>1467</v>
      </c>
      <c r="K728" t="s">
        <v>48</v>
      </c>
      <c r="L728" t="s">
        <v>49</v>
      </c>
      <c r="M728">
        <v>25</v>
      </c>
      <c r="N728" t="s">
        <v>1468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202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1469</v>
      </c>
      <c r="AG728" t="s">
        <v>1470</v>
      </c>
      <c r="AH728">
        <v>2</v>
      </c>
      <c r="AI728">
        <f>"02104     "</f>
        <v>0</v>
      </c>
      <c r="AJ728" t="s">
        <v>205</v>
      </c>
      <c r="AK728" t="s">
        <v>206</v>
      </c>
      <c r="AL728" t="s">
        <v>207</v>
      </c>
      <c r="AM728" t="s">
        <v>208</v>
      </c>
      <c r="AN728" t="s">
        <v>68</v>
      </c>
      <c r="AO728" t="s">
        <v>69</v>
      </c>
    </row>
    <row r="729" spans="1:41">
      <c r="A729">
        <v>722</v>
      </c>
      <c r="B729" t="s">
        <v>41</v>
      </c>
      <c r="C729" t="s">
        <v>42</v>
      </c>
      <c r="D729" t="s">
        <v>43</v>
      </c>
      <c r="E729">
        <f>"08"</f>
        <v>0</v>
      </c>
      <c r="F729" t="s">
        <v>241</v>
      </c>
      <c r="G729" t="s">
        <v>242</v>
      </c>
      <c r="H729">
        <v>1966</v>
      </c>
      <c r="I729" t="s">
        <v>1471</v>
      </c>
      <c r="J729" t="s">
        <v>1472</v>
      </c>
      <c r="K729" t="s">
        <v>48</v>
      </c>
      <c r="L729" t="s">
        <v>49</v>
      </c>
      <c r="M729">
        <v>24</v>
      </c>
      <c r="N729" t="s">
        <v>151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1473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61</v>
      </c>
      <c r="AE729" t="s">
        <v>60</v>
      </c>
      <c r="AF729" t="s">
        <v>80</v>
      </c>
      <c r="AG729" t="s">
        <v>80</v>
      </c>
      <c r="AH729">
        <v>2</v>
      </c>
      <c r="AI729">
        <f>"08112     "</f>
        <v>0</v>
      </c>
      <c r="AJ729" t="s">
        <v>246</v>
      </c>
      <c r="AK729" t="s">
        <v>247</v>
      </c>
      <c r="AL729" t="s">
        <v>248</v>
      </c>
      <c r="AM729" t="s">
        <v>249</v>
      </c>
      <c r="AN729" t="s">
        <v>68</v>
      </c>
      <c r="AO729" t="s">
        <v>69</v>
      </c>
    </row>
    <row r="730" spans="1:41">
      <c r="A730">
        <v>723</v>
      </c>
      <c r="B730" t="s">
        <v>41</v>
      </c>
      <c r="C730" t="s">
        <v>42</v>
      </c>
      <c r="D730" t="s">
        <v>43</v>
      </c>
      <c r="E730">
        <f>"08"</f>
        <v>0</v>
      </c>
      <c r="F730" t="s">
        <v>241</v>
      </c>
      <c r="G730" t="s">
        <v>242</v>
      </c>
      <c r="H730">
        <v>1966</v>
      </c>
      <c r="I730" t="s">
        <v>1471</v>
      </c>
      <c r="J730" t="s">
        <v>1472</v>
      </c>
      <c r="K730" t="s">
        <v>48</v>
      </c>
      <c r="L730" t="s">
        <v>49</v>
      </c>
      <c r="M730">
        <v>24</v>
      </c>
      <c r="N730" t="s">
        <v>151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1473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80</v>
      </c>
      <c r="AG730" t="s">
        <v>80</v>
      </c>
      <c r="AH730">
        <v>3</v>
      </c>
      <c r="AI730">
        <f>"08112     "</f>
        <v>0</v>
      </c>
      <c r="AJ730" t="s">
        <v>246</v>
      </c>
      <c r="AK730" t="s">
        <v>247</v>
      </c>
      <c r="AL730" t="s">
        <v>248</v>
      </c>
      <c r="AM730" t="s">
        <v>249</v>
      </c>
      <c r="AN730" t="s">
        <v>68</v>
      </c>
      <c r="AO730" t="s">
        <v>311</v>
      </c>
    </row>
    <row r="731" spans="1:41">
      <c r="A731">
        <v>724</v>
      </c>
      <c r="B731" t="s">
        <v>41</v>
      </c>
      <c r="C731" t="s">
        <v>42</v>
      </c>
      <c r="D731" t="s">
        <v>43</v>
      </c>
      <c r="E731">
        <f>"08"</f>
        <v>0</v>
      </c>
      <c r="F731" t="s">
        <v>241</v>
      </c>
      <c r="G731" t="s">
        <v>242</v>
      </c>
      <c r="H731">
        <v>1966</v>
      </c>
      <c r="I731" t="s">
        <v>1471</v>
      </c>
      <c r="J731" t="s">
        <v>1472</v>
      </c>
      <c r="K731" t="s">
        <v>48</v>
      </c>
      <c r="L731" t="s">
        <v>49</v>
      </c>
      <c r="M731">
        <v>24</v>
      </c>
      <c r="N731" t="s">
        <v>151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1473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80</v>
      </c>
      <c r="AG731" t="s">
        <v>80</v>
      </c>
      <c r="AH731">
        <v>4</v>
      </c>
      <c r="AI731">
        <f>"08112     "</f>
        <v>0</v>
      </c>
      <c r="AJ731" t="s">
        <v>246</v>
      </c>
      <c r="AK731" t="s">
        <v>247</v>
      </c>
      <c r="AL731" t="s">
        <v>248</v>
      </c>
      <c r="AM731" t="s">
        <v>249</v>
      </c>
      <c r="AN731" t="s">
        <v>68</v>
      </c>
      <c r="AO731" t="s">
        <v>142</v>
      </c>
    </row>
    <row r="732" spans="1:41">
      <c r="A732">
        <v>725</v>
      </c>
      <c r="B732" t="s">
        <v>41</v>
      </c>
      <c r="C732" t="s">
        <v>42</v>
      </c>
      <c r="D732" t="s">
        <v>43</v>
      </c>
      <c r="E732">
        <f>"08"</f>
        <v>0</v>
      </c>
      <c r="F732" t="s">
        <v>241</v>
      </c>
      <c r="G732" t="s">
        <v>242</v>
      </c>
      <c r="H732">
        <v>1966</v>
      </c>
      <c r="I732" t="s">
        <v>1471</v>
      </c>
      <c r="J732" t="s">
        <v>1472</v>
      </c>
      <c r="K732" t="s">
        <v>48</v>
      </c>
      <c r="L732" t="s">
        <v>49</v>
      </c>
      <c r="M732">
        <v>24</v>
      </c>
      <c r="N732" t="s">
        <v>151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1473</v>
      </c>
      <c r="V732" t="s">
        <v>80</v>
      </c>
      <c r="W732" t="s">
        <v>80</v>
      </c>
      <c r="X732" t="s">
        <v>60</v>
      </c>
      <c r="Y732" t="s">
        <v>60</v>
      </c>
      <c r="Z732" t="s">
        <v>60</v>
      </c>
      <c r="AA732" t="s">
        <v>61</v>
      </c>
      <c r="AB732" t="s">
        <v>60</v>
      </c>
      <c r="AC732" t="s">
        <v>60</v>
      </c>
      <c r="AD732" t="s">
        <v>61</v>
      </c>
      <c r="AE732" t="s">
        <v>60</v>
      </c>
      <c r="AF732" t="s">
        <v>80</v>
      </c>
      <c r="AG732" t="s">
        <v>80</v>
      </c>
      <c r="AH732">
        <v>5</v>
      </c>
      <c r="AI732">
        <f>"08112     "</f>
        <v>0</v>
      </c>
      <c r="AJ732" t="s">
        <v>246</v>
      </c>
      <c r="AK732" t="s">
        <v>247</v>
      </c>
      <c r="AL732" t="s">
        <v>248</v>
      </c>
      <c r="AM732" t="s">
        <v>249</v>
      </c>
      <c r="AN732" t="s">
        <v>68</v>
      </c>
      <c r="AO732" t="s">
        <v>142</v>
      </c>
    </row>
    <row r="733" spans="1:41">
      <c r="A733">
        <v>726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1968</v>
      </c>
      <c r="I733" t="s">
        <v>1474</v>
      </c>
      <c r="J733" t="s">
        <v>1475</v>
      </c>
      <c r="K733" t="s">
        <v>48</v>
      </c>
      <c r="L733" t="s">
        <v>49</v>
      </c>
      <c r="M733">
        <v>24</v>
      </c>
      <c r="N733" t="s">
        <v>151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1104</v>
      </c>
      <c r="V733" t="s">
        <v>80</v>
      </c>
      <c r="W733" t="s">
        <v>80</v>
      </c>
      <c r="X733" t="s">
        <v>60</v>
      </c>
      <c r="Y733" t="s">
        <v>60</v>
      </c>
      <c r="Z733" t="s">
        <v>60</v>
      </c>
      <c r="AA733" t="s">
        <v>61</v>
      </c>
      <c r="AB733" t="s">
        <v>60</v>
      </c>
      <c r="AC733" t="s">
        <v>60</v>
      </c>
      <c r="AD733" t="s">
        <v>60</v>
      </c>
      <c r="AE733" t="s">
        <v>60</v>
      </c>
      <c r="AF733" t="s">
        <v>80</v>
      </c>
      <c r="AG733" t="s">
        <v>80</v>
      </c>
      <c r="AH733">
        <v>1</v>
      </c>
      <c r="AI733">
        <f>"04002     "</f>
        <v>0</v>
      </c>
      <c r="AJ733" t="s">
        <v>519</v>
      </c>
      <c r="AK733" t="s">
        <v>520</v>
      </c>
      <c r="AL733" t="s">
        <v>96</v>
      </c>
      <c r="AM733" t="s">
        <v>97</v>
      </c>
      <c r="AN733" t="s">
        <v>68</v>
      </c>
      <c r="AO733" t="s">
        <v>276</v>
      </c>
    </row>
    <row r="734" spans="1:41">
      <c r="A734">
        <v>727</v>
      </c>
      <c r="B734" t="s">
        <v>41</v>
      </c>
      <c r="C734" t="s">
        <v>42</v>
      </c>
      <c r="D734" t="s">
        <v>43</v>
      </c>
      <c r="E734">
        <f>"05"</f>
        <v>0</v>
      </c>
      <c r="F734" t="s">
        <v>99</v>
      </c>
      <c r="G734" t="s">
        <v>100</v>
      </c>
      <c r="H734">
        <v>1969</v>
      </c>
      <c r="I734" t="s">
        <v>1476</v>
      </c>
      <c r="J734" t="s">
        <v>1477</v>
      </c>
      <c r="K734" t="s">
        <v>48</v>
      </c>
      <c r="L734" t="s">
        <v>49</v>
      </c>
      <c r="M734">
        <v>25</v>
      </c>
      <c r="N734" t="s">
        <v>217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677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2</v>
      </c>
      <c r="AI734">
        <f>"05205     "</f>
        <v>0</v>
      </c>
      <c r="AJ734" t="s">
        <v>470</v>
      </c>
      <c r="AK734" t="s">
        <v>471</v>
      </c>
      <c r="AL734" t="s">
        <v>107</v>
      </c>
      <c r="AM734" t="s">
        <v>108</v>
      </c>
      <c r="AN734" t="s">
        <v>68</v>
      </c>
      <c r="AO734" t="s">
        <v>224</v>
      </c>
    </row>
    <row r="735" spans="1:41">
      <c r="A735">
        <v>728</v>
      </c>
      <c r="B735" t="s">
        <v>41</v>
      </c>
      <c r="C735" t="s">
        <v>42</v>
      </c>
      <c r="D735" t="s">
        <v>43</v>
      </c>
      <c r="E735">
        <f>"05"</f>
        <v>0</v>
      </c>
      <c r="F735" t="s">
        <v>99</v>
      </c>
      <c r="G735" t="s">
        <v>100</v>
      </c>
      <c r="H735">
        <v>1969</v>
      </c>
      <c r="I735" t="s">
        <v>1476</v>
      </c>
      <c r="J735" t="s">
        <v>1477</v>
      </c>
      <c r="K735" t="s">
        <v>48</v>
      </c>
      <c r="L735" t="s">
        <v>49</v>
      </c>
      <c r="M735">
        <v>25</v>
      </c>
      <c r="N735" t="s">
        <v>217</v>
      </c>
      <c r="O735" t="s">
        <v>51</v>
      </c>
      <c r="P735" t="s">
        <v>52</v>
      </c>
      <c r="Q735" t="s">
        <v>92</v>
      </c>
      <c r="R735" t="s">
        <v>54</v>
      </c>
      <c r="S735" t="s">
        <v>55</v>
      </c>
      <c r="T735" t="s">
        <v>55</v>
      </c>
      <c r="U735" t="s">
        <v>677</v>
      </c>
      <c r="V735" t="s">
        <v>80</v>
      </c>
      <c r="W735" t="s">
        <v>80</v>
      </c>
      <c r="X735" t="s">
        <v>60</v>
      </c>
      <c r="Y735" t="s">
        <v>60</v>
      </c>
      <c r="Z735" t="s">
        <v>60</v>
      </c>
      <c r="AA735" t="s">
        <v>61</v>
      </c>
      <c r="AB735" t="s">
        <v>60</v>
      </c>
      <c r="AC735" t="s">
        <v>60</v>
      </c>
      <c r="AD735" t="s">
        <v>61</v>
      </c>
      <c r="AE735" t="s">
        <v>60</v>
      </c>
      <c r="AF735" t="s">
        <v>80</v>
      </c>
      <c r="AG735" t="s">
        <v>80</v>
      </c>
      <c r="AH735">
        <v>3</v>
      </c>
      <c r="AI735">
        <f>"05205     "</f>
        <v>0</v>
      </c>
      <c r="AJ735" t="s">
        <v>470</v>
      </c>
      <c r="AK735" t="s">
        <v>471</v>
      </c>
      <c r="AL735" t="s">
        <v>107</v>
      </c>
      <c r="AM735" t="s">
        <v>108</v>
      </c>
      <c r="AN735" t="s">
        <v>68</v>
      </c>
      <c r="AO735" t="s">
        <v>224</v>
      </c>
    </row>
    <row r="736" spans="1:41">
      <c r="A736">
        <v>729</v>
      </c>
      <c r="B736" t="s">
        <v>41</v>
      </c>
      <c r="C736" t="s">
        <v>42</v>
      </c>
      <c r="D736" t="s">
        <v>43</v>
      </c>
      <c r="E736">
        <f>"04"</f>
        <v>0</v>
      </c>
      <c r="F736" t="s">
        <v>86</v>
      </c>
      <c r="G736" t="s">
        <v>87</v>
      </c>
      <c r="H736">
        <v>1971</v>
      </c>
      <c r="I736" t="s">
        <v>1478</v>
      </c>
      <c r="J736" t="s">
        <v>1479</v>
      </c>
      <c r="K736" t="s">
        <v>48</v>
      </c>
      <c r="L736" t="s">
        <v>49</v>
      </c>
      <c r="M736">
        <v>25</v>
      </c>
      <c r="N736" t="s">
        <v>217</v>
      </c>
      <c r="O736" t="s">
        <v>51</v>
      </c>
      <c r="P736" t="s">
        <v>52</v>
      </c>
      <c r="Q736" t="s">
        <v>92</v>
      </c>
      <c r="R736" t="s">
        <v>54</v>
      </c>
      <c r="S736" t="s">
        <v>55</v>
      </c>
      <c r="T736" t="s">
        <v>55</v>
      </c>
      <c r="U736" t="s">
        <v>677</v>
      </c>
      <c r="V736" t="s">
        <v>80</v>
      </c>
      <c r="W736" t="s">
        <v>80</v>
      </c>
      <c r="X736" t="s">
        <v>60</v>
      </c>
      <c r="Y736" t="s">
        <v>60</v>
      </c>
      <c r="Z736" t="s">
        <v>60</v>
      </c>
      <c r="AA736" t="s">
        <v>61</v>
      </c>
      <c r="AB736" t="s">
        <v>60</v>
      </c>
      <c r="AC736" t="s">
        <v>60</v>
      </c>
      <c r="AD736" t="s">
        <v>61</v>
      </c>
      <c r="AE736" t="s">
        <v>60</v>
      </c>
      <c r="AF736" t="s">
        <v>80</v>
      </c>
      <c r="AG736" t="s">
        <v>80</v>
      </c>
      <c r="AH736">
        <v>1</v>
      </c>
      <c r="AI736">
        <f>"04201     "</f>
        <v>0</v>
      </c>
      <c r="AJ736" t="s">
        <v>219</v>
      </c>
      <c r="AK736" t="s">
        <v>220</v>
      </c>
      <c r="AL736" t="s">
        <v>221</v>
      </c>
      <c r="AM736" t="s">
        <v>222</v>
      </c>
      <c r="AN736" t="s">
        <v>68</v>
      </c>
      <c r="AO736" t="s">
        <v>70</v>
      </c>
    </row>
    <row r="737" spans="1:41">
      <c r="A737">
        <v>730</v>
      </c>
      <c r="B737" t="s">
        <v>41</v>
      </c>
      <c r="C737" t="s">
        <v>42</v>
      </c>
      <c r="D737" t="s">
        <v>43</v>
      </c>
      <c r="E737">
        <f>"04"</f>
        <v>0</v>
      </c>
      <c r="F737" t="s">
        <v>86</v>
      </c>
      <c r="G737" t="s">
        <v>87</v>
      </c>
      <c r="H737">
        <v>1971</v>
      </c>
      <c r="I737" t="s">
        <v>1478</v>
      </c>
      <c r="J737" t="s">
        <v>1479</v>
      </c>
      <c r="K737" t="s">
        <v>48</v>
      </c>
      <c r="L737" t="s">
        <v>49</v>
      </c>
      <c r="M737">
        <v>25</v>
      </c>
      <c r="N737" t="s">
        <v>217</v>
      </c>
      <c r="O737" t="s">
        <v>51</v>
      </c>
      <c r="P737" t="s">
        <v>52</v>
      </c>
      <c r="Q737" t="s">
        <v>92</v>
      </c>
      <c r="R737" t="s">
        <v>54</v>
      </c>
      <c r="S737" t="s">
        <v>55</v>
      </c>
      <c r="T737" t="s">
        <v>55</v>
      </c>
      <c r="U737" t="s">
        <v>677</v>
      </c>
      <c r="V737" t="s">
        <v>80</v>
      </c>
      <c r="W737" t="s">
        <v>80</v>
      </c>
      <c r="X737" t="s">
        <v>60</v>
      </c>
      <c r="Y737" t="s">
        <v>60</v>
      </c>
      <c r="Z737" t="s">
        <v>60</v>
      </c>
      <c r="AA737" t="s">
        <v>61</v>
      </c>
      <c r="AB737" t="s">
        <v>60</v>
      </c>
      <c r="AC737" t="s">
        <v>60</v>
      </c>
      <c r="AD737" t="s">
        <v>61</v>
      </c>
      <c r="AE737" t="s">
        <v>60</v>
      </c>
      <c r="AF737" t="s">
        <v>80</v>
      </c>
      <c r="AG737" t="s">
        <v>80</v>
      </c>
      <c r="AH737">
        <v>2</v>
      </c>
      <c r="AI737">
        <f>"04201     "</f>
        <v>0</v>
      </c>
      <c r="AJ737" t="s">
        <v>219</v>
      </c>
      <c r="AK737" t="s">
        <v>220</v>
      </c>
      <c r="AL737" t="s">
        <v>221</v>
      </c>
      <c r="AM737" t="s">
        <v>222</v>
      </c>
      <c r="AN737" t="s">
        <v>68</v>
      </c>
      <c r="AO737" t="s">
        <v>69</v>
      </c>
    </row>
    <row r="738" spans="1:41">
      <c r="A738">
        <v>731</v>
      </c>
      <c r="B738" t="s">
        <v>41</v>
      </c>
      <c r="C738" t="s">
        <v>42</v>
      </c>
      <c r="D738" t="s">
        <v>43</v>
      </c>
      <c r="E738">
        <f>"04"</f>
        <v>0</v>
      </c>
      <c r="F738" t="s">
        <v>86</v>
      </c>
      <c r="G738" t="s">
        <v>87</v>
      </c>
      <c r="H738">
        <v>1971</v>
      </c>
      <c r="I738" t="s">
        <v>1478</v>
      </c>
      <c r="J738" t="s">
        <v>1479</v>
      </c>
      <c r="K738" t="s">
        <v>48</v>
      </c>
      <c r="L738" t="s">
        <v>49</v>
      </c>
      <c r="M738">
        <v>25</v>
      </c>
      <c r="N738" t="s">
        <v>217</v>
      </c>
      <c r="O738" t="s">
        <v>51</v>
      </c>
      <c r="P738" t="s">
        <v>52</v>
      </c>
      <c r="Q738" t="s">
        <v>92</v>
      </c>
      <c r="R738" t="s">
        <v>54</v>
      </c>
      <c r="S738" t="s">
        <v>55</v>
      </c>
      <c r="T738" t="s">
        <v>55</v>
      </c>
      <c r="U738" t="s">
        <v>677</v>
      </c>
      <c r="V738" t="s">
        <v>80</v>
      </c>
      <c r="W738" t="s">
        <v>80</v>
      </c>
      <c r="X738" t="s">
        <v>60</v>
      </c>
      <c r="Y738" t="s">
        <v>60</v>
      </c>
      <c r="Z738" t="s">
        <v>60</v>
      </c>
      <c r="AA738" t="s">
        <v>61</v>
      </c>
      <c r="AB738" t="s">
        <v>60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4</v>
      </c>
      <c r="AI738">
        <f>"04201     "</f>
        <v>0</v>
      </c>
      <c r="AJ738" t="s">
        <v>219</v>
      </c>
      <c r="AK738" t="s">
        <v>220</v>
      </c>
      <c r="AL738" t="s">
        <v>221</v>
      </c>
      <c r="AM738" t="s">
        <v>222</v>
      </c>
      <c r="AN738" t="s">
        <v>68</v>
      </c>
      <c r="AO738" t="s">
        <v>184</v>
      </c>
    </row>
    <row r="739" spans="1:41">
      <c r="A739">
        <v>732</v>
      </c>
      <c r="B739" t="s">
        <v>41</v>
      </c>
      <c r="C739" t="s">
        <v>42</v>
      </c>
      <c r="D739" t="s">
        <v>43</v>
      </c>
      <c r="E739">
        <f>"09"</f>
        <v>0</v>
      </c>
      <c r="F739" t="s">
        <v>297</v>
      </c>
      <c r="G739" t="s">
        <v>298</v>
      </c>
      <c r="H739">
        <v>1989</v>
      </c>
      <c r="I739" t="s">
        <v>1480</v>
      </c>
      <c r="J739" t="s">
        <v>1481</v>
      </c>
      <c r="K739" t="s">
        <v>77</v>
      </c>
      <c r="L739" t="s">
        <v>49</v>
      </c>
      <c r="M739">
        <v>26</v>
      </c>
      <c r="N739" t="s">
        <v>114</v>
      </c>
      <c r="O739" t="s">
        <v>51</v>
      </c>
      <c r="P739" t="s">
        <v>91</v>
      </c>
      <c r="Q739" t="s">
        <v>53</v>
      </c>
      <c r="R739" t="s">
        <v>54</v>
      </c>
      <c r="S739" t="s">
        <v>55</v>
      </c>
      <c r="T739" t="s">
        <v>55</v>
      </c>
      <c r="U739" t="s">
        <v>1482</v>
      </c>
      <c r="V739" t="s">
        <v>80</v>
      </c>
      <c r="W739" t="s">
        <v>80</v>
      </c>
      <c r="X739" t="s">
        <v>116</v>
      </c>
      <c r="Y739" t="s">
        <v>60</v>
      </c>
      <c r="Z739" t="s">
        <v>61</v>
      </c>
      <c r="AA739" t="s">
        <v>61</v>
      </c>
      <c r="AB739" t="s">
        <v>61</v>
      </c>
      <c r="AC739" t="s">
        <v>60</v>
      </c>
      <c r="AD739" t="s">
        <v>60</v>
      </c>
      <c r="AE739" t="s">
        <v>60</v>
      </c>
      <c r="AF739" t="s">
        <v>517</v>
      </c>
      <c r="AG739" t="s">
        <v>518</v>
      </c>
      <c r="AH739">
        <v>1</v>
      </c>
      <c r="AI739">
        <f>"09202     "</f>
        <v>0</v>
      </c>
      <c r="AJ739" t="s">
        <v>304</v>
      </c>
      <c r="AK739" t="s">
        <v>305</v>
      </c>
      <c r="AL739" t="s">
        <v>83</v>
      </c>
      <c r="AM739" t="s">
        <v>84</v>
      </c>
      <c r="AN739" t="s">
        <v>68</v>
      </c>
      <c r="AO739" t="s">
        <v>85</v>
      </c>
    </row>
    <row r="740" spans="1:41">
      <c r="A740">
        <v>1215</v>
      </c>
      <c r="B740" t="s">
        <v>41</v>
      </c>
      <c r="C740" t="s">
        <v>42</v>
      </c>
      <c r="D740" t="s">
        <v>43</v>
      </c>
      <c r="E740">
        <f>"07"</f>
        <v>0</v>
      </c>
      <c r="F740" t="s">
        <v>44</v>
      </c>
      <c r="G740" t="s">
        <v>45</v>
      </c>
      <c r="H740">
        <v>2509</v>
      </c>
      <c r="I740" t="s">
        <v>1452</v>
      </c>
      <c r="J740" t="s">
        <v>1453</v>
      </c>
      <c r="K740" t="s">
        <v>48</v>
      </c>
      <c r="L740" t="s">
        <v>49</v>
      </c>
      <c r="M740">
        <v>23</v>
      </c>
      <c r="N740" t="s">
        <v>1454</v>
      </c>
      <c r="O740" t="s">
        <v>51</v>
      </c>
      <c r="P740" t="s">
        <v>1450</v>
      </c>
      <c r="Q740" t="s">
        <v>92</v>
      </c>
      <c r="R740" t="s">
        <v>54</v>
      </c>
      <c r="S740" t="s">
        <v>55</v>
      </c>
      <c r="T740" t="s">
        <v>55</v>
      </c>
      <c r="U740" t="s">
        <v>1455</v>
      </c>
      <c r="V740" t="s">
        <v>80</v>
      </c>
      <c r="W740" t="s">
        <v>80</v>
      </c>
      <c r="X740" t="s">
        <v>60</v>
      </c>
      <c r="Y740" t="s">
        <v>60</v>
      </c>
      <c r="Z740" t="s">
        <v>61</v>
      </c>
      <c r="AA740" t="s">
        <v>61</v>
      </c>
      <c r="AB740" t="s">
        <v>61</v>
      </c>
      <c r="AC740" t="s">
        <v>60</v>
      </c>
      <c r="AD740" t="s">
        <v>61</v>
      </c>
      <c r="AE740" t="s">
        <v>61</v>
      </c>
      <c r="AF740" t="s">
        <v>1271</v>
      </c>
      <c r="AG740" t="s">
        <v>1272</v>
      </c>
      <c r="AH740">
        <v>2</v>
      </c>
      <c r="AI740">
        <f>"07211     "</f>
        <v>0</v>
      </c>
      <c r="AJ740" t="s">
        <v>239</v>
      </c>
      <c r="AK740" t="s">
        <v>240</v>
      </c>
      <c r="AL740" t="s">
        <v>140</v>
      </c>
      <c r="AM740" t="s">
        <v>141</v>
      </c>
      <c r="AN740" t="s">
        <v>68</v>
      </c>
      <c r="AO740" t="s">
        <v>70</v>
      </c>
    </row>
    <row r="741" spans="1:41">
      <c r="A741">
        <v>733</v>
      </c>
      <c r="B741" t="s">
        <v>41</v>
      </c>
      <c r="C741" t="s">
        <v>42</v>
      </c>
      <c r="D741" t="s">
        <v>43</v>
      </c>
      <c r="E741">
        <f>"04"</f>
        <v>0</v>
      </c>
      <c r="F741" t="s">
        <v>86</v>
      </c>
      <c r="G741" t="s">
        <v>87</v>
      </c>
      <c r="H741">
        <v>1992</v>
      </c>
      <c r="I741" t="s">
        <v>1483</v>
      </c>
      <c r="J741" t="s">
        <v>1484</v>
      </c>
      <c r="K741" t="s">
        <v>77</v>
      </c>
      <c r="L741" t="s">
        <v>49</v>
      </c>
      <c r="M741">
        <v>27</v>
      </c>
      <c r="N741" t="s">
        <v>159</v>
      </c>
      <c r="O741" t="s">
        <v>51</v>
      </c>
      <c r="P741" t="s">
        <v>52</v>
      </c>
      <c r="Q741" t="s">
        <v>53</v>
      </c>
      <c r="R741" t="s">
        <v>54</v>
      </c>
      <c r="S741" t="s">
        <v>55</v>
      </c>
      <c r="T741" t="s">
        <v>55</v>
      </c>
      <c r="U741" t="s">
        <v>501</v>
      </c>
      <c r="V741" t="s">
        <v>80</v>
      </c>
      <c r="W741" t="s">
        <v>80</v>
      </c>
      <c r="X741" t="s">
        <v>116</v>
      </c>
      <c r="Y741" t="s">
        <v>60</v>
      </c>
      <c r="Z741" t="s">
        <v>61</v>
      </c>
      <c r="AA741" t="s">
        <v>61</v>
      </c>
      <c r="AB741" t="s">
        <v>61</v>
      </c>
      <c r="AC741" t="s">
        <v>60</v>
      </c>
      <c r="AD741" t="s">
        <v>60</v>
      </c>
      <c r="AE741" t="s">
        <v>60</v>
      </c>
      <c r="AF741" t="s">
        <v>701</v>
      </c>
      <c r="AG741" t="s">
        <v>702</v>
      </c>
      <c r="AH741">
        <v>1</v>
      </c>
      <c r="AI741">
        <f>"04002     "</f>
        <v>0</v>
      </c>
      <c r="AJ741" t="s">
        <v>519</v>
      </c>
      <c r="AK741" t="s">
        <v>520</v>
      </c>
      <c r="AL741" t="s">
        <v>96</v>
      </c>
      <c r="AM741" t="s">
        <v>97</v>
      </c>
      <c r="AN741" t="s">
        <v>68</v>
      </c>
      <c r="AO741" t="s">
        <v>209</v>
      </c>
    </row>
    <row r="742" spans="1:41">
      <c r="A742">
        <v>734</v>
      </c>
      <c r="B742" t="s">
        <v>41</v>
      </c>
      <c r="C742" t="s">
        <v>42</v>
      </c>
      <c r="D742" t="s">
        <v>43</v>
      </c>
      <c r="E742">
        <f>"02"</f>
        <v>0</v>
      </c>
      <c r="F742" t="s">
        <v>124</v>
      </c>
      <c r="G742" t="s">
        <v>125</v>
      </c>
      <c r="H742">
        <v>2003</v>
      </c>
      <c r="I742" t="s">
        <v>1485</v>
      </c>
      <c r="J742" t="s">
        <v>1486</v>
      </c>
      <c r="K742" t="s">
        <v>48</v>
      </c>
      <c r="L742" t="s">
        <v>49</v>
      </c>
      <c r="M742">
        <v>23</v>
      </c>
      <c r="N742" t="s">
        <v>1487</v>
      </c>
      <c r="O742" t="s">
        <v>51</v>
      </c>
      <c r="P742" t="s">
        <v>1450</v>
      </c>
      <c r="Q742" t="s">
        <v>92</v>
      </c>
      <c r="R742" t="s">
        <v>54</v>
      </c>
      <c r="S742" t="s">
        <v>55</v>
      </c>
      <c r="T742" t="s">
        <v>55</v>
      </c>
      <c r="U742" t="s">
        <v>1488</v>
      </c>
      <c r="V742" t="s">
        <v>80</v>
      </c>
      <c r="W742" t="s">
        <v>80</v>
      </c>
      <c r="X742" t="s">
        <v>60</v>
      </c>
      <c r="Y742" t="s">
        <v>60</v>
      </c>
      <c r="Z742" t="s">
        <v>61</v>
      </c>
      <c r="AA742" t="s">
        <v>61</v>
      </c>
      <c r="AB742" t="s">
        <v>61</v>
      </c>
      <c r="AC742" t="s">
        <v>60</v>
      </c>
      <c r="AD742" t="s">
        <v>61</v>
      </c>
      <c r="AE742" t="s">
        <v>60</v>
      </c>
      <c r="AF742" t="s">
        <v>80</v>
      </c>
      <c r="AG742" t="s">
        <v>80</v>
      </c>
      <c r="AH742">
        <v>4</v>
      </c>
      <c r="AI742">
        <f>"02204     "</f>
        <v>0</v>
      </c>
      <c r="AJ742" t="s">
        <v>559</v>
      </c>
      <c r="AK742" t="s">
        <v>560</v>
      </c>
      <c r="AL742" t="s">
        <v>96</v>
      </c>
      <c r="AM742" t="s">
        <v>97</v>
      </c>
      <c r="AN742" t="s">
        <v>68</v>
      </c>
      <c r="AO742" t="s">
        <v>69</v>
      </c>
    </row>
    <row r="743" spans="1:41">
      <c r="A743">
        <v>1220</v>
      </c>
      <c r="B743" t="s">
        <v>41</v>
      </c>
      <c r="C743" t="s">
        <v>42</v>
      </c>
      <c r="D743" t="s">
        <v>43</v>
      </c>
      <c r="E743">
        <f>"07"</f>
        <v>0</v>
      </c>
      <c r="F743" t="s">
        <v>44</v>
      </c>
      <c r="G743" t="s">
        <v>45</v>
      </c>
      <c r="H743">
        <v>2509</v>
      </c>
      <c r="I743" t="s">
        <v>1452</v>
      </c>
      <c r="J743" t="s">
        <v>1453</v>
      </c>
      <c r="K743" t="s">
        <v>48</v>
      </c>
      <c r="L743" t="s">
        <v>49</v>
      </c>
      <c r="M743">
        <v>23</v>
      </c>
      <c r="N743" t="s">
        <v>1454</v>
      </c>
      <c r="O743" t="s">
        <v>51</v>
      </c>
      <c r="P743" t="s">
        <v>1450</v>
      </c>
      <c r="Q743" t="s">
        <v>92</v>
      </c>
      <c r="R743" t="s">
        <v>54</v>
      </c>
      <c r="S743" t="s">
        <v>55</v>
      </c>
      <c r="T743" t="s">
        <v>55</v>
      </c>
      <c r="U743" t="s">
        <v>1455</v>
      </c>
      <c r="V743" t="s">
        <v>80</v>
      </c>
      <c r="W743" t="s">
        <v>80</v>
      </c>
      <c r="X743" t="s">
        <v>60</v>
      </c>
      <c r="Y743" t="s">
        <v>60</v>
      </c>
      <c r="Z743" t="s">
        <v>61</v>
      </c>
      <c r="AA743" t="s">
        <v>61</v>
      </c>
      <c r="AB743" t="s">
        <v>61</v>
      </c>
      <c r="AC743" t="s">
        <v>60</v>
      </c>
      <c r="AD743" t="s">
        <v>61</v>
      </c>
      <c r="AE743" t="s">
        <v>61</v>
      </c>
      <c r="AF743" t="s">
        <v>1271</v>
      </c>
      <c r="AG743" t="s">
        <v>1272</v>
      </c>
      <c r="AH743">
        <v>7</v>
      </c>
      <c r="AI743">
        <f>"07211     "</f>
        <v>0</v>
      </c>
      <c r="AJ743" t="s">
        <v>239</v>
      </c>
      <c r="AK743" t="s">
        <v>240</v>
      </c>
      <c r="AL743" t="s">
        <v>140</v>
      </c>
      <c r="AM743" t="s">
        <v>141</v>
      </c>
      <c r="AN743" t="s">
        <v>68</v>
      </c>
      <c r="AO743" t="s">
        <v>70</v>
      </c>
    </row>
    <row r="744" spans="1:41">
      <c r="A744">
        <v>735</v>
      </c>
      <c r="B744" t="s">
        <v>41</v>
      </c>
      <c r="C744" t="s">
        <v>42</v>
      </c>
      <c r="D744" t="s">
        <v>43</v>
      </c>
      <c r="E744">
        <f>"07"</f>
        <v>0</v>
      </c>
      <c r="F744" t="s">
        <v>44</v>
      </c>
      <c r="G744" t="s">
        <v>45</v>
      </c>
      <c r="H744">
        <v>2008</v>
      </c>
      <c r="I744" t="s">
        <v>1489</v>
      </c>
      <c r="J744" t="s">
        <v>1490</v>
      </c>
      <c r="K744" t="s">
        <v>48</v>
      </c>
      <c r="L744" t="s">
        <v>49</v>
      </c>
      <c r="M744">
        <v>23</v>
      </c>
      <c r="N744" t="s">
        <v>1487</v>
      </c>
      <c r="O744" t="s">
        <v>51</v>
      </c>
      <c r="P744" t="s">
        <v>1450</v>
      </c>
      <c r="Q744" t="s">
        <v>53</v>
      </c>
      <c r="R744" t="s">
        <v>54</v>
      </c>
      <c r="S744" t="s">
        <v>55</v>
      </c>
      <c r="T744" t="s">
        <v>55</v>
      </c>
      <c r="U744" t="s">
        <v>1491</v>
      </c>
      <c r="V744" t="s">
        <v>80</v>
      </c>
      <c r="W744" t="s">
        <v>80</v>
      </c>
      <c r="X744" t="s">
        <v>60</v>
      </c>
      <c r="Y744" t="s">
        <v>60</v>
      </c>
      <c r="Z744" t="s">
        <v>61</v>
      </c>
      <c r="AA744" t="s">
        <v>61</v>
      </c>
      <c r="AB744" t="s">
        <v>61</v>
      </c>
      <c r="AC744" t="s">
        <v>60</v>
      </c>
      <c r="AD744" t="s">
        <v>61</v>
      </c>
      <c r="AE744" t="s">
        <v>60</v>
      </c>
      <c r="AF744" t="s">
        <v>80</v>
      </c>
      <c r="AG744" t="s">
        <v>80</v>
      </c>
      <c r="AH744">
        <v>1</v>
      </c>
      <c r="AI744">
        <f>"07112     "</f>
        <v>0</v>
      </c>
      <c r="AJ744" t="s">
        <v>540</v>
      </c>
      <c r="AK744" t="s">
        <v>541</v>
      </c>
      <c r="AL744" t="s">
        <v>137</v>
      </c>
      <c r="AM744" t="s">
        <v>138</v>
      </c>
      <c r="AN744" t="s">
        <v>68</v>
      </c>
      <c r="AO744" t="s">
        <v>224</v>
      </c>
    </row>
    <row r="745" spans="1:41">
      <c r="A745">
        <v>1216</v>
      </c>
      <c r="B745" t="s">
        <v>41</v>
      </c>
      <c r="C745" t="s">
        <v>42</v>
      </c>
      <c r="D745" t="s">
        <v>43</v>
      </c>
      <c r="E745">
        <f>"07"</f>
        <v>0</v>
      </c>
      <c r="F745" t="s">
        <v>44</v>
      </c>
      <c r="G745" t="s">
        <v>45</v>
      </c>
      <c r="H745">
        <v>2509</v>
      </c>
      <c r="I745" t="s">
        <v>1452</v>
      </c>
      <c r="J745" t="s">
        <v>1453</v>
      </c>
      <c r="K745" t="s">
        <v>48</v>
      </c>
      <c r="L745" t="s">
        <v>49</v>
      </c>
      <c r="M745">
        <v>23</v>
      </c>
      <c r="N745" t="s">
        <v>1454</v>
      </c>
      <c r="O745" t="s">
        <v>51</v>
      </c>
      <c r="P745" t="s">
        <v>1450</v>
      </c>
      <c r="Q745" t="s">
        <v>92</v>
      </c>
      <c r="R745" t="s">
        <v>54</v>
      </c>
      <c r="S745" t="s">
        <v>55</v>
      </c>
      <c r="T745" t="s">
        <v>55</v>
      </c>
      <c r="U745" t="s">
        <v>1455</v>
      </c>
      <c r="V745" t="s">
        <v>80</v>
      </c>
      <c r="W745" t="s">
        <v>80</v>
      </c>
      <c r="X745" t="s">
        <v>60</v>
      </c>
      <c r="Y745" t="s">
        <v>60</v>
      </c>
      <c r="Z745" t="s">
        <v>61</v>
      </c>
      <c r="AA745" t="s">
        <v>61</v>
      </c>
      <c r="AB745" t="s">
        <v>61</v>
      </c>
      <c r="AC745" t="s">
        <v>60</v>
      </c>
      <c r="AD745" t="s">
        <v>61</v>
      </c>
      <c r="AE745" t="s">
        <v>61</v>
      </c>
      <c r="AF745" t="s">
        <v>1271</v>
      </c>
      <c r="AG745" t="s">
        <v>1272</v>
      </c>
      <c r="AH745">
        <v>3</v>
      </c>
      <c r="AI745">
        <f>"07211     "</f>
        <v>0</v>
      </c>
      <c r="AJ745" t="s">
        <v>239</v>
      </c>
      <c r="AK745" t="s">
        <v>240</v>
      </c>
      <c r="AL745" t="s">
        <v>1492</v>
      </c>
      <c r="AM745" t="s">
        <v>1493</v>
      </c>
      <c r="AN745" t="s">
        <v>68</v>
      </c>
      <c r="AO745" t="s">
        <v>184</v>
      </c>
    </row>
    <row r="746" spans="1:41">
      <c r="A746">
        <v>736</v>
      </c>
      <c r="B746" t="s">
        <v>41</v>
      </c>
      <c r="C746" t="s">
        <v>42</v>
      </c>
      <c r="D746" t="s">
        <v>43</v>
      </c>
      <c r="E746">
        <f>"05"</f>
        <v>0</v>
      </c>
      <c r="F746" t="s">
        <v>99</v>
      </c>
      <c r="G746" t="s">
        <v>100</v>
      </c>
      <c r="H746">
        <v>2013</v>
      </c>
      <c r="I746" t="s">
        <v>1447</v>
      </c>
      <c r="J746" t="s">
        <v>1448</v>
      </c>
      <c r="K746" t="s">
        <v>48</v>
      </c>
      <c r="L746" t="s">
        <v>49</v>
      </c>
      <c r="M746">
        <v>24</v>
      </c>
      <c r="N746" t="s">
        <v>1449</v>
      </c>
      <c r="O746" t="s">
        <v>51</v>
      </c>
      <c r="P746" t="s">
        <v>1450</v>
      </c>
      <c r="Q746" t="s">
        <v>92</v>
      </c>
      <c r="R746" t="s">
        <v>54</v>
      </c>
      <c r="S746" t="s">
        <v>55</v>
      </c>
      <c r="T746" t="s">
        <v>55</v>
      </c>
      <c r="U746" t="s">
        <v>1451</v>
      </c>
      <c r="V746" t="s">
        <v>80</v>
      </c>
      <c r="W746" t="s">
        <v>80</v>
      </c>
      <c r="X746" t="s">
        <v>60</v>
      </c>
      <c r="Y746" t="s">
        <v>60</v>
      </c>
      <c r="Z746" t="s">
        <v>61</v>
      </c>
      <c r="AA746" t="s">
        <v>61</v>
      </c>
      <c r="AB746" t="s">
        <v>61</v>
      </c>
      <c r="AC746" t="s">
        <v>60</v>
      </c>
      <c r="AD746" t="s">
        <v>61</v>
      </c>
      <c r="AE746" t="s">
        <v>60</v>
      </c>
      <c r="AF746" t="s">
        <v>117</v>
      </c>
      <c r="AG746" t="s">
        <v>118</v>
      </c>
      <c r="AH746">
        <v>1</v>
      </c>
      <c r="AI746">
        <f>"05111     "</f>
        <v>0</v>
      </c>
      <c r="AJ746" t="s">
        <v>752</v>
      </c>
      <c r="AK746" t="s">
        <v>753</v>
      </c>
      <c r="AL746" t="s">
        <v>107</v>
      </c>
      <c r="AM746" t="s">
        <v>108</v>
      </c>
      <c r="AN746" t="s">
        <v>68</v>
      </c>
      <c r="AO746" t="s">
        <v>142</v>
      </c>
    </row>
    <row r="747" spans="1:41">
      <c r="A747">
        <v>737</v>
      </c>
      <c r="B747" t="s">
        <v>41</v>
      </c>
      <c r="C747" t="s">
        <v>42</v>
      </c>
      <c r="D747" t="s">
        <v>43</v>
      </c>
      <c r="E747">
        <f>"05"</f>
        <v>0</v>
      </c>
      <c r="F747" t="s">
        <v>99</v>
      </c>
      <c r="G747" t="s">
        <v>100</v>
      </c>
      <c r="H747">
        <v>2013</v>
      </c>
      <c r="I747" t="s">
        <v>1447</v>
      </c>
      <c r="J747" t="s">
        <v>1448</v>
      </c>
      <c r="K747" t="s">
        <v>48</v>
      </c>
      <c r="L747" t="s">
        <v>49</v>
      </c>
      <c r="M747">
        <v>24</v>
      </c>
      <c r="N747" t="s">
        <v>1449</v>
      </c>
      <c r="O747" t="s">
        <v>51</v>
      </c>
      <c r="P747" t="s">
        <v>1450</v>
      </c>
      <c r="Q747" t="s">
        <v>92</v>
      </c>
      <c r="R747" t="s">
        <v>54</v>
      </c>
      <c r="S747" t="s">
        <v>55</v>
      </c>
      <c r="T747" t="s">
        <v>55</v>
      </c>
      <c r="U747" t="s">
        <v>1451</v>
      </c>
      <c r="V747" t="s">
        <v>80</v>
      </c>
      <c r="W747" t="s">
        <v>80</v>
      </c>
      <c r="X747" t="s">
        <v>60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61</v>
      </c>
      <c r="AE747" t="s">
        <v>60</v>
      </c>
      <c r="AF747" t="s">
        <v>117</v>
      </c>
      <c r="AG747" t="s">
        <v>118</v>
      </c>
      <c r="AH747">
        <v>2</v>
      </c>
      <c r="AI747">
        <f>"05111     "</f>
        <v>0</v>
      </c>
      <c r="AJ747" t="s">
        <v>752</v>
      </c>
      <c r="AK747" t="s">
        <v>753</v>
      </c>
      <c r="AL747" t="s">
        <v>107</v>
      </c>
      <c r="AM747" t="s">
        <v>108</v>
      </c>
      <c r="AN747" t="s">
        <v>68</v>
      </c>
      <c r="AO747" t="s">
        <v>1372</v>
      </c>
    </row>
    <row r="748" spans="1:41">
      <c r="A748">
        <v>738</v>
      </c>
      <c r="B748" t="s">
        <v>41</v>
      </c>
      <c r="C748" t="s">
        <v>42</v>
      </c>
      <c r="D748" t="s">
        <v>43</v>
      </c>
      <c r="E748">
        <f>"05"</f>
        <v>0</v>
      </c>
      <c r="F748" t="s">
        <v>99</v>
      </c>
      <c r="G748" t="s">
        <v>100</v>
      </c>
      <c r="H748">
        <v>2013</v>
      </c>
      <c r="I748" t="s">
        <v>1447</v>
      </c>
      <c r="J748" t="s">
        <v>1448</v>
      </c>
      <c r="K748" t="s">
        <v>48</v>
      </c>
      <c r="L748" t="s">
        <v>49</v>
      </c>
      <c r="M748">
        <v>24</v>
      </c>
      <c r="N748" t="s">
        <v>1449</v>
      </c>
      <c r="O748" t="s">
        <v>51</v>
      </c>
      <c r="P748" t="s">
        <v>1450</v>
      </c>
      <c r="Q748" t="s">
        <v>92</v>
      </c>
      <c r="R748" t="s">
        <v>54</v>
      </c>
      <c r="S748" t="s">
        <v>55</v>
      </c>
      <c r="T748" t="s">
        <v>55</v>
      </c>
      <c r="U748" t="s">
        <v>1451</v>
      </c>
      <c r="V748" t="s">
        <v>80</v>
      </c>
      <c r="W748" t="s">
        <v>80</v>
      </c>
      <c r="X748" t="s">
        <v>60</v>
      </c>
      <c r="Y748" t="s">
        <v>60</v>
      </c>
      <c r="Z748" t="s">
        <v>61</v>
      </c>
      <c r="AA748" t="s">
        <v>61</v>
      </c>
      <c r="AB748" t="s">
        <v>61</v>
      </c>
      <c r="AC748" t="s">
        <v>60</v>
      </c>
      <c r="AD748" t="s">
        <v>61</v>
      </c>
      <c r="AE748" t="s">
        <v>60</v>
      </c>
      <c r="AF748" t="s">
        <v>117</v>
      </c>
      <c r="AG748" t="s">
        <v>118</v>
      </c>
      <c r="AH748">
        <v>3</v>
      </c>
      <c r="AI748">
        <f>"05112     "</f>
        <v>0</v>
      </c>
      <c r="AJ748" t="s">
        <v>748</v>
      </c>
      <c r="AK748" t="s">
        <v>749</v>
      </c>
      <c r="AL748" t="s">
        <v>107</v>
      </c>
      <c r="AM748" t="s">
        <v>108</v>
      </c>
      <c r="AN748" t="s">
        <v>68</v>
      </c>
      <c r="AO748" t="s">
        <v>1372</v>
      </c>
    </row>
    <row r="749" spans="1:41">
      <c r="A749">
        <v>740</v>
      </c>
      <c r="B749" t="s">
        <v>41</v>
      </c>
      <c r="C749" t="s">
        <v>42</v>
      </c>
      <c r="D749" t="s">
        <v>43</v>
      </c>
      <c r="E749">
        <f>"05"</f>
        <v>0</v>
      </c>
      <c r="F749" t="s">
        <v>99</v>
      </c>
      <c r="G749" t="s">
        <v>100</v>
      </c>
      <c r="H749">
        <v>2013</v>
      </c>
      <c r="I749" t="s">
        <v>1447</v>
      </c>
      <c r="J749" t="s">
        <v>1448</v>
      </c>
      <c r="K749" t="s">
        <v>48</v>
      </c>
      <c r="L749" t="s">
        <v>49</v>
      </c>
      <c r="M749">
        <v>24</v>
      </c>
      <c r="N749" t="s">
        <v>1449</v>
      </c>
      <c r="O749" t="s">
        <v>51</v>
      </c>
      <c r="P749" t="s">
        <v>1450</v>
      </c>
      <c r="Q749" t="s">
        <v>92</v>
      </c>
      <c r="R749" t="s">
        <v>54</v>
      </c>
      <c r="S749" t="s">
        <v>55</v>
      </c>
      <c r="T749" t="s">
        <v>55</v>
      </c>
      <c r="U749" t="s">
        <v>1451</v>
      </c>
      <c r="V749" t="s">
        <v>80</v>
      </c>
      <c r="W749" t="s">
        <v>80</v>
      </c>
      <c r="X749" t="s">
        <v>60</v>
      </c>
      <c r="Y749" t="s">
        <v>60</v>
      </c>
      <c r="Z749" t="s">
        <v>61</v>
      </c>
      <c r="AA749" t="s">
        <v>61</v>
      </c>
      <c r="AB749" t="s">
        <v>61</v>
      </c>
      <c r="AC749" t="s">
        <v>60</v>
      </c>
      <c r="AD749" t="s">
        <v>61</v>
      </c>
      <c r="AE749" t="s">
        <v>60</v>
      </c>
      <c r="AF749" t="s">
        <v>117</v>
      </c>
      <c r="AG749" t="s">
        <v>118</v>
      </c>
      <c r="AH749">
        <v>5</v>
      </c>
      <c r="AI749">
        <f>"05111     "</f>
        <v>0</v>
      </c>
      <c r="AJ749" t="s">
        <v>752</v>
      </c>
      <c r="AK749" t="s">
        <v>753</v>
      </c>
      <c r="AL749" t="s">
        <v>107</v>
      </c>
      <c r="AM749" t="s">
        <v>108</v>
      </c>
      <c r="AN749" t="s">
        <v>68</v>
      </c>
      <c r="AO749" t="s">
        <v>291</v>
      </c>
    </row>
    <row r="750" spans="1:41">
      <c r="A750">
        <v>741</v>
      </c>
      <c r="B750" t="s">
        <v>41</v>
      </c>
      <c r="C750" t="s">
        <v>42</v>
      </c>
      <c r="D750" t="s">
        <v>43</v>
      </c>
      <c r="E750">
        <f>"09"</f>
        <v>0</v>
      </c>
      <c r="F750" t="s">
        <v>297</v>
      </c>
      <c r="G750" t="s">
        <v>298</v>
      </c>
      <c r="H750">
        <v>2019</v>
      </c>
      <c r="I750" t="s">
        <v>1494</v>
      </c>
      <c r="J750" t="s">
        <v>1495</v>
      </c>
      <c r="K750" t="s">
        <v>48</v>
      </c>
      <c r="L750" t="s">
        <v>49</v>
      </c>
      <c r="M750">
        <v>22</v>
      </c>
      <c r="N750" t="s">
        <v>1496</v>
      </c>
      <c r="O750" t="s">
        <v>51</v>
      </c>
      <c r="P750" t="s">
        <v>1450</v>
      </c>
      <c r="Q750" t="s">
        <v>92</v>
      </c>
      <c r="R750" t="s">
        <v>54</v>
      </c>
      <c r="S750" t="s">
        <v>55</v>
      </c>
      <c r="T750" t="s">
        <v>55</v>
      </c>
      <c r="U750" t="s">
        <v>1497</v>
      </c>
      <c r="V750" t="s">
        <v>80</v>
      </c>
      <c r="W750" t="s">
        <v>80</v>
      </c>
      <c r="X750" t="s">
        <v>60</v>
      </c>
      <c r="Y750" t="s">
        <v>60</v>
      </c>
      <c r="Z750" t="s">
        <v>60</v>
      </c>
      <c r="AA750" t="s">
        <v>61</v>
      </c>
      <c r="AB750" t="s">
        <v>60</v>
      </c>
      <c r="AC750" t="s">
        <v>60</v>
      </c>
      <c r="AD750" t="s">
        <v>61</v>
      </c>
      <c r="AE750" t="s">
        <v>60</v>
      </c>
      <c r="AF750" t="s">
        <v>302</v>
      </c>
      <c r="AG750" t="s">
        <v>303</v>
      </c>
      <c r="AH750">
        <v>1</v>
      </c>
      <c r="AI750">
        <f>"09202     "</f>
        <v>0</v>
      </c>
      <c r="AJ750" t="s">
        <v>304</v>
      </c>
      <c r="AK750" t="s">
        <v>305</v>
      </c>
      <c r="AL750" t="s">
        <v>83</v>
      </c>
      <c r="AM750" t="s">
        <v>84</v>
      </c>
      <c r="AN750" t="s">
        <v>68</v>
      </c>
      <c r="AO750" t="s">
        <v>85</v>
      </c>
    </row>
    <row r="751" spans="1:41">
      <c r="A751">
        <v>742</v>
      </c>
      <c r="B751" t="s">
        <v>41</v>
      </c>
      <c r="C751" t="s">
        <v>42</v>
      </c>
      <c r="D751" t="s">
        <v>43</v>
      </c>
      <c r="E751">
        <f>"09"</f>
        <v>0</v>
      </c>
      <c r="F751" t="s">
        <v>297</v>
      </c>
      <c r="G751" t="s">
        <v>298</v>
      </c>
      <c r="H751">
        <v>2019</v>
      </c>
      <c r="I751" t="s">
        <v>1494</v>
      </c>
      <c r="J751" t="s">
        <v>1495</v>
      </c>
      <c r="K751" t="s">
        <v>48</v>
      </c>
      <c r="L751" t="s">
        <v>49</v>
      </c>
      <c r="M751">
        <v>22</v>
      </c>
      <c r="N751" t="s">
        <v>1496</v>
      </c>
      <c r="O751" t="s">
        <v>51</v>
      </c>
      <c r="P751" t="s">
        <v>1450</v>
      </c>
      <c r="Q751" t="s">
        <v>92</v>
      </c>
      <c r="R751" t="s">
        <v>54</v>
      </c>
      <c r="S751" t="s">
        <v>55</v>
      </c>
      <c r="T751" t="s">
        <v>55</v>
      </c>
      <c r="U751" t="s">
        <v>1497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302</v>
      </c>
      <c r="AG751" t="s">
        <v>303</v>
      </c>
      <c r="AH751">
        <v>4</v>
      </c>
      <c r="AI751">
        <f>"09202     "</f>
        <v>0</v>
      </c>
      <c r="AJ751" t="s">
        <v>304</v>
      </c>
      <c r="AK751" t="s">
        <v>305</v>
      </c>
      <c r="AL751" t="s">
        <v>83</v>
      </c>
      <c r="AM751" t="s">
        <v>84</v>
      </c>
      <c r="AN751" t="s">
        <v>68</v>
      </c>
      <c r="AO751" t="s">
        <v>223</v>
      </c>
    </row>
    <row r="752" spans="1:41">
      <c r="A752">
        <v>743</v>
      </c>
      <c r="B752" t="s">
        <v>41</v>
      </c>
      <c r="C752" t="s">
        <v>42</v>
      </c>
      <c r="D752" t="s">
        <v>43</v>
      </c>
      <c r="E752">
        <f>"09"</f>
        <v>0</v>
      </c>
      <c r="F752" t="s">
        <v>297</v>
      </c>
      <c r="G752" t="s">
        <v>298</v>
      </c>
      <c r="H752">
        <v>2019</v>
      </c>
      <c r="I752" t="s">
        <v>1494</v>
      </c>
      <c r="J752" t="s">
        <v>1495</v>
      </c>
      <c r="K752" t="s">
        <v>48</v>
      </c>
      <c r="L752" t="s">
        <v>49</v>
      </c>
      <c r="M752">
        <v>22</v>
      </c>
      <c r="N752" t="s">
        <v>1496</v>
      </c>
      <c r="O752" t="s">
        <v>51</v>
      </c>
      <c r="P752" t="s">
        <v>1450</v>
      </c>
      <c r="Q752" t="s">
        <v>92</v>
      </c>
      <c r="R752" t="s">
        <v>54</v>
      </c>
      <c r="S752" t="s">
        <v>55</v>
      </c>
      <c r="T752" t="s">
        <v>55</v>
      </c>
      <c r="U752" t="s">
        <v>1497</v>
      </c>
      <c r="V752" t="s">
        <v>80</v>
      </c>
      <c r="W752" t="s">
        <v>80</v>
      </c>
      <c r="X752" t="s">
        <v>60</v>
      </c>
      <c r="Y752" t="s">
        <v>60</v>
      </c>
      <c r="Z752" t="s">
        <v>60</v>
      </c>
      <c r="AA752" t="s">
        <v>61</v>
      </c>
      <c r="AB752" t="s">
        <v>60</v>
      </c>
      <c r="AC752" t="s">
        <v>60</v>
      </c>
      <c r="AD752" t="s">
        <v>61</v>
      </c>
      <c r="AE752" t="s">
        <v>60</v>
      </c>
      <c r="AF752" t="s">
        <v>302</v>
      </c>
      <c r="AG752" t="s">
        <v>303</v>
      </c>
      <c r="AH752">
        <v>9</v>
      </c>
      <c r="AI752">
        <f>"09201     "</f>
        <v>0</v>
      </c>
      <c r="AJ752" t="s">
        <v>841</v>
      </c>
      <c r="AK752" t="s">
        <v>842</v>
      </c>
      <c r="AL752" t="s">
        <v>843</v>
      </c>
      <c r="AM752" t="s">
        <v>844</v>
      </c>
      <c r="AN752" t="s">
        <v>68</v>
      </c>
      <c r="AO752" t="s">
        <v>276</v>
      </c>
    </row>
    <row r="753" spans="1:41">
      <c r="A753">
        <v>744</v>
      </c>
      <c r="B753" t="s">
        <v>41</v>
      </c>
      <c r="C753" t="s">
        <v>42</v>
      </c>
      <c r="D753" t="s">
        <v>43</v>
      </c>
      <c r="E753">
        <f>"09"</f>
        <v>0</v>
      </c>
      <c r="F753" t="s">
        <v>297</v>
      </c>
      <c r="G753" t="s">
        <v>298</v>
      </c>
      <c r="H753">
        <v>2019</v>
      </c>
      <c r="I753" t="s">
        <v>1494</v>
      </c>
      <c r="J753" t="s">
        <v>1495</v>
      </c>
      <c r="K753" t="s">
        <v>48</v>
      </c>
      <c r="L753" t="s">
        <v>49</v>
      </c>
      <c r="M753">
        <v>22</v>
      </c>
      <c r="N753" t="s">
        <v>1496</v>
      </c>
      <c r="O753" t="s">
        <v>51</v>
      </c>
      <c r="P753" t="s">
        <v>1450</v>
      </c>
      <c r="Q753" t="s">
        <v>92</v>
      </c>
      <c r="R753" t="s">
        <v>54</v>
      </c>
      <c r="S753" t="s">
        <v>55</v>
      </c>
      <c r="T753" t="s">
        <v>55</v>
      </c>
      <c r="U753" t="s">
        <v>1497</v>
      </c>
      <c r="V753" t="s">
        <v>80</v>
      </c>
      <c r="W753" t="s">
        <v>80</v>
      </c>
      <c r="X753" t="s">
        <v>60</v>
      </c>
      <c r="Y753" t="s">
        <v>60</v>
      </c>
      <c r="Z753" t="s">
        <v>60</v>
      </c>
      <c r="AA753" t="s">
        <v>61</v>
      </c>
      <c r="AB753" t="s">
        <v>60</v>
      </c>
      <c r="AC753" t="s">
        <v>60</v>
      </c>
      <c r="AD753" t="s">
        <v>61</v>
      </c>
      <c r="AE753" t="s">
        <v>60</v>
      </c>
      <c r="AF753" t="s">
        <v>302</v>
      </c>
      <c r="AG753" t="s">
        <v>303</v>
      </c>
      <c r="AH753">
        <v>10</v>
      </c>
      <c r="AI753">
        <f>"09201     "</f>
        <v>0</v>
      </c>
      <c r="AJ753" t="s">
        <v>841</v>
      </c>
      <c r="AK753" t="s">
        <v>842</v>
      </c>
      <c r="AL753" t="s">
        <v>843</v>
      </c>
      <c r="AM753" t="s">
        <v>844</v>
      </c>
      <c r="AN753" t="s">
        <v>68</v>
      </c>
      <c r="AO753" t="s">
        <v>85</v>
      </c>
    </row>
    <row r="754" spans="1:41">
      <c r="A754">
        <v>745</v>
      </c>
      <c r="B754" t="s">
        <v>41</v>
      </c>
      <c r="C754" t="s">
        <v>42</v>
      </c>
      <c r="D754" t="s">
        <v>43</v>
      </c>
      <c r="E754">
        <f>"03"</f>
        <v>0</v>
      </c>
      <c r="F754" t="s">
        <v>73</v>
      </c>
      <c r="G754" t="s">
        <v>74</v>
      </c>
      <c r="H754">
        <v>2019</v>
      </c>
      <c r="I754" t="s">
        <v>1494</v>
      </c>
      <c r="J754" t="s">
        <v>1495</v>
      </c>
      <c r="K754" t="s">
        <v>48</v>
      </c>
      <c r="L754" t="s">
        <v>49</v>
      </c>
      <c r="M754">
        <v>22</v>
      </c>
      <c r="N754" t="s">
        <v>1496</v>
      </c>
      <c r="O754" t="s">
        <v>51</v>
      </c>
      <c r="P754" t="s">
        <v>1450</v>
      </c>
      <c r="Q754" t="s">
        <v>92</v>
      </c>
      <c r="R754" t="s">
        <v>54</v>
      </c>
      <c r="S754" t="s">
        <v>55</v>
      </c>
      <c r="T754" t="s">
        <v>55</v>
      </c>
      <c r="U754" t="s">
        <v>1497</v>
      </c>
      <c r="V754" t="s">
        <v>80</v>
      </c>
      <c r="W754" t="s">
        <v>80</v>
      </c>
      <c r="X754" t="s">
        <v>60</v>
      </c>
      <c r="Y754" t="s">
        <v>60</v>
      </c>
      <c r="Z754" t="s">
        <v>60</v>
      </c>
      <c r="AA754" t="s">
        <v>61</v>
      </c>
      <c r="AB754" t="s">
        <v>60</v>
      </c>
      <c r="AC754" t="s">
        <v>60</v>
      </c>
      <c r="AD754" t="s">
        <v>61</v>
      </c>
      <c r="AE754" t="s">
        <v>60</v>
      </c>
      <c r="AF754" t="s">
        <v>302</v>
      </c>
      <c r="AG754" t="s">
        <v>303</v>
      </c>
      <c r="AH754">
        <v>13</v>
      </c>
      <c r="AI754">
        <f>"03311     "</f>
        <v>0</v>
      </c>
      <c r="AJ754" t="s">
        <v>318</v>
      </c>
      <c r="AK754" t="s">
        <v>319</v>
      </c>
      <c r="AL754" t="s">
        <v>315</v>
      </c>
      <c r="AM754" t="s">
        <v>316</v>
      </c>
      <c r="AN754" t="s">
        <v>68</v>
      </c>
      <c r="AO754" t="s">
        <v>184</v>
      </c>
    </row>
    <row r="755" spans="1:41">
      <c r="A755">
        <v>746</v>
      </c>
      <c r="B755" t="s">
        <v>41</v>
      </c>
      <c r="C755" t="s">
        <v>42</v>
      </c>
      <c r="D755" t="s">
        <v>43</v>
      </c>
      <c r="E755">
        <f>"03"</f>
        <v>0</v>
      </c>
      <c r="F755" t="s">
        <v>73</v>
      </c>
      <c r="G755" t="s">
        <v>74</v>
      </c>
      <c r="H755">
        <v>2019</v>
      </c>
      <c r="I755" t="s">
        <v>1494</v>
      </c>
      <c r="J755" t="s">
        <v>1495</v>
      </c>
      <c r="K755" t="s">
        <v>48</v>
      </c>
      <c r="L755" t="s">
        <v>49</v>
      </c>
      <c r="M755">
        <v>22</v>
      </c>
      <c r="N755" t="s">
        <v>1496</v>
      </c>
      <c r="O755" t="s">
        <v>51</v>
      </c>
      <c r="P755" t="s">
        <v>1450</v>
      </c>
      <c r="Q755" t="s">
        <v>92</v>
      </c>
      <c r="R755" t="s">
        <v>54</v>
      </c>
      <c r="S755" t="s">
        <v>55</v>
      </c>
      <c r="T755" t="s">
        <v>55</v>
      </c>
      <c r="U755" t="s">
        <v>1497</v>
      </c>
      <c r="V755" t="s">
        <v>80</v>
      </c>
      <c r="W755" t="s">
        <v>80</v>
      </c>
      <c r="X755" t="s">
        <v>60</v>
      </c>
      <c r="Y755" t="s">
        <v>60</v>
      </c>
      <c r="Z755" t="s">
        <v>60</v>
      </c>
      <c r="AA755" t="s">
        <v>61</v>
      </c>
      <c r="AB755" t="s">
        <v>60</v>
      </c>
      <c r="AC755" t="s">
        <v>60</v>
      </c>
      <c r="AD755" t="s">
        <v>61</v>
      </c>
      <c r="AE755" t="s">
        <v>60</v>
      </c>
      <c r="AF755" t="s">
        <v>302</v>
      </c>
      <c r="AG755" t="s">
        <v>303</v>
      </c>
      <c r="AH755">
        <v>14</v>
      </c>
      <c r="AI755">
        <f>"03313     "</f>
        <v>0</v>
      </c>
      <c r="AJ755" t="s">
        <v>306</v>
      </c>
      <c r="AK755" t="s">
        <v>307</v>
      </c>
      <c r="AL755" t="s">
        <v>308</v>
      </c>
      <c r="AM755" t="s">
        <v>309</v>
      </c>
      <c r="AN755" t="s">
        <v>68</v>
      </c>
      <c r="AO755" t="s">
        <v>233</v>
      </c>
    </row>
    <row r="756" spans="1:41">
      <c r="A756">
        <v>747</v>
      </c>
      <c r="B756" t="s">
        <v>41</v>
      </c>
      <c r="C756" t="s">
        <v>42</v>
      </c>
      <c r="D756" t="s">
        <v>43</v>
      </c>
      <c r="E756">
        <f>"09"</f>
        <v>0</v>
      </c>
      <c r="F756" t="s">
        <v>297</v>
      </c>
      <c r="G756" t="s">
        <v>298</v>
      </c>
      <c r="H756">
        <v>2019</v>
      </c>
      <c r="I756" t="s">
        <v>1494</v>
      </c>
      <c r="J756" t="s">
        <v>1495</v>
      </c>
      <c r="K756" t="s">
        <v>48</v>
      </c>
      <c r="L756" t="s">
        <v>49</v>
      </c>
      <c r="M756">
        <v>22</v>
      </c>
      <c r="N756" t="s">
        <v>1496</v>
      </c>
      <c r="O756" t="s">
        <v>51</v>
      </c>
      <c r="P756" t="s">
        <v>1450</v>
      </c>
      <c r="Q756" t="s">
        <v>92</v>
      </c>
      <c r="R756" t="s">
        <v>54</v>
      </c>
      <c r="S756" t="s">
        <v>55</v>
      </c>
      <c r="T756" t="s">
        <v>55</v>
      </c>
      <c r="U756" t="s">
        <v>1497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302</v>
      </c>
      <c r="AG756" t="s">
        <v>303</v>
      </c>
      <c r="AH756">
        <v>15</v>
      </c>
      <c r="AI756">
        <f>"09201     "</f>
        <v>0</v>
      </c>
      <c r="AJ756" t="s">
        <v>841</v>
      </c>
      <c r="AK756" t="s">
        <v>842</v>
      </c>
      <c r="AL756" t="s">
        <v>843</v>
      </c>
      <c r="AM756" t="s">
        <v>844</v>
      </c>
      <c r="AN756" t="s">
        <v>68</v>
      </c>
      <c r="AO756" t="s">
        <v>223</v>
      </c>
    </row>
    <row r="757" spans="1:41">
      <c r="A757">
        <v>748</v>
      </c>
      <c r="B757" t="s">
        <v>41</v>
      </c>
      <c r="C757" t="s">
        <v>42</v>
      </c>
      <c r="D757" t="s">
        <v>43</v>
      </c>
      <c r="E757">
        <f>"09"</f>
        <v>0</v>
      </c>
      <c r="F757" t="s">
        <v>297</v>
      </c>
      <c r="G757" t="s">
        <v>298</v>
      </c>
      <c r="H757">
        <v>2019</v>
      </c>
      <c r="I757" t="s">
        <v>1494</v>
      </c>
      <c r="J757" t="s">
        <v>1495</v>
      </c>
      <c r="K757" t="s">
        <v>48</v>
      </c>
      <c r="L757" t="s">
        <v>49</v>
      </c>
      <c r="M757">
        <v>22</v>
      </c>
      <c r="N757" t="s">
        <v>1496</v>
      </c>
      <c r="O757" t="s">
        <v>51</v>
      </c>
      <c r="P757" t="s">
        <v>1450</v>
      </c>
      <c r="Q757" t="s">
        <v>92</v>
      </c>
      <c r="R757" t="s">
        <v>54</v>
      </c>
      <c r="S757" t="s">
        <v>55</v>
      </c>
      <c r="T757" t="s">
        <v>55</v>
      </c>
      <c r="U757" t="s">
        <v>1497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302</v>
      </c>
      <c r="AG757" t="s">
        <v>303</v>
      </c>
      <c r="AH757">
        <v>17</v>
      </c>
      <c r="AI757">
        <f>"09201     "</f>
        <v>0</v>
      </c>
      <c r="AJ757" t="s">
        <v>841</v>
      </c>
      <c r="AK757" t="s">
        <v>842</v>
      </c>
      <c r="AL757" t="s">
        <v>843</v>
      </c>
      <c r="AM757" t="s">
        <v>844</v>
      </c>
      <c r="AN757" t="s">
        <v>68</v>
      </c>
      <c r="AO757" t="s">
        <v>223</v>
      </c>
    </row>
    <row r="758" spans="1:41">
      <c r="A758">
        <v>749</v>
      </c>
      <c r="B758" t="s">
        <v>41</v>
      </c>
      <c r="C758" t="s">
        <v>42</v>
      </c>
      <c r="D758" t="s">
        <v>43</v>
      </c>
      <c r="E758">
        <f>"09"</f>
        <v>0</v>
      </c>
      <c r="F758" t="s">
        <v>297</v>
      </c>
      <c r="G758" t="s">
        <v>298</v>
      </c>
      <c r="H758">
        <v>2019</v>
      </c>
      <c r="I758" t="s">
        <v>1494</v>
      </c>
      <c r="J758" t="s">
        <v>1495</v>
      </c>
      <c r="K758" t="s">
        <v>48</v>
      </c>
      <c r="L758" t="s">
        <v>49</v>
      </c>
      <c r="M758">
        <v>22</v>
      </c>
      <c r="N758" t="s">
        <v>1496</v>
      </c>
      <c r="O758" t="s">
        <v>51</v>
      </c>
      <c r="P758" t="s">
        <v>1450</v>
      </c>
      <c r="Q758" t="s">
        <v>92</v>
      </c>
      <c r="R758" t="s">
        <v>54</v>
      </c>
      <c r="S758" t="s">
        <v>55</v>
      </c>
      <c r="T758" t="s">
        <v>55</v>
      </c>
      <c r="U758" t="s">
        <v>1497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302</v>
      </c>
      <c r="AG758" t="s">
        <v>303</v>
      </c>
      <c r="AH758">
        <v>18</v>
      </c>
      <c r="AI758">
        <f>"09201     "</f>
        <v>0</v>
      </c>
      <c r="AJ758" t="s">
        <v>841</v>
      </c>
      <c r="AK758" t="s">
        <v>842</v>
      </c>
      <c r="AL758" t="s">
        <v>843</v>
      </c>
      <c r="AM758" t="s">
        <v>844</v>
      </c>
      <c r="AN758" t="s">
        <v>68</v>
      </c>
      <c r="AO758" t="s">
        <v>253</v>
      </c>
    </row>
    <row r="759" spans="1:41">
      <c r="A759">
        <v>750</v>
      </c>
      <c r="B759" t="s">
        <v>41</v>
      </c>
      <c r="C759" t="s">
        <v>42</v>
      </c>
      <c r="D759" t="s">
        <v>43</v>
      </c>
      <c r="E759">
        <f>"03"</f>
        <v>0</v>
      </c>
      <c r="F759" t="s">
        <v>73</v>
      </c>
      <c r="G759" t="s">
        <v>74</v>
      </c>
      <c r="H759">
        <v>2019</v>
      </c>
      <c r="I759" t="s">
        <v>1494</v>
      </c>
      <c r="J759" t="s">
        <v>1495</v>
      </c>
      <c r="K759" t="s">
        <v>48</v>
      </c>
      <c r="L759" t="s">
        <v>49</v>
      </c>
      <c r="M759">
        <v>22</v>
      </c>
      <c r="N759" t="s">
        <v>1496</v>
      </c>
      <c r="O759" t="s">
        <v>51</v>
      </c>
      <c r="P759" t="s">
        <v>1450</v>
      </c>
      <c r="Q759" t="s">
        <v>92</v>
      </c>
      <c r="R759" t="s">
        <v>54</v>
      </c>
      <c r="S759" t="s">
        <v>55</v>
      </c>
      <c r="T759" t="s">
        <v>55</v>
      </c>
      <c r="U759" t="s">
        <v>1497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302</v>
      </c>
      <c r="AG759" t="s">
        <v>303</v>
      </c>
      <c r="AH759">
        <v>20</v>
      </c>
      <c r="AI759">
        <f>"03313     "</f>
        <v>0</v>
      </c>
      <c r="AJ759" t="s">
        <v>306</v>
      </c>
      <c r="AK759" t="s">
        <v>307</v>
      </c>
      <c r="AL759" t="s">
        <v>308</v>
      </c>
      <c r="AM759" t="s">
        <v>309</v>
      </c>
      <c r="AN759" t="s">
        <v>68</v>
      </c>
      <c r="AO759" t="s">
        <v>69</v>
      </c>
    </row>
    <row r="760" spans="1:41">
      <c r="A760">
        <v>751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1494</v>
      </c>
      <c r="J760" t="s">
        <v>1495</v>
      </c>
      <c r="K760" t="s">
        <v>48</v>
      </c>
      <c r="L760" t="s">
        <v>49</v>
      </c>
      <c r="M760">
        <v>22</v>
      </c>
      <c r="N760" t="s">
        <v>1496</v>
      </c>
      <c r="O760" t="s">
        <v>51</v>
      </c>
      <c r="P760" t="s">
        <v>1450</v>
      </c>
      <c r="Q760" t="s">
        <v>92</v>
      </c>
      <c r="R760" t="s">
        <v>54</v>
      </c>
      <c r="S760" t="s">
        <v>55</v>
      </c>
      <c r="T760" t="s">
        <v>55</v>
      </c>
      <c r="U760" t="s">
        <v>1497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302</v>
      </c>
      <c r="AG760" t="s">
        <v>303</v>
      </c>
      <c r="AH760">
        <v>23</v>
      </c>
      <c r="AI760">
        <f>"03313     "</f>
        <v>0</v>
      </c>
      <c r="AJ760" t="s">
        <v>306</v>
      </c>
      <c r="AK760" t="s">
        <v>307</v>
      </c>
      <c r="AL760" t="s">
        <v>308</v>
      </c>
      <c r="AM760" t="s">
        <v>309</v>
      </c>
      <c r="AN760" t="s">
        <v>68</v>
      </c>
      <c r="AO760" t="s">
        <v>223</v>
      </c>
    </row>
    <row r="761" spans="1:41">
      <c r="A761">
        <v>752</v>
      </c>
      <c r="B761" t="s">
        <v>41</v>
      </c>
      <c r="C761" t="s">
        <v>42</v>
      </c>
      <c r="D761" t="s">
        <v>43</v>
      </c>
      <c r="E761">
        <f>"09"</f>
        <v>0</v>
      </c>
      <c r="F761" t="s">
        <v>297</v>
      </c>
      <c r="G761" t="s">
        <v>298</v>
      </c>
      <c r="H761">
        <v>2019</v>
      </c>
      <c r="I761" t="s">
        <v>1494</v>
      </c>
      <c r="J761" t="s">
        <v>1495</v>
      </c>
      <c r="K761" t="s">
        <v>48</v>
      </c>
      <c r="L761" t="s">
        <v>49</v>
      </c>
      <c r="M761">
        <v>22</v>
      </c>
      <c r="N761" t="s">
        <v>1496</v>
      </c>
      <c r="O761" t="s">
        <v>51</v>
      </c>
      <c r="P761" t="s">
        <v>1450</v>
      </c>
      <c r="Q761" t="s">
        <v>92</v>
      </c>
      <c r="R761" t="s">
        <v>54</v>
      </c>
      <c r="S761" t="s">
        <v>55</v>
      </c>
      <c r="T761" t="s">
        <v>55</v>
      </c>
      <c r="U761" t="s">
        <v>1497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302</v>
      </c>
      <c r="AG761" t="s">
        <v>303</v>
      </c>
      <c r="AH761">
        <v>24</v>
      </c>
      <c r="AI761">
        <f>"09201     "</f>
        <v>0</v>
      </c>
      <c r="AJ761" t="s">
        <v>841</v>
      </c>
      <c r="AK761" t="s">
        <v>842</v>
      </c>
      <c r="AL761" t="s">
        <v>843</v>
      </c>
      <c r="AM761" t="s">
        <v>844</v>
      </c>
      <c r="AN761" t="s">
        <v>68</v>
      </c>
      <c r="AO761" t="s">
        <v>85</v>
      </c>
    </row>
    <row r="762" spans="1:41">
      <c r="A762">
        <v>753</v>
      </c>
      <c r="B762" t="s">
        <v>41</v>
      </c>
      <c r="C762" t="s">
        <v>42</v>
      </c>
      <c r="D762" t="s">
        <v>43</v>
      </c>
      <c r="E762">
        <f>"03"</f>
        <v>0</v>
      </c>
      <c r="F762" t="s">
        <v>73</v>
      </c>
      <c r="G762" t="s">
        <v>74</v>
      </c>
      <c r="H762">
        <v>2019</v>
      </c>
      <c r="I762" t="s">
        <v>1494</v>
      </c>
      <c r="J762" t="s">
        <v>1495</v>
      </c>
      <c r="K762" t="s">
        <v>48</v>
      </c>
      <c r="L762" t="s">
        <v>49</v>
      </c>
      <c r="M762">
        <v>22</v>
      </c>
      <c r="N762" t="s">
        <v>1496</v>
      </c>
      <c r="O762" t="s">
        <v>51</v>
      </c>
      <c r="P762" t="s">
        <v>1450</v>
      </c>
      <c r="Q762" t="s">
        <v>92</v>
      </c>
      <c r="R762" t="s">
        <v>54</v>
      </c>
      <c r="S762" t="s">
        <v>55</v>
      </c>
      <c r="T762" t="s">
        <v>55</v>
      </c>
      <c r="U762" t="s">
        <v>1497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302</v>
      </c>
      <c r="AG762" t="s">
        <v>303</v>
      </c>
      <c r="AH762">
        <v>25</v>
      </c>
      <c r="AI762">
        <f>"03311     "</f>
        <v>0</v>
      </c>
      <c r="AJ762" t="s">
        <v>318</v>
      </c>
      <c r="AK762" t="s">
        <v>319</v>
      </c>
      <c r="AL762" t="s">
        <v>315</v>
      </c>
      <c r="AM762" t="s">
        <v>316</v>
      </c>
      <c r="AN762" t="s">
        <v>68</v>
      </c>
      <c r="AO762" t="s">
        <v>139</v>
      </c>
    </row>
    <row r="763" spans="1:41">
      <c r="A763">
        <v>754</v>
      </c>
      <c r="B763" t="s">
        <v>41</v>
      </c>
      <c r="C763" t="s">
        <v>42</v>
      </c>
      <c r="D763" t="s">
        <v>43</v>
      </c>
      <c r="E763">
        <f>"03"</f>
        <v>0</v>
      </c>
      <c r="F763" t="s">
        <v>73</v>
      </c>
      <c r="G763" t="s">
        <v>74</v>
      </c>
      <c r="H763">
        <v>2019</v>
      </c>
      <c r="I763" t="s">
        <v>1494</v>
      </c>
      <c r="J763" t="s">
        <v>1495</v>
      </c>
      <c r="K763" t="s">
        <v>48</v>
      </c>
      <c r="L763" t="s">
        <v>49</v>
      </c>
      <c r="M763">
        <v>22</v>
      </c>
      <c r="N763" t="s">
        <v>1496</v>
      </c>
      <c r="O763" t="s">
        <v>51</v>
      </c>
      <c r="P763" t="s">
        <v>1450</v>
      </c>
      <c r="Q763" t="s">
        <v>92</v>
      </c>
      <c r="R763" t="s">
        <v>54</v>
      </c>
      <c r="S763" t="s">
        <v>55</v>
      </c>
      <c r="T763" t="s">
        <v>55</v>
      </c>
      <c r="U763" t="s">
        <v>1497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302</v>
      </c>
      <c r="AG763" t="s">
        <v>303</v>
      </c>
      <c r="AH763">
        <v>26</v>
      </c>
      <c r="AI763">
        <f>"03313     "</f>
        <v>0</v>
      </c>
      <c r="AJ763" t="s">
        <v>306</v>
      </c>
      <c r="AK763" t="s">
        <v>307</v>
      </c>
      <c r="AL763" t="s">
        <v>308</v>
      </c>
      <c r="AM763" t="s">
        <v>309</v>
      </c>
      <c r="AN763" t="s">
        <v>68</v>
      </c>
      <c r="AO763" t="s">
        <v>139</v>
      </c>
    </row>
    <row r="764" spans="1:41">
      <c r="A764">
        <v>755</v>
      </c>
      <c r="B764" t="s">
        <v>41</v>
      </c>
      <c r="C764" t="s">
        <v>42</v>
      </c>
      <c r="D764" t="s">
        <v>43</v>
      </c>
      <c r="E764">
        <f>"09"</f>
        <v>0</v>
      </c>
      <c r="F764" t="s">
        <v>297</v>
      </c>
      <c r="G764" t="s">
        <v>298</v>
      </c>
      <c r="H764">
        <v>2019</v>
      </c>
      <c r="I764" t="s">
        <v>1494</v>
      </c>
      <c r="J764" t="s">
        <v>1495</v>
      </c>
      <c r="K764" t="s">
        <v>48</v>
      </c>
      <c r="L764" t="s">
        <v>49</v>
      </c>
      <c r="M764">
        <v>22</v>
      </c>
      <c r="N764" t="s">
        <v>1496</v>
      </c>
      <c r="O764" t="s">
        <v>51</v>
      </c>
      <c r="P764" t="s">
        <v>1450</v>
      </c>
      <c r="Q764" t="s">
        <v>92</v>
      </c>
      <c r="R764" t="s">
        <v>54</v>
      </c>
      <c r="S764" t="s">
        <v>55</v>
      </c>
      <c r="T764" t="s">
        <v>55</v>
      </c>
      <c r="U764" t="s">
        <v>1497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302</v>
      </c>
      <c r="AG764" t="s">
        <v>303</v>
      </c>
      <c r="AH764">
        <v>27</v>
      </c>
      <c r="AI764">
        <f>"09201     "</f>
        <v>0</v>
      </c>
      <c r="AJ764" t="s">
        <v>841</v>
      </c>
      <c r="AK764" t="s">
        <v>842</v>
      </c>
      <c r="AL764" t="s">
        <v>843</v>
      </c>
      <c r="AM764" t="s">
        <v>844</v>
      </c>
      <c r="AN764" t="s">
        <v>68</v>
      </c>
      <c r="AO764" t="s">
        <v>69</v>
      </c>
    </row>
    <row r="765" spans="1:41">
      <c r="A765">
        <v>756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1494</v>
      </c>
      <c r="J765" t="s">
        <v>1495</v>
      </c>
      <c r="K765" t="s">
        <v>48</v>
      </c>
      <c r="L765" t="s">
        <v>49</v>
      </c>
      <c r="M765">
        <v>22</v>
      </c>
      <c r="N765" t="s">
        <v>1496</v>
      </c>
      <c r="O765" t="s">
        <v>51</v>
      </c>
      <c r="P765" t="s">
        <v>1450</v>
      </c>
      <c r="Q765" t="s">
        <v>92</v>
      </c>
      <c r="R765" t="s">
        <v>54</v>
      </c>
      <c r="S765" t="s">
        <v>55</v>
      </c>
      <c r="T765" t="s">
        <v>55</v>
      </c>
      <c r="U765" t="s">
        <v>1497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302</v>
      </c>
      <c r="AG765" t="s">
        <v>303</v>
      </c>
      <c r="AH765">
        <v>33</v>
      </c>
      <c r="AI765">
        <f>"03313     "</f>
        <v>0</v>
      </c>
      <c r="AJ765" t="s">
        <v>306</v>
      </c>
      <c r="AK765" t="s">
        <v>307</v>
      </c>
      <c r="AL765" t="s">
        <v>315</v>
      </c>
      <c r="AM765" t="s">
        <v>316</v>
      </c>
      <c r="AN765" t="s">
        <v>68</v>
      </c>
      <c r="AO765" t="s">
        <v>184</v>
      </c>
    </row>
    <row r="766" spans="1:41">
      <c r="A766">
        <v>757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1494</v>
      </c>
      <c r="J766" t="s">
        <v>1495</v>
      </c>
      <c r="K766" t="s">
        <v>48</v>
      </c>
      <c r="L766" t="s">
        <v>49</v>
      </c>
      <c r="M766">
        <v>22</v>
      </c>
      <c r="N766" t="s">
        <v>1496</v>
      </c>
      <c r="O766" t="s">
        <v>51</v>
      </c>
      <c r="P766" t="s">
        <v>1450</v>
      </c>
      <c r="Q766" t="s">
        <v>92</v>
      </c>
      <c r="R766" t="s">
        <v>54</v>
      </c>
      <c r="S766" t="s">
        <v>55</v>
      </c>
      <c r="T766" t="s">
        <v>55</v>
      </c>
      <c r="U766" t="s">
        <v>1497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302</v>
      </c>
      <c r="AG766" t="s">
        <v>303</v>
      </c>
      <c r="AH766">
        <v>34</v>
      </c>
      <c r="AI766">
        <f>"03313     "</f>
        <v>0</v>
      </c>
      <c r="AJ766" t="s">
        <v>306</v>
      </c>
      <c r="AK766" t="s">
        <v>307</v>
      </c>
      <c r="AL766" t="s">
        <v>315</v>
      </c>
      <c r="AM766" t="s">
        <v>316</v>
      </c>
      <c r="AN766" t="s">
        <v>68</v>
      </c>
      <c r="AO766" t="s">
        <v>403</v>
      </c>
    </row>
    <row r="767" spans="1:41">
      <c r="A767">
        <v>758</v>
      </c>
      <c r="B767" t="s">
        <v>41</v>
      </c>
      <c r="C767" t="s">
        <v>42</v>
      </c>
      <c r="D767" t="s">
        <v>43</v>
      </c>
      <c r="E767">
        <f>"03"</f>
        <v>0</v>
      </c>
      <c r="F767" t="s">
        <v>73</v>
      </c>
      <c r="G767" t="s">
        <v>74</v>
      </c>
      <c r="H767">
        <v>2019</v>
      </c>
      <c r="I767" t="s">
        <v>1494</v>
      </c>
      <c r="J767" t="s">
        <v>1495</v>
      </c>
      <c r="K767" t="s">
        <v>48</v>
      </c>
      <c r="L767" t="s">
        <v>49</v>
      </c>
      <c r="M767">
        <v>22</v>
      </c>
      <c r="N767" t="s">
        <v>1496</v>
      </c>
      <c r="O767" t="s">
        <v>51</v>
      </c>
      <c r="P767" t="s">
        <v>1450</v>
      </c>
      <c r="Q767" t="s">
        <v>92</v>
      </c>
      <c r="R767" t="s">
        <v>54</v>
      </c>
      <c r="S767" t="s">
        <v>55</v>
      </c>
      <c r="T767" t="s">
        <v>55</v>
      </c>
      <c r="U767" t="s">
        <v>1497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302</v>
      </c>
      <c r="AG767" t="s">
        <v>303</v>
      </c>
      <c r="AH767">
        <v>38</v>
      </c>
      <c r="AI767">
        <f>"03312     "</f>
        <v>0</v>
      </c>
      <c r="AJ767" t="s">
        <v>328</v>
      </c>
      <c r="AK767" t="s">
        <v>329</v>
      </c>
      <c r="AL767" t="s">
        <v>330</v>
      </c>
      <c r="AM767" t="s">
        <v>331</v>
      </c>
      <c r="AN767" t="s">
        <v>68</v>
      </c>
      <c r="AO767" t="s">
        <v>209</v>
      </c>
    </row>
    <row r="768" spans="1:41">
      <c r="A768">
        <v>759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1494</v>
      </c>
      <c r="J768" t="s">
        <v>1495</v>
      </c>
      <c r="K768" t="s">
        <v>48</v>
      </c>
      <c r="L768" t="s">
        <v>49</v>
      </c>
      <c r="M768">
        <v>22</v>
      </c>
      <c r="N768" t="s">
        <v>1496</v>
      </c>
      <c r="O768" t="s">
        <v>51</v>
      </c>
      <c r="P768" t="s">
        <v>1450</v>
      </c>
      <c r="Q768" t="s">
        <v>92</v>
      </c>
      <c r="R768" t="s">
        <v>54</v>
      </c>
      <c r="S768" t="s">
        <v>55</v>
      </c>
      <c r="T768" t="s">
        <v>55</v>
      </c>
      <c r="U768" t="s">
        <v>1497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302</v>
      </c>
      <c r="AG768" t="s">
        <v>303</v>
      </c>
      <c r="AH768">
        <v>39</v>
      </c>
      <c r="AI768">
        <f>"03311     "</f>
        <v>0</v>
      </c>
      <c r="AJ768" t="s">
        <v>318</v>
      </c>
      <c r="AK768" t="s">
        <v>319</v>
      </c>
      <c r="AL768" t="s">
        <v>315</v>
      </c>
      <c r="AM768" t="s">
        <v>316</v>
      </c>
      <c r="AN768" t="s">
        <v>68</v>
      </c>
      <c r="AO768" t="s">
        <v>85</v>
      </c>
    </row>
    <row r="769" spans="1:41">
      <c r="A769">
        <v>760</v>
      </c>
      <c r="B769" t="s">
        <v>41</v>
      </c>
      <c r="C769" t="s">
        <v>42</v>
      </c>
      <c r="D769" t="s">
        <v>43</v>
      </c>
      <c r="E769">
        <f>"09"</f>
        <v>0</v>
      </c>
      <c r="F769" t="s">
        <v>297</v>
      </c>
      <c r="G769" t="s">
        <v>298</v>
      </c>
      <c r="H769">
        <v>2019</v>
      </c>
      <c r="I769" t="s">
        <v>1494</v>
      </c>
      <c r="J769" t="s">
        <v>1495</v>
      </c>
      <c r="K769" t="s">
        <v>48</v>
      </c>
      <c r="L769" t="s">
        <v>49</v>
      </c>
      <c r="M769">
        <v>22</v>
      </c>
      <c r="N769" t="s">
        <v>1496</v>
      </c>
      <c r="O769" t="s">
        <v>51</v>
      </c>
      <c r="P769" t="s">
        <v>1450</v>
      </c>
      <c r="Q769" t="s">
        <v>92</v>
      </c>
      <c r="R769" t="s">
        <v>54</v>
      </c>
      <c r="S769" t="s">
        <v>55</v>
      </c>
      <c r="T769" t="s">
        <v>55</v>
      </c>
      <c r="U769" t="s">
        <v>1497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302</v>
      </c>
      <c r="AG769" t="s">
        <v>303</v>
      </c>
      <c r="AH769">
        <v>40</v>
      </c>
      <c r="AI769">
        <f>"09201     "</f>
        <v>0</v>
      </c>
      <c r="AJ769" t="s">
        <v>841</v>
      </c>
      <c r="AK769" t="s">
        <v>842</v>
      </c>
      <c r="AL769" t="s">
        <v>843</v>
      </c>
      <c r="AM769" t="s">
        <v>844</v>
      </c>
      <c r="AN769" t="s">
        <v>68</v>
      </c>
      <c r="AO769" t="s">
        <v>85</v>
      </c>
    </row>
    <row r="770" spans="1:41">
      <c r="A770">
        <v>761</v>
      </c>
      <c r="B770" t="s">
        <v>41</v>
      </c>
      <c r="C770" t="s">
        <v>42</v>
      </c>
      <c r="D770" t="s">
        <v>43</v>
      </c>
      <c r="E770">
        <f>"03"</f>
        <v>0</v>
      </c>
      <c r="F770" t="s">
        <v>73</v>
      </c>
      <c r="G770" t="s">
        <v>74</v>
      </c>
      <c r="H770">
        <v>2019</v>
      </c>
      <c r="I770" t="s">
        <v>1494</v>
      </c>
      <c r="J770" t="s">
        <v>1495</v>
      </c>
      <c r="K770" t="s">
        <v>48</v>
      </c>
      <c r="L770" t="s">
        <v>49</v>
      </c>
      <c r="M770">
        <v>22</v>
      </c>
      <c r="N770" t="s">
        <v>1496</v>
      </c>
      <c r="O770" t="s">
        <v>51</v>
      </c>
      <c r="P770" t="s">
        <v>1450</v>
      </c>
      <c r="Q770" t="s">
        <v>92</v>
      </c>
      <c r="R770" t="s">
        <v>54</v>
      </c>
      <c r="S770" t="s">
        <v>55</v>
      </c>
      <c r="T770" t="s">
        <v>55</v>
      </c>
      <c r="U770" t="s">
        <v>1497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302</v>
      </c>
      <c r="AG770" t="s">
        <v>303</v>
      </c>
      <c r="AH770">
        <v>41</v>
      </c>
      <c r="AI770">
        <f>"03311     "</f>
        <v>0</v>
      </c>
      <c r="AJ770" t="s">
        <v>318</v>
      </c>
      <c r="AK770" t="s">
        <v>319</v>
      </c>
      <c r="AL770" t="s">
        <v>315</v>
      </c>
      <c r="AM770" t="s">
        <v>316</v>
      </c>
      <c r="AN770" t="s">
        <v>68</v>
      </c>
      <c r="AO770" t="s">
        <v>85</v>
      </c>
    </row>
    <row r="771" spans="1:41">
      <c r="A771">
        <v>762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1494</v>
      </c>
      <c r="J771" t="s">
        <v>1495</v>
      </c>
      <c r="K771" t="s">
        <v>48</v>
      </c>
      <c r="L771" t="s">
        <v>49</v>
      </c>
      <c r="M771">
        <v>22</v>
      </c>
      <c r="N771" t="s">
        <v>1496</v>
      </c>
      <c r="O771" t="s">
        <v>51</v>
      </c>
      <c r="P771" t="s">
        <v>1450</v>
      </c>
      <c r="Q771" t="s">
        <v>92</v>
      </c>
      <c r="R771" t="s">
        <v>54</v>
      </c>
      <c r="S771" t="s">
        <v>55</v>
      </c>
      <c r="T771" t="s">
        <v>55</v>
      </c>
      <c r="U771" t="s">
        <v>1497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302</v>
      </c>
      <c r="AG771" t="s">
        <v>303</v>
      </c>
      <c r="AH771">
        <v>42</v>
      </c>
      <c r="AI771">
        <f>"03312     "</f>
        <v>0</v>
      </c>
      <c r="AJ771" t="s">
        <v>328</v>
      </c>
      <c r="AK771" t="s">
        <v>329</v>
      </c>
      <c r="AL771" t="s">
        <v>330</v>
      </c>
      <c r="AM771" t="s">
        <v>331</v>
      </c>
      <c r="AN771" t="s">
        <v>68</v>
      </c>
      <c r="AO771" t="s">
        <v>142</v>
      </c>
    </row>
    <row r="772" spans="1:41">
      <c r="A772">
        <v>763</v>
      </c>
      <c r="B772" t="s">
        <v>41</v>
      </c>
      <c r="C772" t="s">
        <v>42</v>
      </c>
      <c r="D772" t="s">
        <v>43</v>
      </c>
      <c r="E772">
        <f>"03"</f>
        <v>0</v>
      </c>
      <c r="F772" t="s">
        <v>73</v>
      </c>
      <c r="G772" t="s">
        <v>74</v>
      </c>
      <c r="H772">
        <v>2019</v>
      </c>
      <c r="I772" t="s">
        <v>1494</v>
      </c>
      <c r="J772" t="s">
        <v>1495</v>
      </c>
      <c r="K772" t="s">
        <v>48</v>
      </c>
      <c r="L772" t="s">
        <v>49</v>
      </c>
      <c r="M772">
        <v>22</v>
      </c>
      <c r="N772" t="s">
        <v>1496</v>
      </c>
      <c r="O772" t="s">
        <v>51</v>
      </c>
      <c r="P772" t="s">
        <v>1450</v>
      </c>
      <c r="Q772" t="s">
        <v>92</v>
      </c>
      <c r="R772" t="s">
        <v>54</v>
      </c>
      <c r="S772" t="s">
        <v>55</v>
      </c>
      <c r="T772" t="s">
        <v>55</v>
      </c>
      <c r="U772" t="s">
        <v>1497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302</v>
      </c>
      <c r="AG772" t="s">
        <v>303</v>
      </c>
      <c r="AH772">
        <v>47</v>
      </c>
      <c r="AI772">
        <f>"03312     "</f>
        <v>0</v>
      </c>
      <c r="AJ772" t="s">
        <v>328</v>
      </c>
      <c r="AK772" t="s">
        <v>329</v>
      </c>
      <c r="AL772" t="s">
        <v>330</v>
      </c>
      <c r="AM772" t="s">
        <v>331</v>
      </c>
      <c r="AN772" t="s">
        <v>68</v>
      </c>
      <c r="AO772" t="s">
        <v>253</v>
      </c>
    </row>
    <row r="773" spans="1:41">
      <c r="A773">
        <v>764</v>
      </c>
      <c r="B773" t="s">
        <v>41</v>
      </c>
      <c r="C773" t="s">
        <v>42</v>
      </c>
      <c r="D773" t="s">
        <v>43</v>
      </c>
      <c r="E773">
        <f>"03"</f>
        <v>0</v>
      </c>
      <c r="F773" t="s">
        <v>73</v>
      </c>
      <c r="G773" t="s">
        <v>74</v>
      </c>
      <c r="H773">
        <v>2019</v>
      </c>
      <c r="I773" t="s">
        <v>1494</v>
      </c>
      <c r="J773" t="s">
        <v>1495</v>
      </c>
      <c r="K773" t="s">
        <v>48</v>
      </c>
      <c r="L773" t="s">
        <v>49</v>
      </c>
      <c r="M773">
        <v>22</v>
      </c>
      <c r="N773" t="s">
        <v>1496</v>
      </c>
      <c r="O773" t="s">
        <v>51</v>
      </c>
      <c r="P773" t="s">
        <v>1450</v>
      </c>
      <c r="Q773" t="s">
        <v>92</v>
      </c>
      <c r="R773" t="s">
        <v>54</v>
      </c>
      <c r="S773" t="s">
        <v>55</v>
      </c>
      <c r="T773" t="s">
        <v>55</v>
      </c>
      <c r="U773" t="s">
        <v>1497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302</v>
      </c>
      <c r="AG773" t="s">
        <v>303</v>
      </c>
      <c r="AH773">
        <v>48</v>
      </c>
      <c r="AI773">
        <f>"03312     "</f>
        <v>0</v>
      </c>
      <c r="AJ773" t="s">
        <v>328</v>
      </c>
      <c r="AK773" t="s">
        <v>329</v>
      </c>
      <c r="AL773" t="s">
        <v>330</v>
      </c>
      <c r="AM773" t="s">
        <v>331</v>
      </c>
      <c r="AN773" t="s">
        <v>68</v>
      </c>
      <c r="AO773" t="s">
        <v>253</v>
      </c>
    </row>
    <row r="774" spans="1:41">
      <c r="A774">
        <v>765</v>
      </c>
      <c r="B774" t="s">
        <v>41</v>
      </c>
      <c r="C774" t="s">
        <v>42</v>
      </c>
      <c r="D774" t="s">
        <v>43</v>
      </c>
      <c r="E774">
        <f>"03"</f>
        <v>0</v>
      </c>
      <c r="F774" t="s">
        <v>73</v>
      </c>
      <c r="G774" t="s">
        <v>74</v>
      </c>
      <c r="H774">
        <v>2019</v>
      </c>
      <c r="I774" t="s">
        <v>1494</v>
      </c>
      <c r="J774" t="s">
        <v>1495</v>
      </c>
      <c r="K774" t="s">
        <v>48</v>
      </c>
      <c r="L774" t="s">
        <v>49</v>
      </c>
      <c r="M774">
        <v>22</v>
      </c>
      <c r="N774" t="s">
        <v>1496</v>
      </c>
      <c r="O774" t="s">
        <v>51</v>
      </c>
      <c r="P774" t="s">
        <v>1450</v>
      </c>
      <c r="Q774" t="s">
        <v>92</v>
      </c>
      <c r="R774" t="s">
        <v>54</v>
      </c>
      <c r="S774" t="s">
        <v>55</v>
      </c>
      <c r="T774" t="s">
        <v>55</v>
      </c>
      <c r="U774" t="s">
        <v>1497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302</v>
      </c>
      <c r="AG774" t="s">
        <v>303</v>
      </c>
      <c r="AH774">
        <v>49</v>
      </c>
      <c r="AI774">
        <f>"03313     "</f>
        <v>0</v>
      </c>
      <c r="AJ774" t="s">
        <v>306</v>
      </c>
      <c r="AK774" t="s">
        <v>307</v>
      </c>
      <c r="AL774" t="s">
        <v>315</v>
      </c>
      <c r="AM774" t="s">
        <v>316</v>
      </c>
      <c r="AN774" t="s">
        <v>68</v>
      </c>
      <c r="AO774" t="s">
        <v>69</v>
      </c>
    </row>
    <row r="775" spans="1:41">
      <c r="A775">
        <v>766</v>
      </c>
      <c r="B775" t="s">
        <v>41</v>
      </c>
      <c r="C775" t="s">
        <v>42</v>
      </c>
      <c r="D775" t="s">
        <v>43</v>
      </c>
      <c r="E775">
        <f>"09"</f>
        <v>0</v>
      </c>
      <c r="F775" t="s">
        <v>297</v>
      </c>
      <c r="G775" t="s">
        <v>298</v>
      </c>
      <c r="H775">
        <v>2019</v>
      </c>
      <c r="I775" t="s">
        <v>1494</v>
      </c>
      <c r="J775" t="s">
        <v>1495</v>
      </c>
      <c r="K775" t="s">
        <v>48</v>
      </c>
      <c r="L775" t="s">
        <v>49</v>
      </c>
      <c r="M775">
        <v>22</v>
      </c>
      <c r="N775" t="s">
        <v>1496</v>
      </c>
      <c r="O775" t="s">
        <v>51</v>
      </c>
      <c r="P775" t="s">
        <v>1450</v>
      </c>
      <c r="Q775" t="s">
        <v>92</v>
      </c>
      <c r="R775" t="s">
        <v>54</v>
      </c>
      <c r="S775" t="s">
        <v>55</v>
      </c>
      <c r="T775" t="s">
        <v>55</v>
      </c>
      <c r="U775" t="s">
        <v>1497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302</v>
      </c>
      <c r="AG775" t="s">
        <v>303</v>
      </c>
      <c r="AH775">
        <v>51</v>
      </c>
      <c r="AI775">
        <f>"09201     "</f>
        <v>0</v>
      </c>
      <c r="AJ775" t="s">
        <v>841</v>
      </c>
      <c r="AK775" t="s">
        <v>842</v>
      </c>
      <c r="AL775" t="s">
        <v>843</v>
      </c>
      <c r="AM775" t="s">
        <v>844</v>
      </c>
      <c r="AN775" t="s">
        <v>68</v>
      </c>
      <c r="AO775" t="s">
        <v>310</v>
      </c>
    </row>
    <row r="776" spans="1:41">
      <c r="A776">
        <v>767</v>
      </c>
      <c r="B776" t="s">
        <v>41</v>
      </c>
      <c r="C776" t="s">
        <v>42</v>
      </c>
      <c r="D776" t="s">
        <v>43</v>
      </c>
      <c r="E776">
        <f>"09"</f>
        <v>0</v>
      </c>
      <c r="F776" t="s">
        <v>297</v>
      </c>
      <c r="G776" t="s">
        <v>298</v>
      </c>
      <c r="H776">
        <v>2019</v>
      </c>
      <c r="I776" t="s">
        <v>1494</v>
      </c>
      <c r="J776" t="s">
        <v>1495</v>
      </c>
      <c r="K776" t="s">
        <v>48</v>
      </c>
      <c r="L776" t="s">
        <v>49</v>
      </c>
      <c r="M776">
        <v>22</v>
      </c>
      <c r="N776" t="s">
        <v>1496</v>
      </c>
      <c r="O776" t="s">
        <v>51</v>
      </c>
      <c r="P776" t="s">
        <v>1450</v>
      </c>
      <c r="Q776" t="s">
        <v>92</v>
      </c>
      <c r="R776" t="s">
        <v>54</v>
      </c>
      <c r="S776" t="s">
        <v>55</v>
      </c>
      <c r="T776" t="s">
        <v>55</v>
      </c>
      <c r="U776" t="s">
        <v>1497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302</v>
      </c>
      <c r="AG776" t="s">
        <v>303</v>
      </c>
      <c r="AH776">
        <v>59</v>
      </c>
      <c r="AI776">
        <f>"09201     "</f>
        <v>0</v>
      </c>
      <c r="AJ776" t="s">
        <v>841</v>
      </c>
      <c r="AK776" t="s">
        <v>842</v>
      </c>
      <c r="AL776" t="s">
        <v>843</v>
      </c>
      <c r="AM776" t="s">
        <v>844</v>
      </c>
      <c r="AN776" t="s">
        <v>68</v>
      </c>
      <c r="AO776" t="s">
        <v>311</v>
      </c>
    </row>
    <row r="777" spans="1:41">
      <c r="A777">
        <v>768</v>
      </c>
      <c r="B777" t="s">
        <v>41</v>
      </c>
      <c r="C777" t="s">
        <v>42</v>
      </c>
      <c r="D777" t="s">
        <v>43</v>
      </c>
      <c r="E777">
        <f>"03"</f>
        <v>0</v>
      </c>
      <c r="F777" t="s">
        <v>73</v>
      </c>
      <c r="G777" t="s">
        <v>74</v>
      </c>
      <c r="H777">
        <v>2019</v>
      </c>
      <c r="I777" t="s">
        <v>1494</v>
      </c>
      <c r="J777" t="s">
        <v>1495</v>
      </c>
      <c r="K777" t="s">
        <v>48</v>
      </c>
      <c r="L777" t="s">
        <v>49</v>
      </c>
      <c r="M777">
        <v>22</v>
      </c>
      <c r="N777" t="s">
        <v>1496</v>
      </c>
      <c r="O777" t="s">
        <v>51</v>
      </c>
      <c r="P777" t="s">
        <v>1450</v>
      </c>
      <c r="Q777" t="s">
        <v>92</v>
      </c>
      <c r="R777" t="s">
        <v>54</v>
      </c>
      <c r="S777" t="s">
        <v>55</v>
      </c>
      <c r="T777" t="s">
        <v>55</v>
      </c>
      <c r="U777" t="s">
        <v>1497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302</v>
      </c>
      <c r="AG777" t="s">
        <v>303</v>
      </c>
      <c r="AH777">
        <v>60</v>
      </c>
      <c r="AI777">
        <f>"03313     "</f>
        <v>0</v>
      </c>
      <c r="AJ777" t="s">
        <v>306</v>
      </c>
      <c r="AK777" t="s">
        <v>307</v>
      </c>
      <c r="AL777" t="s">
        <v>308</v>
      </c>
      <c r="AM777" t="s">
        <v>309</v>
      </c>
      <c r="AN777" t="s">
        <v>68</v>
      </c>
      <c r="AO777" t="s">
        <v>311</v>
      </c>
    </row>
    <row r="778" spans="1:41">
      <c r="A778">
        <v>769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1494</v>
      </c>
      <c r="J778" t="s">
        <v>1495</v>
      </c>
      <c r="K778" t="s">
        <v>48</v>
      </c>
      <c r="L778" t="s">
        <v>49</v>
      </c>
      <c r="M778">
        <v>22</v>
      </c>
      <c r="N778" t="s">
        <v>1496</v>
      </c>
      <c r="O778" t="s">
        <v>51</v>
      </c>
      <c r="P778" t="s">
        <v>1450</v>
      </c>
      <c r="Q778" t="s">
        <v>92</v>
      </c>
      <c r="R778" t="s">
        <v>54</v>
      </c>
      <c r="S778" t="s">
        <v>55</v>
      </c>
      <c r="T778" t="s">
        <v>55</v>
      </c>
      <c r="U778" t="s">
        <v>1497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302</v>
      </c>
      <c r="AG778" t="s">
        <v>303</v>
      </c>
      <c r="AH778">
        <v>61</v>
      </c>
      <c r="AI778">
        <f>"03311     "</f>
        <v>0</v>
      </c>
      <c r="AJ778" t="s">
        <v>318</v>
      </c>
      <c r="AK778" t="s">
        <v>319</v>
      </c>
      <c r="AL778" t="s">
        <v>315</v>
      </c>
      <c r="AM778" t="s">
        <v>316</v>
      </c>
      <c r="AN778" t="s">
        <v>68</v>
      </c>
      <c r="AO778" t="s">
        <v>311</v>
      </c>
    </row>
    <row r="779" spans="1:41">
      <c r="A779">
        <v>770</v>
      </c>
      <c r="B779" t="s">
        <v>41</v>
      </c>
      <c r="C779" t="s">
        <v>42</v>
      </c>
      <c r="D779" t="s">
        <v>43</v>
      </c>
      <c r="E779">
        <f>"09"</f>
        <v>0</v>
      </c>
      <c r="F779" t="s">
        <v>297</v>
      </c>
      <c r="G779" t="s">
        <v>298</v>
      </c>
      <c r="H779">
        <v>2019</v>
      </c>
      <c r="I779" t="s">
        <v>1494</v>
      </c>
      <c r="J779" t="s">
        <v>1495</v>
      </c>
      <c r="K779" t="s">
        <v>48</v>
      </c>
      <c r="L779" t="s">
        <v>49</v>
      </c>
      <c r="M779">
        <v>22</v>
      </c>
      <c r="N779" t="s">
        <v>1496</v>
      </c>
      <c r="O779" t="s">
        <v>51</v>
      </c>
      <c r="P779" t="s">
        <v>1450</v>
      </c>
      <c r="Q779" t="s">
        <v>92</v>
      </c>
      <c r="R779" t="s">
        <v>54</v>
      </c>
      <c r="S779" t="s">
        <v>55</v>
      </c>
      <c r="T779" t="s">
        <v>55</v>
      </c>
      <c r="U779" t="s">
        <v>1497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302</v>
      </c>
      <c r="AG779" t="s">
        <v>303</v>
      </c>
      <c r="AH779">
        <v>64</v>
      </c>
      <c r="AI779">
        <f>"09201     "</f>
        <v>0</v>
      </c>
      <c r="AJ779" t="s">
        <v>841</v>
      </c>
      <c r="AK779" t="s">
        <v>842</v>
      </c>
      <c r="AL779" t="s">
        <v>843</v>
      </c>
      <c r="AM779" t="s">
        <v>844</v>
      </c>
      <c r="AN779" t="s">
        <v>68</v>
      </c>
      <c r="AO779" t="s">
        <v>1498</v>
      </c>
    </row>
    <row r="780" spans="1:41">
      <c r="A780">
        <v>771</v>
      </c>
      <c r="B780" t="s">
        <v>41</v>
      </c>
      <c r="C780" t="s">
        <v>42</v>
      </c>
      <c r="D780" t="s">
        <v>43</v>
      </c>
      <c r="E780">
        <f>"03"</f>
        <v>0</v>
      </c>
      <c r="F780" t="s">
        <v>73</v>
      </c>
      <c r="G780" t="s">
        <v>74</v>
      </c>
      <c r="H780">
        <v>2019</v>
      </c>
      <c r="I780" t="s">
        <v>1494</v>
      </c>
      <c r="J780" t="s">
        <v>1495</v>
      </c>
      <c r="K780" t="s">
        <v>48</v>
      </c>
      <c r="L780" t="s">
        <v>49</v>
      </c>
      <c r="M780">
        <v>22</v>
      </c>
      <c r="N780" t="s">
        <v>1496</v>
      </c>
      <c r="O780" t="s">
        <v>51</v>
      </c>
      <c r="P780" t="s">
        <v>1450</v>
      </c>
      <c r="Q780" t="s">
        <v>92</v>
      </c>
      <c r="R780" t="s">
        <v>54</v>
      </c>
      <c r="S780" t="s">
        <v>55</v>
      </c>
      <c r="T780" t="s">
        <v>55</v>
      </c>
      <c r="U780" t="s">
        <v>1497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302</v>
      </c>
      <c r="AG780" t="s">
        <v>303</v>
      </c>
      <c r="AH780">
        <v>65</v>
      </c>
      <c r="AI780">
        <f>"03313     "</f>
        <v>0</v>
      </c>
      <c r="AJ780" t="s">
        <v>306</v>
      </c>
      <c r="AK780" t="s">
        <v>307</v>
      </c>
      <c r="AL780" t="s">
        <v>315</v>
      </c>
      <c r="AM780" t="s">
        <v>316</v>
      </c>
      <c r="AN780" t="s">
        <v>68</v>
      </c>
      <c r="AO780" t="s">
        <v>312</v>
      </c>
    </row>
    <row r="781" spans="1:41">
      <c r="A781">
        <v>772</v>
      </c>
      <c r="B781" t="s">
        <v>41</v>
      </c>
      <c r="C781" t="s">
        <v>42</v>
      </c>
      <c r="D781" t="s">
        <v>43</v>
      </c>
      <c r="E781">
        <f>"09"</f>
        <v>0</v>
      </c>
      <c r="F781" t="s">
        <v>297</v>
      </c>
      <c r="G781" t="s">
        <v>298</v>
      </c>
      <c r="H781">
        <v>2019</v>
      </c>
      <c r="I781" t="s">
        <v>1494</v>
      </c>
      <c r="J781" t="s">
        <v>1495</v>
      </c>
      <c r="K781" t="s">
        <v>48</v>
      </c>
      <c r="L781" t="s">
        <v>49</v>
      </c>
      <c r="M781">
        <v>22</v>
      </c>
      <c r="N781" t="s">
        <v>1496</v>
      </c>
      <c r="O781" t="s">
        <v>51</v>
      </c>
      <c r="P781" t="s">
        <v>1450</v>
      </c>
      <c r="Q781" t="s">
        <v>92</v>
      </c>
      <c r="R781" t="s">
        <v>54</v>
      </c>
      <c r="S781" t="s">
        <v>55</v>
      </c>
      <c r="T781" t="s">
        <v>55</v>
      </c>
      <c r="U781" t="s">
        <v>1497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302</v>
      </c>
      <c r="AG781" t="s">
        <v>303</v>
      </c>
      <c r="AH781">
        <v>66</v>
      </c>
      <c r="AI781">
        <f>"09201     "</f>
        <v>0</v>
      </c>
      <c r="AJ781" t="s">
        <v>841</v>
      </c>
      <c r="AK781" t="s">
        <v>842</v>
      </c>
      <c r="AL781" t="s">
        <v>843</v>
      </c>
      <c r="AM781" t="s">
        <v>844</v>
      </c>
      <c r="AN781" t="s">
        <v>68</v>
      </c>
      <c r="AO781" t="s">
        <v>312</v>
      </c>
    </row>
    <row r="782" spans="1:41">
      <c r="A782">
        <v>773</v>
      </c>
      <c r="B782" t="s">
        <v>41</v>
      </c>
      <c r="C782" t="s">
        <v>42</v>
      </c>
      <c r="D782" t="s">
        <v>43</v>
      </c>
      <c r="E782">
        <f>"09"</f>
        <v>0</v>
      </c>
      <c r="F782" t="s">
        <v>297</v>
      </c>
      <c r="G782" t="s">
        <v>298</v>
      </c>
      <c r="H782">
        <v>2019</v>
      </c>
      <c r="I782" t="s">
        <v>1494</v>
      </c>
      <c r="J782" t="s">
        <v>1495</v>
      </c>
      <c r="K782" t="s">
        <v>48</v>
      </c>
      <c r="L782" t="s">
        <v>49</v>
      </c>
      <c r="M782">
        <v>22</v>
      </c>
      <c r="N782" t="s">
        <v>1496</v>
      </c>
      <c r="O782" t="s">
        <v>51</v>
      </c>
      <c r="P782" t="s">
        <v>1450</v>
      </c>
      <c r="Q782" t="s">
        <v>92</v>
      </c>
      <c r="R782" t="s">
        <v>54</v>
      </c>
      <c r="S782" t="s">
        <v>55</v>
      </c>
      <c r="T782" t="s">
        <v>55</v>
      </c>
      <c r="U782" t="s">
        <v>1497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302</v>
      </c>
      <c r="AG782" t="s">
        <v>303</v>
      </c>
      <c r="AH782">
        <v>67</v>
      </c>
      <c r="AI782">
        <f>"09201     "</f>
        <v>0</v>
      </c>
      <c r="AJ782" t="s">
        <v>841</v>
      </c>
      <c r="AK782" t="s">
        <v>842</v>
      </c>
      <c r="AL782" t="s">
        <v>843</v>
      </c>
      <c r="AM782" t="s">
        <v>844</v>
      </c>
      <c r="AN782" t="s">
        <v>68</v>
      </c>
      <c r="AO782" t="s">
        <v>313</v>
      </c>
    </row>
    <row r="783" spans="1:41">
      <c r="A783">
        <v>774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297</v>
      </c>
      <c r="G783" t="s">
        <v>298</v>
      </c>
      <c r="H783">
        <v>2019</v>
      </c>
      <c r="I783" t="s">
        <v>1494</v>
      </c>
      <c r="J783" t="s">
        <v>1495</v>
      </c>
      <c r="K783" t="s">
        <v>48</v>
      </c>
      <c r="L783" t="s">
        <v>49</v>
      </c>
      <c r="M783">
        <v>22</v>
      </c>
      <c r="N783" t="s">
        <v>1496</v>
      </c>
      <c r="O783" t="s">
        <v>51</v>
      </c>
      <c r="P783" t="s">
        <v>1450</v>
      </c>
      <c r="Q783" t="s">
        <v>92</v>
      </c>
      <c r="R783" t="s">
        <v>54</v>
      </c>
      <c r="S783" t="s">
        <v>55</v>
      </c>
      <c r="T783" t="s">
        <v>55</v>
      </c>
      <c r="U783" t="s">
        <v>1497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302</v>
      </c>
      <c r="AG783" t="s">
        <v>303</v>
      </c>
      <c r="AH783">
        <v>68</v>
      </c>
      <c r="AI783">
        <f>"09201     "</f>
        <v>0</v>
      </c>
      <c r="AJ783" t="s">
        <v>841</v>
      </c>
      <c r="AK783" t="s">
        <v>842</v>
      </c>
      <c r="AL783" t="s">
        <v>843</v>
      </c>
      <c r="AM783" t="s">
        <v>844</v>
      </c>
      <c r="AN783" t="s">
        <v>68</v>
      </c>
      <c r="AO783" t="s">
        <v>313</v>
      </c>
    </row>
    <row r="784" spans="1:41">
      <c r="A784">
        <v>775</v>
      </c>
      <c r="B784" t="s">
        <v>41</v>
      </c>
      <c r="C784" t="s">
        <v>42</v>
      </c>
      <c r="D784" t="s">
        <v>43</v>
      </c>
      <c r="E784">
        <f>"09"</f>
        <v>0</v>
      </c>
      <c r="F784" t="s">
        <v>297</v>
      </c>
      <c r="G784" t="s">
        <v>298</v>
      </c>
      <c r="H784">
        <v>2019</v>
      </c>
      <c r="I784" t="s">
        <v>1494</v>
      </c>
      <c r="J784" t="s">
        <v>1495</v>
      </c>
      <c r="K784" t="s">
        <v>48</v>
      </c>
      <c r="L784" t="s">
        <v>49</v>
      </c>
      <c r="M784">
        <v>22</v>
      </c>
      <c r="N784" t="s">
        <v>1496</v>
      </c>
      <c r="O784" t="s">
        <v>51</v>
      </c>
      <c r="P784" t="s">
        <v>1450</v>
      </c>
      <c r="Q784" t="s">
        <v>92</v>
      </c>
      <c r="R784" t="s">
        <v>54</v>
      </c>
      <c r="S784" t="s">
        <v>55</v>
      </c>
      <c r="T784" t="s">
        <v>55</v>
      </c>
      <c r="U784" t="s">
        <v>1497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302</v>
      </c>
      <c r="AG784" t="s">
        <v>303</v>
      </c>
      <c r="AH784">
        <v>70</v>
      </c>
      <c r="AI784">
        <f>"09201     "</f>
        <v>0</v>
      </c>
      <c r="AJ784" t="s">
        <v>841</v>
      </c>
      <c r="AK784" t="s">
        <v>842</v>
      </c>
      <c r="AL784" t="s">
        <v>843</v>
      </c>
      <c r="AM784" t="s">
        <v>844</v>
      </c>
      <c r="AN784" t="s">
        <v>68</v>
      </c>
      <c r="AO784" t="s">
        <v>313</v>
      </c>
    </row>
    <row r="785" spans="1:41">
      <c r="A785">
        <v>776</v>
      </c>
      <c r="B785" t="s">
        <v>41</v>
      </c>
      <c r="C785" t="s">
        <v>42</v>
      </c>
      <c r="D785" t="s">
        <v>43</v>
      </c>
      <c r="E785">
        <f>"09"</f>
        <v>0</v>
      </c>
      <c r="F785" t="s">
        <v>297</v>
      </c>
      <c r="G785" t="s">
        <v>298</v>
      </c>
      <c r="H785">
        <v>2019</v>
      </c>
      <c r="I785" t="s">
        <v>1494</v>
      </c>
      <c r="J785" t="s">
        <v>1495</v>
      </c>
      <c r="K785" t="s">
        <v>48</v>
      </c>
      <c r="L785" t="s">
        <v>49</v>
      </c>
      <c r="M785">
        <v>22</v>
      </c>
      <c r="N785" t="s">
        <v>1496</v>
      </c>
      <c r="O785" t="s">
        <v>51</v>
      </c>
      <c r="P785" t="s">
        <v>1450</v>
      </c>
      <c r="Q785" t="s">
        <v>92</v>
      </c>
      <c r="R785" t="s">
        <v>54</v>
      </c>
      <c r="S785" t="s">
        <v>55</v>
      </c>
      <c r="T785" t="s">
        <v>55</v>
      </c>
      <c r="U785" t="s">
        <v>1497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302</v>
      </c>
      <c r="AG785" t="s">
        <v>303</v>
      </c>
      <c r="AH785">
        <v>71</v>
      </c>
      <c r="AI785">
        <f>"09201     "</f>
        <v>0</v>
      </c>
      <c r="AJ785" t="s">
        <v>841</v>
      </c>
      <c r="AK785" t="s">
        <v>842</v>
      </c>
      <c r="AL785" t="s">
        <v>843</v>
      </c>
      <c r="AM785" t="s">
        <v>844</v>
      </c>
      <c r="AN785" t="s">
        <v>68</v>
      </c>
      <c r="AO785" t="s">
        <v>313</v>
      </c>
    </row>
    <row r="786" spans="1:41">
      <c r="A786">
        <v>777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1494</v>
      </c>
      <c r="J786" t="s">
        <v>1495</v>
      </c>
      <c r="K786" t="s">
        <v>48</v>
      </c>
      <c r="L786" t="s">
        <v>49</v>
      </c>
      <c r="M786">
        <v>22</v>
      </c>
      <c r="N786" t="s">
        <v>1496</v>
      </c>
      <c r="O786" t="s">
        <v>51</v>
      </c>
      <c r="P786" t="s">
        <v>1450</v>
      </c>
      <c r="Q786" t="s">
        <v>92</v>
      </c>
      <c r="R786" t="s">
        <v>54</v>
      </c>
      <c r="S786" t="s">
        <v>55</v>
      </c>
      <c r="T786" t="s">
        <v>55</v>
      </c>
      <c r="U786" t="s">
        <v>1497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302</v>
      </c>
      <c r="AG786" t="s">
        <v>303</v>
      </c>
      <c r="AH786">
        <v>72</v>
      </c>
      <c r="AI786">
        <f>"03312     "</f>
        <v>0</v>
      </c>
      <c r="AJ786" t="s">
        <v>328</v>
      </c>
      <c r="AK786" t="s">
        <v>329</v>
      </c>
      <c r="AL786" t="s">
        <v>330</v>
      </c>
      <c r="AM786" t="s">
        <v>331</v>
      </c>
      <c r="AN786" t="s">
        <v>68</v>
      </c>
      <c r="AO786" t="s">
        <v>1294</v>
      </c>
    </row>
    <row r="787" spans="1:41">
      <c r="A787">
        <v>778</v>
      </c>
      <c r="B787" t="s">
        <v>41</v>
      </c>
      <c r="C787" t="s">
        <v>42</v>
      </c>
      <c r="D787" t="s">
        <v>43</v>
      </c>
      <c r="E787">
        <f>"03"</f>
        <v>0</v>
      </c>
      <c r="F787" t="s">
        <v>73</v>
      </c>
      <c r="G787" t="s">
        <v>74</v>
      </c>
      <c r="H787">
        <v>2019</v>
      </c>
      <c r="I787" t="s">
        <v>1494</v>
      </c>
      <c r="J787" t="s">
        <v>1495</v>
      </c>
      <c r="K787" t="s">
        <v>48</v>
      </c>
      <c r="L787" t="s">
        <v>49</v>
      </c>
      <c r="M787">
        <v>22</v>
      </c>
      <c r="N787" t="s">
        <v>1496</v>
      </c>
      <c r="O787" t="s">
        <v>51</v>
      </c>
      <c r="P787" t="s">
        <v>1450</v>
      </c>
      <c r="Q787" t="s">
        <v>92</v>
      </c>
      <c r="R787" t="s">
        <v>54</v>
      </c>
      <c r="S787" t="s">
        <v>55</v>
      </c>
      <c r="T787" t="s">
        <v>55</v>
      </c>
      <c r="U787" t="s">
        <v>1497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302</v>
      </c>
      <c r="AG787" t="s">
        <v>303</v>
      </c>
      <c r="AH787">
        <v>73</v>
      </c>
      <c r="AI787">
        <f>"03311     "</f>
        <v>0</v>
      </c>
      <c r="AJ787" t="s">
        <v>318</v>
      </c>
      <c r="AK787" t="s">
        <v>319</v>
      </c>
      <c r="AL787" t="s">
        <v>315</v>
      </c>
      <c r="AM787" t="s">
        <v>316</v>
      </c>
      <c r="AN787" t="s">
        <v>68</v>
      </c>
      <c r="AO787" t="s">
        <v>314</v>
      </c>
    </row>
    <row r="788" spans="1:41">
      <c r="A788">
        <v>779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1494</v>
      </c>
      <c r="J788" t="s">
        <v>1495</v>
      </c>
      <c r="K788" t="s">
        <v>48</v>
      </c>
      <c r="L788" t="s">
        <v>49</v>
      </c>
      <c r="M788">
        <v>22</v>
      </c>
      <c r="N788" t="s">
        <v>1496</v>
      </c>
      <c r="O788" t="s">
        <v>51</v>
      </c>
      <c r="P788" t="s">
        <v>1450</v>
      </c>
      <c r="Q788" t="s">
        <v>92</v>
      </c>
      <c r="R788" t="s">
        <v>54</v>
      </c>
      <c r="S788" t="s">
        <v>55</v>
      </c>
      <c r="T788" t="s">
        <v>55</v>
      </c>
      <c r="U788" t="s">
        <v>1497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302</v>
      </c>
      <c r="AG788" t="s">
        <v>303</v>
      </c>
      <c r="AH788">
        <v>74</v>
      </c>
      <c r="AI788">
        <f>"03313     "</f>
        <v>0</v>
      </c>
      <c r="AJ788" t="s">
        <v>306</v>
      </c>
      <c r="AK788" t="s">
        <v>307</v>
      </c>
      <c r="AL788" t="s">
        <v>308</v>
      </c>
      <c r="AM788" t="s">
        <v>309</v>
      </c>
      <c r="AN788" t="s">
        <v>68</v>
      </c>
      <c r="AO788" t="s">
        <v>314</v>
      </c>
    </row>
    <row r="789" spans="1:41">
      <c r="A789">
        <v>780</v>
      </c>
      <c r="B789" t="s">
        <v>41</v>
      </c>
      <c r="C789" t="s">
        <v>42</v>
      </c>
      <c r="D789" t="s">
        <v>43</v>
      </c>
      <c r="E789">
        <f>"03"</f>
        <v>0</v>
      </c>
      <c r="F789" t="s">
        <v>73</v>
      </c>
      <c r="G789" t="s">
        <v>74</v>
      </c>
      <c r="H789">
        <v>2019</v>
      </c>
      <c r="I789" t="s">
        <v>1494</v>
      </c>
      <c r="J789" t="s">
        <v>1495</v>
      </c>
      <c r="K789" t="s">
        <v>48</v>
      </c>
      <c r="L789" t="s">
        <v>49</v>
      </c>
      <c r="M789">
        <v>22</v>
      </c>
      <c r="N789" t="s">
        <v>1496</v>
      </c>
      <c r="O789" t="s">
        <v>51</v>
      </c>
      <c r="P789" t="s">
        <v>1450</v>
      </c>
      <c r="Q789" t="s">
        <v>92</v>
      </c>
      <c r="R789" t="s">
        <v>54</v>
      </c>
      <c r="S789" t="s">
        <v>55</v>
      </c>
      <c r="T789" t="s">
        <v>55</v>
      </c>
      <c r="U789" t="s">
        <v>1497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302</v>
      </c>
      <c r="AG789" t="s">
        <v>303</v>
      </c>
      <c r="AH789">
        <v>75</v>
      </c>
      <c r="AI789">
        <f>"03313     "</f>
        <v>0</v>
      </c>
      <c r="AJ789" t="s">
        <v>306</v>
      </c>
      <c r="AK789" t="s">
        <v>307</v>
      </c>
      <c r="AL789" t="s">
        <v>315</v>
      </c>
      <c r="AM789" t="s">
        <v>316</v>
      </c>
      <c r="AN789" t="s">
        <v>68</v>
      </c>
      <c r="AO789" t="s">
        <v>1294</v>
      </c>
    </row>
    <row r="790" spans="1:41">
      <c r="A790">
        <v>781</v>
      </c>
      <c r="B790" t="s">
        <v>41</v>
      </c>
      <c r="C790" t="s">
        <v>42</v>
      </c>
      <c r="D790" t="s">
        <v>43</v>
      </c>
      <c r="E790">
        <f>"03"</f>
        <v>0</v>
      </c>
      <c r="F790" t="s">
        <v>73</v>
      </c>
      <c r="G790" t="s">
        <v>74</v>
      </c>
      <c r="H790">
        <v>2019</v>
      </c>
      <c r="I790" t="s">
        <v>1494</v>
      </c>
      <c r="J790" t="s">
        <v>1495</v>
      </c>
      <c r="K790" t="s">
        <v>48</v>
      </c>
      <c r="L790" t="s">
        <v>49</v>
      </c>
      <c r="M790">
        <v>22</v>
      </c>
      <c r="N790" t="s">
        <v>1496</v>
      </c>
      <c r="O790" t="s">
        <v>51</v>
      </c>
      <c r="P790" t="s">
        <v>1450</v>
      </c>
      <c r="Q790" t="s">
        <v>92</v>
      </c>
      <c r="R790" t="s">
        <v>54</v>
      </c>
      <c r="S790" t="s">
        <v>55</v>
      </c>
      <c r="T790" t="s">
        <v>55</v>
      </c>
      <c r="U790" t="s">
        <v>1497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302</v>
      </c>
      <c r="AG790" t="s">
        <v>303</v>
      </c>
      <c r="AH790">
        <v>76</v>
      </c>
      <c r="AI790">
        <f>"03313     "</f>
        <v>0</v>
      </c>
      <c r="AJ790" t="s">
        <v>306</v>
      </c>
      <c r="AK790" t="s">
        <v>307</v>
      </c>
      <c r="AL790" t="s">
        <v>315</v>
      </c>
      <c r="AM790" t="s">
        <v>316</v>
      </c>
      <c r="AN790" t="s">
        <v>68</v>
      </c>
      <c r="AO790" t="s">
        <v>314</v>
      </c>
    </row>
    <row r="791" spans="1:41">
      <c r="A791">
        <v>782</v>
      </c>
      <c r="B791" t="s">
        <v>41</v>
      </c>
      <c r="C791" t="s">
        <v>42</v>
      </c>
      <c r="D791" t="s">
        <v>43</v>
      </c>
      <c r="E791">
        <f>"03"</f>
        <v>0</v>
      </c>
      <c r="F791" t="s">
        <v>73</v>
      </c>
      <c r="G791" t="s">
        <v>74</v>
      </c>
      <c r="H791">
        <v>2019</v>
      </c>
      <c r="I791" t="s">
        <v>1494</v>
      </c>
      <c r="J791" t="s">
        <v>1495</v>
      </c>
      <c r="K791" t="s">
        <v>48</v>
      </c>
      <c r="L791" t="s">
        <v>49</v>
      </c>
      <c r="M791">
        <v>22</v>
      </c>
      <c r="N791" t="s">
        <v>1496</v>
      </c>
      <c r="O791" t="s">
        <v>51</v>
      </c>
      <c r="P791" t="s">
        <v>1450</v>
      </c>
      <c r="Q791" t="s">
        <v>92</v>
      </c>
      <c r="R791" t="s">
        <v>54</v>
      </c>
      <c r="S791" t="s">
        <v>55</v>
      </c>
      <c r="T791" t="s">
        <v>55</v>
      </c>
      <c r="U791" t="s">
        <v>1497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302</v>
      </c>
      <c r="AG791" t="s">
        <v>303</v>
      </c>
      <c r="AH791">
        <v>77</v>
      </c>
      <c r="AI791">
        <f>"03313     "</f>
        <v>0</v>
      </c>
      <c r="AJ791" t="s">
        <v>306</v>
      </c>
      <c r="AK791" t="s">
        <v>307</v>
      </c>
      <c r="AL791" t="s">
        <v>315</v>
      </c>
      <c r="AM791" t="s">
        <v>316</v>
      </c>
      <c r="AN791" t="s">
        <v>68</v>
      </c>
      <c r="AO791" t="s">
        <v>314</v>
      </c>
    </row>
    <row r="792" spans="1:41">
      <c r="A792">
        <v>783</v>
      </c>
      <c r="B792" t="s">
        <v>41</v>
      </c>
      <c r="C792" t="s">
        <v>42</v>
      </c>
      <c r="D792" t="s">
        <v>43</v>
      </c>
      <c r="E792">
        <f>"03"</f>
        <v>0</v>
      </c>
      <c r="F792" t="s">
        <v>73</v>
      </c>
      <c r="G792" t="s">
        <v>74</v>
      </c>
      <c r="H792">
        <v>2019</v>
      </c>
      <c r="I792" t="s">
        <v>1494</v>
      </c>
      <c r="J792" t="s">
        <v>1495</v>
      </c>
      <c r="K792" t="s">
        <v>48</v>
      </c>
      <c r="L792" t="s">
        <v>49</v>
      </c>
      <c r="M792">
        <v>22</v>
      </c>
      <c r="N792" t="s">
        <v>1496</v>
      </c>
      <c r="O792" t="s">
        <v>51</v>
      </c>
      <c r="P792" t="s">
        <v>1450</v>
      </c>
      <c r="Q792" t="s">
        <v>92</v>
      </c>
      <c r="R792" t="s">
        <v>54</v>
      </c>
      <c r="S792" t="s">
        <v>55</v>
      </c>
      <c r="T792" t="s">
        <v>55</v>
      </c>
      <c r="U792" t="s">
        <v>1497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302</v>
      </c>
      <c r="AG792" t="s">
        <v>303</v>
      </c>
      <c r="AH792">
        <v>78</v>
      </c>
      <c r="AI792">
        <f>"03313     "</f>
        <v>0</v>
      </c>
      <c r="AJ792" t="s">
        <v>306</v>
      </c>
      <c r="AK792" t="s">
        <v>307</v>
      </c>
      <c r="AL792" t="s">
        <v>315</v>
      </c>
      <c r="AM792" t="s">
        <v>316</v>
      </c>
      <c r="AN792" t="s">
        <v>68</v>
      </c>
      <c r="AO792" t="s">
        <v>314</v>
      </c>
    </row>
    <row r="793" spans="1:41">
      <c r="A793">
        <v>784</v>
      </c>
      <c r="B793" t="s">
        <v>41</v>
      </c>
      <c r="C793" t="s">
        <v>42</v>
      </c>
      <c r="D793" t="s">
        <v>43</v>
      </c>
      <c r="E793">
        <f>"03"</f>
        <v>0</v>
      </c>
      <c r="F793" t="s">
        <v>73</v>
      </c>
      <c r="G793" t="s">
        <v>74</v>
      </c>
      <c r="H793">
        <v>2019</v>
      </c>
      <c r="I793" t="s">
        <v>1494</v>
      </c>
      <c r="J793" t="s">
        <v>1495</v>
      </c>
      <c r="K793" t="s">
        <v>48</v>
      </c>
      <c r="L793" t="s">
        <v>49</v>
      </c>
      <c r="M793">
        <v>22</v>
      </c>
      <c r="N793" t="s">
        <v>1496</v>
      </c>
      <c r="O793" t="s">
        <v>51</v>
      </c>
      <c r="P793" t="s">
        <v>1450</v>
      </c>
      <c r="Q793" t="s">
        <v>92</v>
      </c>
      <c r="R793" t="s">
        <v>54</v>
      </c>
      <c r="S793" t="s">
        <v>55</v>
      </c>
      <c r="T793" t="s">
        <v>55</v>
      </c>
      <c r="U793" t="s">
        <v>1497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302</v>
      </c>
      <c r="AG793" t="s">
        <v>303</v>
      </c>
      <c r="AH793">
        <v>79</v>
      </c>
      <c r="AI793">
        <f>"03313     "</f>
        <v>0</v>
      </c>
      <c r="AJ793" t="s">
        <v>306</v>
      </c>
      <c r="AK793" t="s">
        <v>307</v>
      </c>
      <c r="AL793" t="s">
        <v>315</v>
      </c>
      <c r="AM793" t="s">
        <v>316</v>
      </c>
      <c r="AN793" t="s">
        <v>68</v>
      </c>
      <c r="AO793" t="s">
        <v>314</v>
      </c>
    </row>
    <row r="794" spans="1:41">
      <c r="A794">
        <v>785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1494</v>
      </c>
      <c r="J794" t="s">
        <v>1495</v>
      </c>
      <c r="K794" t="s">
        <v>48</v>
      </c>
      <c r="L794" t="s">
        <v>49</v>
      </c>
      <c r="M794">
        <v>22</v>
      </c>
      <c r="N794" t="s">
        <v>1496</v>
      </c>
      <c r="O794" t="s">
        <v>51</v>
      </c>
      <c r="P794" t="s">
        <v>1450</v>
      </c>
      <c r="Q794" t="s">
        <v>92</v>
      </c>
      <c r="R794" t="s">
        <v>54</v>
      </c>
      <c r="S794" t="s">
        <v>55</v>
      </c>
      <c r="T794" t="s">
        <v>55</v>
      </c>
      <c r="U794" t="s">
        <v>1497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302</v>
      </c>
      <c r="AG794" t="s">
        <v>303</v>
      </c>
      <c r="AH794">
        <v>82</v>
      </c>
      <c r="AI794">
        <f>"03313     "</f>
        <v>0</v>
      </c>
      <c r="AJ794" t="s">
        <v>306</v>
      </c>
      <c r="AK794" t="s">
        <v>307</v>
      </c>
      <c r="AL794" t="s">
        <v>315</v>
      </c>
      <c r="AM794" t="s">
        <v>316</v>
      </c>
      <c r="AN794" t="s">
        <v>68</v>
      </c>
      <c r="AO794" t="s">
        <v>143</v>
      </c>
    </row>
    <row r="795" spans="1:41">
      <c r="A795">
        <v>786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1494</v>
      </c>
      <c r="J795" t="s">
        <v>1495</v>
      </c>
      <c r="K795" t="s">
        <v>48</v>
      </c>
      <c r="L795" t="s">
        <v>49</v>
      </c>
      <c r="M795">
        <v>22</v>
      </c>
      <c r="N795" t="s">
        <v>1496</v>
      </c>
      <c r="O795" t="s">
        <v>51</v>
      </c>
      <c r="P795" t="s">
        <v>1450</v>
      </c>
      <c r="Q795" t="s">
        <v>92</v>
      </c>
      <c r="R795" t="s">
        <v>54</v>
      </c>
      <c r="S795" t="s">
        <v>55</v>
      </c>
      <c r="T795" t="s">
        <v>55</v>
      </c>
      <c r="U795" t="s">
        <v>1497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302</v>
      </c>
      <c r="AG795" t="s">
        <v>303</v>
      </c>
      <c r="AH795">
        <v>83</v>
      </c>
      <c r="AI795">
        <f>"03313     "</f>
        <v>0</v>
      </c>
      <c r="AJ795" t="s">
        <v>306</v>
      </c>
      <c r="AK795" t="s">
        <v>307</v>
      </c>
      <c r="AL795" t="s">
        <v>315</v>
      </c>
      <c r="AM795" t="s">
        <v>316</v>
      </c>
      <c r="AN795" t="s">
        <v>68</v>
      </c>
      <c r="AO795" t="s">
        <v>143</v>
      </c>
    </row>
    <row r="796" spans="1:41">
      <c r="A796">
        <v>787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1494</v>
      </c>
      <c r="J796" t="s">
        <v>1495</v>
      </c>
      <c r="K796" t="s">
        <v>48</v>
      </c>
      <c r="L796" t="s">
        <v>49</v>
      </c>
      <c r="M796">
        <v>22</v>
      </c>
      <c r="N796" t="s">
        <v>1496</v>
      </c>
      <c r="O796" t="s">
        <v>51</v>
      </c>
      <c r="P796" t="s">
        <v>1450</v>
      </c>
      <c r="Q796" t="s">
        <v>92</v>
      </c>
      <c r="R796" t="s">
        <v>54</v>
      </c>
      <c r="S796" t="s">
        <v>55</v>
      </c>
      <c r="T796" t="s">
        <v>55</v>
      </c>
      <c r="U796" t="s">
        <v>1497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302</v>
      </c>
      <c r="AG796" t="s">
        <v>303</v>
      </c>
      <c r="AH796">
        <v>84</v>
      </c>
      <c r="AI796">
        <f>"03313     "</f>
        <v>0</v>
      </c>
      <c r="AJ796" t="s">
        <v>306</v>
      </c>
      <c r="AK796" t="s">
        <v>307</v>
      </c>
      <c r="AL796" t="s">
        <v>315</v>
      </c>
      <c r="AM796" t="s">
        <v>316</v>
      </c>
      <c r="AN796" t="s">
        <v>68</v>
      </c>
      <c r="AO796" t="s">
        <v>143</v>
      </c>
    </row>
    <row r="797" spans="1:41">
      <c r="A797">
        <v>788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1494</v>
      </c>
      <c r="J797" t="s">
        <v>1495</v>
      </c>
      <c r="K797" t="s">
        <v>48</v>
      </c>
      <c r="L797" t="s">
        <v>49</v>
      </c>
      <c r="M797">
        <v>22</v>
      </c>
      <c r="N797" t="s">
        <v>1496</v>
      </c>
      <c r="O797" t="s">
        <v>51</v>
      </c>
      <c r="P797" t="s">
        <v>1450</v>
      </c>
      <c r="Q797" t="s">
        <v>92</v>
      </c>
      <c r="R797" t="s">
        <v>54</v>
      </c>
      <c r="S797" t="s">
        <v>55</v>
      </c>
      <c r="T797" t="s">
        <v>55</v>
      </c>
      <c r="U797" t="s">
        <v>1497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302</v>
      </c>
      <c r="AG797" t="s">
        <v>303</v>
      </c>
      <c r="AH797">
        <v>85</v>
      </c>
      <c r="AI797">
        <f>"03313     "</f>
        <v>0</v>
      </c>
      <c r="AJ797" t="s">
        <v>306</v>
      </c>
      <c r="AK797" t="s">
        <v>307</v>
      </c>
      <c r="AL797" t="s">
        <v>315</v>
      </c>
      <c r="AM797" t="s">
        <v>316</v>
      </c>
      <c r="AN797" t="s">
        <v>68</v>
      </c>
      <c r="AO797" t="s">
        <v>314</v>
      </c>
    </row>
    <row r="798" spans="1:41">
      <c r="A798">
        <v>789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1494</v>
      </c>
      <c r="J798" t="s">
        <v>1495</v>
      </c>
      <c r="K798" t="s">
        <v>48</v>
      </c>
      <c r="L798" t="s">
        <v>49</v>
      </c>
      <c r="M798">
        <v>22</v>
      </c>
      <c r="N798" t="s">
        <v>1496</v>
      </c>
      <c r="O798" t="s">
        <v>51</v>
      </c>
      <c r="P798" t="s">
        <v>1450</v>
      </c>
      <c r="Q798" t="s">
        <v>92</v>
      </c>
      <c r="R798" t="s">
        <v>54</v>
      </c>
      <c r="S798" t="s">
        <v>55</v>
      </c>
      <c r="T798" t="s">
        <v>55</v>
      </c>
      <c r="U798" t="s">
        <v>1497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302</v>
      </c>
      <c r="AG798" t="s">
        <v>303</v>
      </c>
      <c r="AH798">
        <v>86</v>
      </c>
      <c r="AI798">
        <f>"03313     "</f>
        <v>0</v>
      </c>
      <c r="AJ798" t="s">
        <v>306</v>
      </c>
      <c r="AK798" t="s">
        <v>307</v>
      </c>
      <c r="AL798" t="s">
        <v>315</v>
      </c>
      <c r="AM798" t="s">
        <v>316</v>
      </c>
      <c r="AN798" t="s">
        <v>68</v>
      </c>
      <c r="AO798" t="s">
        <v>314</v>
      </c>
    </row>
    <row r="799" spans="1:41">
      <c r="A799">
        <v>790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1494</v>
      </c>
      <c r="J799" t="s">
        <v>1495</v>
      </c>
      <c r="K799" t="s">
        <v>48</v>
      </c>
      <c r="L799" t="s">
        <v>49</v>
      </c>
      <c r="M799">
        <v>22</v>
      </c>
      <c r="N799" t="s">
        <v>1496</v>
      </c>
      <c r="O799" t="s">
        <v>51</v>
      </c>
      <c r="P799" t="s">
        <v>1450</v>
      </c>
      <c r="Q799" t="s">
        <v>92</v>
      </c>
      <c r="R799" t="s">
        <v>54</v>
      </c>
      <c r="S799" t="s">
        <v>55</v>
      </c>
      <c r="T799" t="s">
        <v>55</v>
      </c>
      <c r="U799" t="s">
        <v>1497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302</v>
      </c>
      <c r="AG799" t="s">
        <v>303</v>
      </c>
      <c r="AH799">
        <v>87</v>
      </c>
      <c r="AI799">
        <f>"03313     "</f>
        <v>0</v>
      </c>
      <c r="AJ799" t="s">
        <v>306</v>
      </c>
      <c r="AK799" t="s">
        <v>307</v>
      </c>
      <c r="AL799" t="s">
        <v>315</v>
      </c>
      <c r="AM799" t="s">
        <v>316</v>
      </c>
      <c r="AN799" t="s">
        <v>68</v>
      </c>
      <c r="AO799" t="s">
        <v>314</v>
      </c>
    </row>
    <row r="800" spans="1:41">
      <c r="A800">
        <v>791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1494</v>
      </c>
      <c r="J800" t="s">
        <v>1495</v>
      </c>
      <c r="K800" t="s">
        <v>48</v>
      </c>
      <c r="L800" t="s">
        <v>49</v>
      </c>
      <c r="M800">
        <v>22</v>
      </c>
      <c r="N800" t="s">
        <v>1496</v>
      </c>
      <c r="O800" t="s">
        <v>51</v>
      </c>
      <c r="P800" t="s">
        <v>1450</v>
      </c>
      <c r="Q800" t="s">
        <v>92</v>
      </c>
      <c r="R800" t="s">
        <v>54</v>
      </c>
      <c r="S800" t="s">
        <v>55</v>
      </c>
      <c r="T800" t="s">
        <v>55</v>
      </c>
      <c r="U800" t="s">
        <v>1497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302</v>
      </c>
      <c r="AG800" t="s">
        <v>303</v>
      </c>
      <c r="AH800">
        <v>88</v>
      </c>
      <c r="AI800">
        <f>"03311     "</f>
        <v>0</v>
      </c>
      <c r="AJ800" t="s">
        <v>318</v>
      </c>
      <c r="AK800" t="s">
        <v>319</v>
      </c>
      <c r="AL800" t="s">
        <v>315</v>
      </c>
      <c r="AM800" t="s">
        <v>316</v>
      </c>
      <c r="AN800" t="s">
        <v>68</v>
      </c>
      <c r="AO800" t="s">
        <v>314</v>
      </c>
    </row>
    <row r="801" spans="1:41">
      <c r="A801">
        <v>792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1494</v>
      </c>
      <c r="J801" t="s">
        <v>1495</v>
      </c>
      <c r="K801" t="s">
        <v>48</v>
      </c>
      <c r="L801" t="s">
        <v>49</v>
      </c>
      <c r="M801">
        <v>22</v>
      </c>
      <c r="N801" t="s">
        <v>1496</v>
      </c>
      <c r="O801" t="s">
        <v>51</v>
      </c>
      <c r="P801" t="s">
        <v>1450</v>
      </c>
      <c r="Q801" t="s">
        <v>92</v>
      </c>
      <c r="R801" t="s">
        <v>54</v>
      </c>
      <c r="S801" t="s">
        <v>55</v>
      </c>
      <c r="T801" t="s">
        <v>55</v>
      </c>
      <c r="U801" t="s">
        <v>1497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302</v>
      </c>
      <c r="AG801" t="s">
        <v>303</v>
      </c>
      <c r="AH801">
        <v>89</v>
      </c>
      <c r="AI801">
        <f>"03311     "</f>
        <v>0</v>
      </c>
      <c r="AJ801" t="s">
        <v>318</v>
      </c>
      <c r="AK801" t="s">
        <v>319</v>
      </c>
      <c r="AL801" t="s">
        <v>315</v>
      </c>
      <c r="AM801" t="s">
        <v>316</v>
      </c>
      <c r="AN801" t="s">
        <v>68</v>
      </c>
      <c r="AO801" t="s">
        <v>314</v>
      </c>
    </row>
    <row r="802" spans="1:41">
      <c r="A802">
        <v>793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1494</v>
      </c>
      <c r="J802" t="s">
        <v>1495</v>
      </c>
      <c r="K802" t="s">
        <v>48</v>
      </c>
      <c r="L802" t="s">
        <v>49</v>
      </c>
      <c r="M802">
        <v>22</v>
      </c>
      <c r="N802" t="s">
        <v>1496</v>
      </c>
      <c r="O802" t="s">
        <v>51</v>
      </c>
      <c r="P802" t="s">
        <v>1450</v>
      </c>
      <c r="Q802" t="s">
        <v>92</v>
      </c>
      <c r="R802" t="s">
        <v>54</v>
      </c>
      <c r="S802" t="s">
        <v>55</v>
      </c>
      <c r="T802" t="s">
        <v>55</v>
      </c>
      <c r="U802" t="s">
        <v>1497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302</v>
      </c>
      <c r="AG802" t="s">
        <v>303</v>
      </c>
      <c r="AH802">
        <v>90</v>
      </c>
      <c r="AI802">
        <f>"03311     "</f>
        <v>0</v>
      </c>
      <c r="AJ802" t="s">
        <v>318</v>
      </c>
      <c r="AK802" t="s">
        <v>319</v>
      </c>
      <c r="AL802" t="s">
        <v>315</v>
      </c>
      <c r="AM802" t="s">
        <v>316</v>
      </c>
      <c r="AN802" t="s">
        <v>68</v>
      </c>
      <c r="AO802" t="s">
        <v>314</v>
      </c>
    </row>
    <row r="803" spans="1:41">
      <c r="A803">
        <v>794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1494</v>
      </c>
      <c r="J803" t="s">
        <v>1495</v>
      </c>
      <c r="K803" t="s">
        <v>48</v>
      </c>
      <c r="L803" t="s">
        <v>49</v>
      </c>
      <c r="M803">
        <v>22</v>
      </c>
      <c r="N803" t="s">
        <v>1496</v>
      </c>
      <c r="O803" t="s">
        <v>51</v>
      </c>
      <c r="P803" t="s">
        <v>1450</v>
      </c>
      <c r="Q803" t="s">
        <v>92</v>
      </c>
      <c r="R803" t="s">
        <v>54</v>
      </c>
      <c r="S803" t="s">
        <v>55</v>
      </c>
      <c r="T803" t="s">
        <v>55</v>
      </c>
      <c r="U803" t="s">
        <v>1497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302</v>
      </c>
      <c r="AG803" t="s">
        <v>303</v>
      </c>
      <c r="AH803">
        <v>92</v>
      </c>
      <c r="AI803">
        <f>"03312     "</f>
        <v>0</v>
      </c>
      <c r="AJ803" t="s">
        <v>328</v>
      </c>
      <c r="AK803" t="s">
        <v>329</v>
      </c>
      <c r="AL803" t="s">
        <v>330</v>
      </c>
      <c r="AM803" t="s">
        <v>331</v>
      </c>
      <c r="AN803" t="s">
        <v>68</v>
      </c>
      <c r="AO803" t="s">
        <v>142</v>
      </c>
    </row>
    <row r="804" spans="1:41">
      <c r="A804">
        <v>795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1494</v>
      </c>
      <c r="J804" t="s">
        <v>1495</v>
      </c>
      <c r="K804" t="s">
        <v>48</v>
      </c>
      <c r="L804" t="s">
        <v>49</v>
      </c>
      <c r="M804">
        <v>22</v>
      </c>
      <c r="N804" t="s">
        <v>1496</v>
      </c>
      <c r="O804" t="s">
        <v>51</v>
      </c>
      <c r="P804" t="s">
        <v>1450</v>
      </c>
      <c r="Q804" t="s">
        <v>92</v>
      </c>
      <c r="R804" t="s">
        <v>54</v>
      </c>
      <c r="S804" t="s">
        <v>55</v>
      </c>
      <c r="T804" t="s">
        <v>55</v>
      </c>
      <c r="U804" t="s">
        <v>1497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302</v>
      </c>
      <c r="AG804" t="s">
        <v>303</v>
      </c>
      <c r="AH804">
        <v>93</v>
      </c>
      <c r="AI804">
        <f>"03311     "</f>
        <v>0</v>
      </c>
      <c r="AJ804" t="s">
        <v>318</v>
      </c>
      <c r="AK804" t="s">
        <v>319</v>
      </c>
      <c r="AL804" t="s">
        <v>315</v>
      </c>
      <c r="AM804" t="s">
        <v>316</v>
      </c>
      <c r="AN804" t="s">
        <v>68</v>
      </c>
      <c r="AO804" t="s">
        <v>142</v>
      </c>
    </row>
    <row r="805" spans="1:41">
      <c r="A805">
        <v>796</v>
      </c>
      <c r="B805" t="s">
        <v>41</v>
      </c>
      <c r="C805" t="s">
        <v>42</v>
      </c>
      <c r="D805" t="s">
        <v>43</v>
      </c>
      <c r="E805">
        <f>"03"</f>
        <v>0</v>
      </c>
      <c r="F805" t="s">
        <v>73</v>
      </c>
      <c r="G805" t="s">
        <v>74</v>
      </c>
      <c r="H805">
        <v>2019</v>
      </c>
      <c r="I805" t="s">
        <v>1494</v>
      </c>
      <c r="J805" t="s">
        <v>1495</v>
      </c>
      <c r="K805" t="s">
        <v>48</v>
      </c>
      <c r="L805" t="s">
        <v>49</v>
      </c>
      <c r="M805">
        <v>22</v>
      </c>
      <c r="N805" t="s">
        <v>1496</v>
      </c>
      <c r="O805" t="s">
        <v>51</v>
      </c>
      <c r="P805" t="s">
        <v>1450</v>
      </c>
      <c r="Q805" t="s">
        <v>92</v>
      </c>
      <c r="R805" t="s">
        <v>54</v>
      </c>
      <c r="S805" t="s">
        <v>55</v>
      </c>
      <c r="T805" t="s">
        <v>55</v>
      </c>
      <c r="U805" t="s">
        <v>1497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302</v>
      </c>
      <c r="AG805" t="s">
        <v>303</v>
      </c>
      <c r="AH805">
        <v>94</v>
      </c>
      <c r="AI805">
        <f>"03312     "</f>
        <v>0</v>
      </c>
      <c r="AJ805" t="s">
        <v>328</v>
      </c>
      <c r="AK805" t="s">
        <v>329</v>
      </c>
      <c r="AL805" t="s">
        <v>330</v>
      </c>
      <c r="AM805" t="s">
        <v>331</v>
      </c>
      <c r="AN805" t="s">
        <v>68</v>
      </c>
      <c r="AO805" t="s">
        <v>142</v>
      </c>
    </row>
    <row r="806" spans="1:41">
      <c r="A806">
        <v>797</v>
      </c>
      <c r="B806" t="s">
        <v>41</v>
      </c>
      <c r="C806" t="s">
        <v>42</v>
      </c>
      <c r="D806" t="s">
        <v>43</v>
      </c>
      <c r="E806">
        <f>"03"</f>
        <v>0</v>
      </c>
      <c r="F806" t="s">
        <v>73</v>
      </c>
      <c r="G806" t="s">
        <v>74</v>
      </c>
      <c r="H806">
        <v>2019</v>
      </c>
      <c r="I806" t="s">
        <v>1494</v>
      </c>
      <c r="J806" t="s">
        <v>1495</v>
      </c>
      <c r="K806" t="s">
        <v>48</v>
      </c>
      <c r="L806" t="s">
        <v>49</v>
      </c>
      <c r="M806">
        <v>22</v>
      </c>
      <c r="N806" t="s">
        <v>1496</v>
      </c>
      <c r="O806" t="s">
        <v>51</v>
      </c>
      <c r="P806" t="s">
        <v>1450</v>
      </c>
      <c r="Q806" t="s">
        <v>92</v>
      </c>
      <c r="R806" t="s">
        <v>54</v>
      </c>
      <c r="S806" t="s">
        <v>55</v>
      </c>
      <c r="T806" t="s">
        <v>55</v>
      </c>
      <c r="U806" t="s">
        <v>1497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302</v>
      </c>
      <c r="AG806" t="s">
        <v>303</v>
      </c>
      <c r="AH806">
        <v>96</v>
      </c>
      <c r="AI806">
        <f>"03311     "</f>
        <v>0</v>
      </c>
      <c r="AJ806" t="s">
        <v>318</v>
      </c>
      <c r="AK806" t="s">
        <v>319</v>
      </c>
      <c r="AL806" t="s">
        <v>315</v>
      </c>
      <c r="AM806" t="s">
        <v>316</v>
      </c>
      <c r="AN806" t="s">
        <v>68</v>
      </c>
      <c r="AO806" t="s">
        <v>142</v>
      </c>
    </row>
    <row r="807" spans="1:41">
      <c r="A807">
        <v>798</v>
      </c>
      <c r="B807" t="s">
        <v>41</v>
      </c>
      <c r="C807" t="s">
        <v>42</v>
      </c>
      <c r="D807" t="s">
        <v>43</v>
      </c>
      <c r="E807">
        <f>"09"</f>
        <v>0</v>
      </c>
      <c r="F807" t="s">
        <v>297</v>
      </c>
      <c r="G807" t="s">
        <v>298</v>
      </c>
      <c r="H807">
        <v>2019</v>
      </c>
      <c r="I807" t="s">
        <v>1494</v>
      </c>
      <c r="J807" t="s">
        <v>1495</v>
      </c>
      <c r="K807" t="s">
        <v>48</v>
      </c>
      <c r="L807" t="s">
        <v>49</v>
      </c>
      <c r="M807">
        <v>22</v>
      </c>
      <c r="N807" t="s">
        <v>1496</v>
      </c>
      <c r="O807" t="s">
        <v>51</v>
      </c>
      <c r="P807" t="s">
        <v>1450</v>
      </c>
      <c r="Q807" t="s">
        <v>92</v>
      </c>
      <c r="R807" t="s">
        <v>54</v>
      </c>
      <c r="S807" t="s">
        <v>55</v>
      </c>
      <c r="T807" t="s">
        <v>55</v>
      </c>
      <c r="U807" t="s">
        <v>1497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302</v>
      </c>
      <c r="AG807" t="s">
        <v>303</v>
      </c>
      <c r="AH807">
        <v>99</v>
      </c>
      <c r="AI807">
        <f>"09201     "</f>
        <v>0</v>
      </c>
      <c r="AJ807" t="s">
        <v>841</v>
      </c>
      <c r="AK807" t="s">
        <v>842</v>
      </c>
      <c r="AL807" t="s">
        <v>843</v>
      </c>
      <c r="AM807" t="s">
        <v>844</v>
      </c>
      <c r="AN807" t="s">
        <v>68</v>
      </c>
      <c r="AO807" t="s">
        <v>184</v>
      </c>
    </row>
    <row r="808" spans="1:41">
      <c r="A808">
        <v>799</v>
      </c>
      <c r="B808" t="s">
        <v>41</v>
      </c>
      <c r="C808" t="s">
        <v>42</v>
      </c>
      <c r="D808" t="s">
        <v>43</v>
      </c>
      <c r="E808">
        <f>"09"</f>
        <v>0</v>
      </c>
      <c r="F808" t="s">
        <v>297</v>
      </c>
      <c r="G808" t="s">
        <v>298</v>
      </c>
      <c r="H808">
        <v>2019</v>
      </c>
      <c r="I808" t="s">
        <v>1494</v>
      </c>
      <c r="J808" t="s">
        <v>1495</v>
      </c>
      <c r="K808" t="s">
        <v>48</v>
      </c>
      <c r="L808" t="s">
        <v>49</v>
      </c>
      <c r="M808">
        <v>22</v>
      </c>
      <c r="N808" t="s">
        <v>1496</v>
      </c>
      <c r="O808" t="s">
        <v>51</v>
      </c>
      <c r="P808" t="s">
        <v>1450</v>
      </c>
      <c r="Q808" t="s">
        <v>92</v>
      </c>
      <c r="R808" t="s">
        <v>54</v>
      </c>
      <c r="S808" t="s">
        <v>55</v>
      </c>
      <c r="T808" t="s">
        <v>55</v>
      </c>
      <c r="U808" t="s">
        <v>1497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302</v>
      </c>
      <c r="AG808" t="s">
        <v>303</v>
      </c>
      <c r="AH808">
        <v>102</v>
      </c>
      <c r="AI808">
        <f>"09201     "</f>
        <v>0</v>
      </c>
      <c r="AJ808" t="s">
        <v>841</v>
      </c>
      <c r="AK808" t="s">
        <v>842</v>
      </c>
      <c r="AL808" t="s">
        <v>843</v>
      </c>
      <c r="AM808" t="s">
        <v>844</v>
      </c>
      <c r="AN808" t="s">
        <v>68</v>
      </c>
      <c r="AO808" t="s">
        <v>184</v>
      </c>
    </row>
    <row r="809" spans="1:41">
      <c r="A809">
        <v>800</v>
      </c>
      <c r="B809" t="s">
        <v>41</v>
      </c>
      <c r="C809" t="s">
        <v>42</v>
      </c>
      <c r="D809" t="s">
        <v>43</v>
      </c>
      <c r="E809">
        <f>"09"</f>
        <v>0</v>
      </c>
      <c r="F809" t="s">
        <v>297</v>
      </c>
      <c r="G809" t="s">
        <v>298</v>
      </c>
      <c r="H809">
        <v>2019</v>
      </c>
      <c r="I809" t="s">
        <v>1494</v>
      </c>
      <c r="J809" t="s">
        <v>1495</v>
      </c>
      <c r="K809" t="s">
        <v>48</v>
      </c>
      <c r="L809" t="s">
        <v>49</v>
      </c>
      <c r="M809">
        <v>22</v>
      </c>
      <c r="N809" t="s">
        <v>1496</v>
      </c>
      <c r="O809" t="s">
        <v>51</v>
      </c>
      <c r="P809" t="s">
        <v>1450</v>
      </c>
      <c r="Q809" t="s">
        <v>92</v>
      </c>
      <c r="R809" t="s">
        <v>54</v>
      </c>
      <c r="S809" t="s">
        <v>55</v>
      </c>
      <c r="T809" t="s">
        <v>55</v>
      </c>
      <c r="U809" t="s">
        <v>1497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302</v>
      </c>
      <c r="AG809" t="s">
        <v>303</v>
      </c>
      <c r="AH809">
        <v>103</v>
      </c>
      <c r="AI809">
        <f>"09201     "</f>
        <v>0</v>
      </c>
      <c r="AJ809" t="s">
        <v>841</v>
      </c>
      <c r="AK809" t="s">
        <v>842</v>
      </c>
      <c r="AL809" t="s">
        <v>843</v>
      </c>
      <c r="AM809" t="s">
        <v>844</v>
      </c>
      <c r="AN809" t="s">
        <v>68</v>
      </c>
      <c r="AO809" t="s">
        <v>184</v>
      </c>
    </row>
    <row r="810" spans="1:41">
      <c r="A810">
        <v>801</v>
      </c>
      <c r="B810" t="s">
        <v>41</v>
      </c>
      <c r="C810" t="s">
        <v>42</v>
      </c>
      <c r="D810" t="s">
        <v>43</v>
      </c>
      <c r="E810">
        <f>"09"</f>
        <v>0</v>
      </c>
      <c r="F810" t="s">
        <v>297</v>
      </c>
      <c r="G810" t="s">
        <v>298</v>
      </c>
      <c r="H810">
        <v>2019</v>
      </c>
      <c r="I810" t="s">
        <v>1494</v>
      </c>
      <c r="J810" t="s">
        <v>1495</v>
      </c>
      <c r="K810" t="s">
        <v>48</v>
      </c>
      <c r="L810" t="s">
        <v>49</v>
      </c>
      <c r="M810">
        <v>22</v>
      </c>
      <c r="N810" t="s">
        <v>1496</v>
      </c>
      <c r="O810" t="s">
        <v>51</v>
      </c>
      <c r="P810" t="s">
        <v>1450</v>
      </c>
      <c r="Q810" t="s">
        <v>92</v>
      </c>
      <c r="R810" t="s">
        <v>54</v>
      </c>
      <c r="S810" t="s">
        <v>55</v>
      </c>
      <c r="T810" t="s">
        <v>55</v>
      </c>
      <c r="U810" t="s">
        <v>1497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302</v>
      </c>
      <c r="AG810" t="s">
        <v>303</v>
      </c>
      <c r="AH810">
        <v>104</v>
      </c>
      <c r="AI810">
        <f>"09201     "</f>
        <v>0</v>
      </c>
      <c r="AJ810" t="s">
        <v>841</v>
      </c>
      <c r="AK810" t="s">
        <v>842</v>
      </c>
      <c r="AL810" t="s">
        <v>843</v>
      </c>
      <c r="AM810" t="s">
        <v>844</v>
      </c>
      <c r="AN810" t="s">
        <v>68</v>
      </c>
      <c r="AO810" t="s">
        <v>184</v>
      </c>
    </row>
    <row r="811" spans="1:41">
      <c r="A811">
        <v>802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1494</v>
      </c>
      <c r="J811" t="s">
        <v>1495</v>
      </c>
      <c r="K811" t="s">
        <v>48</v>
      </c>
      <c r="L811" t="s">
        <v>49</v>
      </c>
      <c r="M811">
        <v>22</v>
      </c>
      <c r="N811" t="s">
        <v>1496</v>
      </c>
      <c r="O811" t="s">
        <v>51</v>
      </c>
      <c r="P811" t="s">
        <v>1450</v>
      </c>
      <c r="Q811" t="s">
        <v>92</v>
      </c>
      <c r="R811" t="s">
        <v>54</v>
      </c>
      <c r="S811" t="s">
        <v>55</v>
      </c>
      <c r="T811" t="s">
        <v>55</v>
      </c>
      <c r="U811" t="s">
        <v>1497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302</v>
      </c>
      <c r="AG811" t="s">
        <v>303</v>
      </c>
      <c r="AH811">
        <v>106</v>
      </c>
      <c r="AI811">
        <f>"03311     "</f>
        <v>0</v>
      </c>
      <c r="AJ811" t="s">
        <v>318</v>
      </c>
      <c r="AK811" t="s">
        <v>319</v>
      </c>
      <c r="AL811" t="s">
        <v>315</v>
      </c>
      <c r="AM811" t="s">
        <v>316</v>
      </c>
      <c r="AN811" t="s">
        <v>68</v>
      </c>
      <c r="AO811" t="s">
        <v>317</v>
      </c>
    </row>
    <row r="812" spans="1:41">
      <c r="A812">
        <v>803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1494</v>
      </c>
      <c r="J812" t="s">
        <v>1495</v>
      </c>
      <c r="K812" t="s">
        <v>48</v>
      </c>
      <c r="L812" t="s">
        <v>49</v>
      </c>
      <c r="M812">
        <v>22</v>
      </c>
      <c r="N812" t="s">
        <v>1496</v>
      </c>
      <c r="O812" t="s">
        <v>51</v>
      </c>
      <c r="P812" t="s">
        <v>1450</v>
      </c>
      <c r="Q812" t="s">
        <v>92</v>
      </c>
      <c r="R812" t="s">
        <v>54</v>
      </c>
      <c r="S812" t="s">
        <v>55</v>
      </c>
      <c r="T812" t="s">
        <v>55</v>
      </c>
      <c r="U812" t="s">
        <v>1497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302</v>
      </c>
      <c r="AG812" t="s">
        <v>303</v>
      </c>
      <c r="AH812">
        <v>107</v>
      </c>
      <c r="AI812">
        <f>"03311     "</f>
        <v>0</v>
      </c>
      <c r="AJ812" t="s">
        <v>318</v>
      </c>
      <c r="AK812" t="s">
        <v>319</v>
      </c>
      <c r="AL812" t="s">
        <v>315</v>
      </c>
      <c r="AM812" t="s">
        <v>316</v>
      </c>
      <c r="AN812" t="s">
        <v>68</v>
      </c>
      <c r="AO812" t="s">
        <v>317</v>
      </c>
    </row>
    <row r="813" spans="1:41">
      <c r="A813">
        <v>804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1494</v>
      </c>
      <c r="J813" t="s">
        <v>1495</v>
      </c>
      <c r="K813" t="s">
        <v>48</v>
      </c>
      <c r="L813" t="s">
        <v>49</v>
      </c>
      <c r="M813">
        <v>22</v>
      </c>
      <c r="N813" t="s">
        <v>1496</v>
      </c>
      <c r="O813" t="s">
        <v>51</v>
      </c>
      <c r="P813" t="s">
        <v>1450</v>
      </c>
      <c r="Q813" t="s">
        <v>92</v>
      </c>
      <c r="R813" t="s">
        <v>54</v>
      </c>
      <c r="S813" t="s">
        <v>55</v>
      </c>
      <c r="T813" t="s">
        <v>55</v>
      </c>
      <c r="U813" t="s">
        <v>1497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302</v>
      </c>
      <c r="AG813" t="s">
        <v>303</v>
      </c>
      <c r="AH813">
        <v>108</v>
      </c>
      <c r="AI813">
        <f>"03311     "</f>
        <v>0</v>
      </c>
      <c r="AJ813" t="s">
        <v>318</v>
      </c>
      <c r="AK813" t="s">
        <v>319</v>
      </c>
      <c r="AL813" t="s">
        <v>315</v>
      </c>
      <c r="AM813" t="s">
        <v>316</v>
      </c>
      <c r="AN813" t="s">
        <v>68</v>
      </c>
      <c r="AO813" t="s">
        <v>317</v>
      </c>
    </row>
    <row r="814" spans="1:41">
      <c r="A814">
        <v>805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1494</v>
      </c>
      <c r="J814" t="s">
        <v>1495</v>
      </c>
      <c r="K814" t="s">
        <v>48</v>
      </c>
      <c r="L814" t="s">
        <v>49</v>
      </c>
      <c r="M814">
        <v>22</v>
      </c>
      <c r="N814" t="s">
        <v>1496</v>
      </c>
      <c r="O814" t="s">
        <v>51</v>
      </c>
      <c r="P814" t="s">
        <v>1450</v>
      </c>
      <c r="Q814" t="s">
        <v>92</v>
      </c>
      <c r="R814" t="s">
        <v>54</v>
      </c>
      <c r="S814" t="s">
        <v>55</v>
      </c>
      <c r="T814" t="s">
        <v>55</v>
      </c>
      <c r="U814" t="s">
        <v>1497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302</v>
      </c>
      <c r="AG814" t="s">
        <v>303</v>
      </c>
      <c r="AH814">
        <v>109</v>
      </c>
      <c r="AI814">
        <f>"03311     "</f>
        <v>0</v>
      </c>
      <c r="AJ814" t="s">
        <v>318</v>
      </c>
      <c r="AK814" t="s">
        <v>319</v>
      </c>
      <c r="AL814" t="s">
        <v>315</v>
      </c>
      <c r="AM814" t="s">
        <v>316</v>
      </c>
      <c r="AN814" t="s">
        <v>68</v>
      </c>
      <c r="AO814" t="s">
        <v>184</v>
      </c>
    </row>
    <row r="815" spans="1:41">
      <c r="A815">
        <v>806</v>
      </c>
      <c r="B815" t="s">
        <v>41</v>
      </c>
      <c r="C815" t="s">
        <v>42</v>
      </c>
      <c r="D815" t="s">
        <v>43</v>
      </c>
      <c r="E815">
        <f>"03"</f>
        <v>0</v>
      </c>
      <c r="F815" t="s">
        <v>73</v>
      </c>
      <c r="G815" t="s">
        <v>74</v>
      </c>
      <c r="H815">
        <v>2019</v>
      </c>
      <c r="I815" t="s">
        <v>1494</v>
      </c>
      <c r="J815" t="s">
        <v>1495</v>
      </c>
      <c r="K815" t="s">
        <v>48</v>
      </c>
      <c r="L815" t="s">
        <v>49</v>
      </c>
      <c r="M815">
        <v>22</v>
      </c>
      <c r="N815" t="s">
        <v>1496</v>
      </c>
      <c r="O815" t="s">
        <v>51</v>
      </c>
      <c r="P815" t="s">
        <v>1450</v>
      </c>
      <c r="Q815" t="s">
        <v>92</v>
      </c>
      <c r="R815" t="s">
        <v>54</v>
      </c>
      <c r="S815" t="s">
        <v>55</v>
      </c>
      <c r="T815" t="s">
        <v>55</v>
      </c>
      <c r="U815" t="s">
        <v>1497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302</v>
      </c>
      <c r="AG815" t="s">
        <v>303</v>
      </c>
      <c r="AH815">
        <v>110</v>
      </c>
      <c r="AI815">
        <f>"03311     "</f>
        <v>0</v>
      </c>
      <c r="AJ815" t="s">
        <v>318</v>
      </c>
      <c r="AK815" t="s">
        <v>319</v>
      </c>
      <c r="AL815" t="s">
        <v>315</v>
      </c>
      <c r="AM815" t="s">
        <v>316</v>
      </c>
      <c r="AN815" t="s">
        <v>68</v>
      </c>
      <c r="AO815" t="s">
        <v>184</v>
      </c>
    </row>
    <row r="816" spans="1:41">
      <c r="A816">
        <v>807</v>
      </c>
      <c r="B816" t="s">
        <v>41</v>
      </c>
      <c r="C816" t="s">
        <v>42</v>
      </c>
      <c r="D816" t="s">
        <v>43</v>
      </c>
      <c r="E816">
        <f>"03"</f>
        <v>0</v>
      </c>
      <c r="F816" t="s">
        <v>73</v>
      </c>
      <c r="G816" t="s">
        <v>74</v>
      </c>
      <c r="H816">
        <v>2019</v>
      </c>
      <c r="I816" t="s">
        <v>1494</v>
      </c>
      <c r="J816" t="s">
        <v>1495</v>
      </c>
      <c r="K816" t="s">
        <v>48</v>
      </c>
      <c r="L816" t="s">
        <v>49</v>
      </c>
      <c r="M816">
        <v>22</v>
      </c>
      <c r="N816" t="s">
        <v>1496</v>
      </c>
      <c r="O816" t="s">
        <v>51</v>
      </c>
      <c r="P816" t="s">
        <v>1450</v>
      </c>
      <c r="Q816" t="s">
        <v>92</v>
      </c>
      <c r="R816" t="s">
        <v>54</v>
      </c>
      <c r="S816" t="s">
        <v>55</v>
      </c>
      <c r="T816" t="s">
        <v>55</v>
      </c>
      <c r="U816" t="s">
        <v>1497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302</v>
      </c>
      <c r="AG816" t="s">
        <v>303</v>
      </c>
      <c r="AH816">
        <v>111</v>
      </c>
      <c r="AI816">
        <f>"03311     "</f>
        <v>0</v>
      </c>
      <c r="AJ816" t="s">
        <v>318</v>
      </c>
      <c r="AK816" t="s">
        <v>319</v>
      </c>
      <c r="AL816" t="s">
        <v>315</v>
      </c>
      <c r="AM816" t="s">
        <v>316</v>
      </c>
      <c r="AN816" t="s">
        <v>68</v>
      </c>
      <c r="AO816" t="s">
        <v>184</v>
      </c>
    </row>
    <row r="817" spans="1:41">
      <c r="A817">
        <v>808</v>
      </c>
      <c r="B817" t="s">
        <v>41</v>
      </c>
      <c r="C817" t="s">
        <v>42</v>
      </c>
      <c r="D817" t="s">
        <v>43</v>
      </c>
      <c r="E817">
        <f>"03"</f>
        <v>0</v>
      </c>
      <c r="F817" t="s">
        <v>73</v>
      </c>
      <c r="G817" t="s">
        <v>74</v>
      </c>
      <c r="H817">
        <v>2019</v>
      </c>
      <c r="I817" t="s">
        <v>1494</v>
      </c>
      <c r="J817" t="s">
        <v>1495</v>
      </c>
      <c r="K817" t="s">
        <v>48</v>
      </c>
      <c r="L817" t="s">
        <v>49</v>
      </c>
      <c r="M817">
        <v>22</v>
      </c>
      <c r="N817" t="s">
        <v>1496</v>
      </c>
      <c r="O817" t="s">
        <v>51</v>
      </c>
      <c r="P817" t="s">
        <v>1450</v>
      </c>
      <c r="Q817" t="s">
        <v>92</v>
      </c>
      <c r="R817" t="s">
        <v>54</v>
      </c>
      <c r="S817" t="s">
        <v>55</v>
      </c>
      <c r="T817" t="s">
        <v>55</v>
      </c>
      <c r="U817" t="s">
        <v>1497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302</v>
      </c>
      <c r="AG817" t="s">
        <v>303</v>
      </c>
      <c r="AH817">
        <v>112</v>
      </c>
      <c r="AI817">
        <f>"03312     "</f>
        <v>0</v>
      </c>
      <c r="AJ817" t="s">
        <v>328</v>
      </c>
      <c r="AK817" t="s">
        <v>329</v>
      </c>
      <c r="AL817" t="s">
        <v>330</v>
      </c>
      <c r="AM817" t="s">
        <v>331</v>
      </c>
      <c r="AN817" t="s">
        <v>68</v>
      </c>
      <c r="AO817" t="s">
        <v>184</v>
      </c>
    </row>
    <row r="818" spans="1:41">
      <c r="A818">
        <v>809</v>
      </c>
      <c r="B818" t="s">
        <v>41</v>
      </c>
      <c r="C818" t="s">
        <v>42</v>
      </c>
      <c r="D818" t="s">
        <v>43</v>
      </c>
      <c r="E818">
        <f>"03"</f>
        <v>0</v>
      </c>
      <c r="F818" t="s">
        <v>73</v>
      </c>
      <c r="G818" t="s">
        <v>74</v>
      </c>
      <c r="H818">
        <v>2019</v>
      </c>
      <c r="I818" t="s">
        <v>1494</v>
      </c>
      <c r="J818" t="s">
        <v>1495</v>
      </c>
      <c r="K818" t="s">
        <v>48</v>
      </c>
      <c r="L818" t="s">
        <v>49</v>
      </c>
      <c r="M818">
        <v>22</v>
      </c>
      <c r="N818" t="s">
        <v>1496</v>
      </c>
      <c r="O818" t="s">
        <v>51</v>
      </c>
      <c r="P818" t="s">
        <v>1450</v>
      </c>
      <c r="Q818" t="s">
        <v>92</v>
      </c>
      <c r="R818" t="s">
        <v>54</v>
      </c>
      <c r="S818" t="s">
        <v>55</v>
      </c>
      <c r="T818" t="s">
        <v>55</v>
      </c>
      <c r="U818" t="s">
        <v>1497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302</v>
      </c>
      <c r="AG818" t="s">
        <v>303</v>
      </c>
      <c r="AH818">
        <v>113</v>
      </c>
      <c r="AI818">
        <f>"03311     "</f>
        <v>0</v>
      </c>
      <c r="AJ818" t="s">
        <v>318</v>
      </c>
      <c r="AK818" t="s">
        <v>319</v>
      </c>
      <c r="AL818" t="s">
        <v>315</v>
      </c>
      <c r="AM818" t="s">
        <v>316</v>
      </c>
      <c r="AN818" t="s">
        <v>68</v>
      </c>
      <c r="AO818" t="s">
        <v>184</v>
      </c>
    </row>
    <row r="819" spans="1:41">
      <c r="A819">
        <v>810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1494</v>
      </c>
      <c r="J819" t="s">
        <v>1495</v>
      </c>
      <c r="K819" t="s">
        <v>48</v>
      </c>
      <c r="L819" t="s">
        <v>49</v>
      </c>
      <c r="M819">
        <v>22</v>
      </c>
      <c r="N819" t="s">
        <v>1496</v>
      </c>
      <c r="O819" t="s">
        <v>51</v>
      </c>
      <c r="P819" t="s">
        <v>1450</v>
      </c>
      <c r="Q819" t="s">
        <v>92</v>
      </c>
      <c r="R819" t="s">
        <v>54</v>
      </c>
      <c r="S819" t="s">
        <v>55</v>
      </c>
      <c r="T819" t="s">
        <v>55</v>
      </c>
      <c r="U819" t="s">
        <v>1497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302</v>
      </c>
      <c r="AG819" t="s">
        <v>303</v>
      </c>
      <c r="AH819">
        <v>116</v>
      </c>
      <c r="AI819">
        <f>"03311     "</f>
        <v>0</v>
      </c>
      <c r="AJ819" t="s">
        <v>318</v>
      </c>
      <c r="AK819" t="s">
        <v>319</v>
      </c>
      <c r="AL819" t="s">
        <v>315</v>
      </c>
      <c r="AM819" t="s">
        <v>316</v>
      </c>
      <c r="AN819" t="s">
        <v>68</v>
      </c>
      <c r="AO819" t="s">
        <v>317</v>
      </c>
    </row>
    <row r="820" spans="1:41">
      <c r="A820">
        <v>811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1494</v>
      </c>
      <c r="J820" t="s">
        <v>1495</v>
      </c>
      <c r="K820" t="s">
        <v>48</v>
      </c>
      <c r="L820" t="s">
        <v>49</v>
      </c>
      <c r="M820">
        <v>22</v>
      </c>
      <c r="N820" t="s">
        <v>1496</v>
      </c>
      <c r="O820" t="s">
        <v>51</v>
      </c>
      <c r="P820" t="s">
        <v>1450</v>
      </c>
      <c r="Q820" t="s">
        <v>92</v>
      </c>
      <c r="R820" t="s">
        <v>54</v>
      </c>
      <c r="S820" t="s">
        <v>55</v>
      </c>
      <c r="T820" t="s">
        <v>55</v>
      </c>
      <c r="U820" t="s">
        <v>1497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302</v>
      </c>
      <c r="AG820" t="s">
        <v>303</v>
      </c>
      <c r="AH820">
        <v>117</v>
      </c>
      <c r="AI820">
        <f>"03312     "</f>
        <v>0</v>
      </c>
      <c r="AJ820" t="s">
        <v>328</v>
      </c>
      <c r="AK820" t="s">
        <v>329</v>
      </c>
      <c r="AL820" t="s">
        <v>330</v>
      </c>
      <c r="AM820" t="s">
        <v>331</v>
      </c>
      <c r="AN820" t="s">
        <v>68</v>
      </c>
      <c r="AO820" t="s">
        <v>317</v>
      </c>
    </row>
    <row r="821" spans="1:41">
      <c r="A821">
        <v>812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1494</v>
      </c>
      <c r="J821" t="s">
        <v>1495</v>
      </c>
      <c r="K821" t="s">
        <v>48</v>
      </c>
      <c r="L821" t="s">
        <v>49</v>
      </c>
      <c r="M821">
        <v>22</v>
      </c>
      <c r="N821" t="s">
        <v>1496</v>
      </c>
      <c r="O821" t="s">
        <v>51</v>
      </c>
      <c r="P821" t="s">
        <v>1450</v>
      </c>
      <c r="Q821" t="s">
        <v>92</v>
      </c>
      <c r="R821" t="s">
        <v>54</v>
      </c>
      <c r="S821" t="s">
        <v>55</v>
      </c>
      <c r="T821" t="s">
        <v>55</v>
      </c>
      <c r="U821" t="s">
        <v>1497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302</v>
      </c>
      <c r="AG821" t="s">
        <v>303</v>
      </c>
      <c r="AH821">
        <v>118</v>
      </c>
      <c r="AI821">
        <f>"03312     "</f>
        <v>0</v>
      </c>
      <c r="AJ821" t="s">
        <v>328</v>
      </c>
      <c r="AK821" t="s">
        <v>329</v>
      </c>
      <c r="AL821" t="s">
        <v>330</v>
      </c>
      <c r="AM821" t="s">
        <v>331</v>
      </c>
      <c r="AN821" t="s">
        <v>68</v>
      </c>
      <c r="AO821" t="s">
        <v>184</v>
      </c>
    </row>
    <row r="822" spans="1:41">
      <c r="A822">
        <v>813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1494</v>
      </c>
      <c r="J822" t="s">
        <v>1495</v>
      </c>
      <c r="K822" t="s">
        <v>48</v>
      </c>
      <c r="L822" t="s">
        <v>49</v>
      </c>
      <c r="M822">
        <v>22</v>
      </c>
      <c r="N822" t="s">
        <v>1496</v>
      </c>
      <c r="O822" t="s">
        <v>51</v>
      </c>
      <c r="P822" t="s">
        <v>1450</v>
      </c>
      <c r="Q822" t="s">
        <v>92</v>
      </c>
      <c r="R822" t="s">
        <v>54</v>
      </c>
      <c r="S822" t="s">
        <v>55</v>
      </c>
      <c r="T822" t="s">
        <v>55</v>
      </c>
      <c r="U822" t="s">
        <v>1497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302</v>
      </c>
      <c r="AG822" t="s">
        <v>303</v>
      </c>
      <c r="AH822">
        <v>119</v>
      </c>
      <c r="AI822">
        <f>"03312     "</f>
        <v>0</v>
      </c>
      <c r="AJ822" t="s">
        <v>328</v>
      </c>
      <c r="AK822" t="s">
        <v>329</v>
      </c>
      <c r="AL822" t="s">
        <v>330</v>
      </c>
      <c r="AM822" t="s">
        <v>331</v>
      </c>
      <c r="AN822" t="s">
        <v>68</v>
      </c>
      <c r="AO822" t="s">
        <v>184</v>
      </c>
    </row>
    <row r="823" spans="1:41">
      <c r="A823">
        <v>814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1494</v>
      </c>
      <c r="J823" t="s">
        <v>1495</v>
      </c>
      <c r="K823" t="s">
        <v>48</v>
      </c>
      <c r="L823" t="s">
        <v>49</v>
      </c>
      <c r="M823">
        <v>22</v>
      </c>
      <c r="N823" t="s">
        <v>1496</v>
      </c>
      <c r="O823" t="s">
        <v>51</v>
      </c>
      <c r="P823" t="s">
        <v>1450</v>
      </c>
      <c r="Q823" t="s">
        <v>92</v>
      </c>
      <c r="R823" t="s">
        <v>54</v>
      </c>
      <c r="S823" t="s">
        <v>55</v>
      </c>
      <c r="T823" t="s">
        <v>55</v>
      </c>
      <c r="U823" t="s">
        <v>1497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302</v>
      </c>
      <c r="AG823" t="s">
        <v>303</v>
      </c>
      <c r="AH823">
        <v>120</v>
      </c>
      <c r="AI823">
        <f>"03313     "</f>
        <v>0</v>
      </c>
      <c r="AJ823" t="s">
        <v>306</v>
      </c>
      <c r="AK823" t="s">
        <v>307</v>
      </c>
      <c r="AL823" t="s">
        <v>315</v>
      </c>
      <c r="AM823" t="s">
        <v>316</v>
      </c>
      <c r="AN823" t="s">
        <v>68</v>
      </c>
      <c r="AO823" t="s">
        <v>1499</v>
      </c>
    </row>
    <row r="824" spans="1:41">
      <c r="A824">
        <v>815</v>
      </c>
      <c r="B824" t="s">
        <v>41</v>
      </c>
      <c r="C824" t="s">
        <v>42</v>
      </c>
      <c r="D824" t="s">
        <v>43</v>
      </c>
      <c r="E824">
        <f>"03"</f>
        <v>0</v>
      </c>
      <c r="F824" t="s">
        <v>73</v>
      </c>
      <c r="G824" t="s">
        <v>74</v>
      </c>
      <c r="H824">
        <v>2019</v>
      </c>
      <c r="I824" t="s">
        <v>1494</v>
      </c>
      <c r="J824" t="s">
        <v>1495</v>
      </c>
      <c r="K824" t="s">
        <v>48</v>
      </c>
      <c r="L824" t="s">
        <v>49</v>
      </c>
      <c r="M824">
        <v>22</v>
      </c>
      <c r="N824" t="s">
        <v>1496</v>
      </c>
      <c r="O824" t="s">
        <v>51</v>
      </c>
      <c r="P824" t="s">
        <v>1450</v>
      </c>
      <c r="Q824" t="s">
        <v>92</v>
      </c>
      <c r="R824" t="s">
        <v>54</v>
      </c>
      <c r="S824" t="s">
        <v>55</v>
      </c>
      <c r="T824" t="s">
        <v>55</v>
      </c>
      <c r="U824" t="s">
        <v>1497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302</v>
      </c>
      <c r="AG824" t="s">
        <v>303</v>
      </c>
      <c r="AH824">
        <v>121</v>
      </c>
      <c r="AI824">
        <f>"03313     "</f>
        <v>0</v>
      </c>
      <c r="AJ824" t="s">
        <v>306</v>
      </c>
      <c r="AK824" t="s">
        <v>307</v>
      </c>
      <c r="AL824" t="s">
        <v>315</v>
      </c>
      <c r="AM824" t="s">
        <v>316</v>
      </c>
      <c r="AN824" t="s">
        <v>68</v>
      </c>
      <c r="AO824" t="s">
        <v>1260</v>
      </c>
    </row>
    <row r="825" spans="1:41">
      <c r="A825">
        <v>816</v>
      </c>
      <c r="B825" t="s">
        <v>41</v>
      </c>
      <c r="C825" t="s">
        <v>42</v>
      </c>
      <c r="D825" t="s">
        <v>43</v>
      </c>
      <c r="E825">
        <f>"03"</f>
        <v>0</v>
      </c>
      <c r="F825" t="s">
        <v>73</v>
      </c>
      <c r="G825" t="s">
        <v>74</v>
      </c>
      <c r="H825">
        <v>2019</v>
      </c>
      <c r="I825" t="s">
        <v>1494</v>
      </c>
      <c r="J825" t="s">
        <v>1495</v>
      </c>
      <c r="K825" t="s">
        <v>48</v>
      </c>
      <c r="L825" t="s">
        <v>49</v>
      </c>
      <c r="M825">
        <v>22</v>
      </c>
      <c r="N825" t="s">
        <v>1496</v>
      </c>
      <c r="O825" t="s">
        <v>51</v>
      </c>
      <c r="P825" t="s">
        <v>1450</v>
      </c>
      <c r="Q825" t="s">
        <v>92</v>
      </c>
      <c r="R825" t="s">
        <v>54</v>
      </c>
      <c r="S825" t="s">
        <v>55</v>
      </c>
      <c r="T825" t="s">
        <v>55</v>
      </c>
      <c r="U825" t="s">
        <v>1497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302</v>
      </c>
      <c r="AG825" t="s">
        <v>303</v>
      </c>
      <c r="AH825">
        <v>122</v>
      </c>
      <c r="AI825">
        <f>"03313     "</f>
        <v>0</v>
      </c>
      <c r="AJ825" t="s">
        <v>306</v>
      </c>
      <c r="AK825" t="s">
        <v>307</v>
      </c>
      <c r="AL825" t="s">
        <v>308</v>
      </c>
      <c r="AM825" t="s">
        <v>309</v>
      </c>
      <c r="AN825" t="s">
        <v>68</v>
      </c>
      <c r="AO825" t="s">
        <v>1260</v>
      </c>
    </row>
    <row r="826" spans="1:41">
      <c r="A826">
        <v>817</v>
      </c>
      <c r="B826" t="s">
        <v>41</v>
      </c>
      <c r="C826" t="s">
        <v>42</v>
      </c>
      <c r="D826" t="s">
        <v>43</v>
      </c>
      <c r="E826">
        <f>"09"</f>
        <v>0</v>
      </c>
      <c r="F826" t="s">
        <v>297</v>
      </c>
      <c r="G826" t="s">
        <v>298</v>
      </c>
      <c r="H826">
        <v>2019</v>
      </c>
      <c r="I826" t="s">
        <v>1494</v>
      </c>
      <c r="J826" t="s">
        <v>1495</v>
      </c>
      <c r="K826" t="s">
        <v>48</v>
      </c>
      <c r="L826" t="s">
        <v>49</v>
      </c>
      <c r="M826">
        <v>22</v>
      </c>
      <c r="N826" t="s">
        <v>1496</v>
      </c>
      <c r="O826" t="s">
        <v>51</v>
      </c>
      <c r="P826" t="s">
        <v>1450</v>
      </c>
      <c r="Q826" t="s">
        <v>92</v>
      </c>
      <c r="R826" t="s">
        <v>54</v>
      </c>
      <c r="S826" t="s">
        <v>55</v>
      </c>
      <c r="T826" t="s">
        <v>55</v>
      </c>
      <c r="U826" t="s">
        <v>1497</v>
      </c>
      <c r="V826" t="s">
        <v>80</v>
      </c>
      <c r="W826" t="s">
        <v>80</v>
      </c>
      <c r="X826" t="s">
        <v>60</v>
      </c>
      <c r="Y826" t="s">
        <v>60</v>
      </c>
      <c r="Z826" t="s">
        <v>60</v>
      </c>
      <c r="AA826" t="s">
        <v>61</v>
      </c>
      <c r="AB826" t="s">
        <v>60</v>
      </c>
      <c r="AC826" t="s">
        <v>60</v>
      </c>
      <c r="AD826" t="s">
        <v>61</v>
      </c>
      <c r="AE826" t="s">
        <v>60</v>
      </c>
      <c r="AF826" t="s">
        <v>302</v>
      </c>
      <c r="AG826" t="s">
        <v>303</v>
      </c>
      <c r="AH826">
        <v>123</v>
      </c>
      <c r="AI826">
        <f>"09201     "</f>
        <v>0</v>
      </c>
      <c r="AJ826" t="s">
        <v>841</v>
      </c>
      <c r="AK826" t="s">
        <v>842</v>
      </c>
      <c r="AL826" t="s">
        <v>843</v>
      </c>
      <c r="AM826" t="s">
        <v>844</v>
      </c>
      <c r="AN826" t="s">
        <v>68</v>
      </c>
      <c r="AO826" t="s">
        <v>1260</v>
      </c>
    </row>
    <row r="827" spans="1:41">
      <c r="A827">
        <v>818</v>
      </c>
      <c r="B827" t="s">
        <v>41</v>
      </c>
      <c r="C827" t="s">
        <v>42</v>
      </c>
      <c r="D827" t="s">
        <v>43</v>
      </c>
      <c r="E827">
        <f>"09"</f>
        <v>0</v>
      </c>
      <c r="F827" t="s">
        <v>297</v>
      </c>
      <c r="G827" t="s">
        <v>298</v>
      </c>
      <c r="H827">
        <v>2019</v>
      </c>
      <c r="I827" t="s">
        <v>1494</v>
      </c>
      <c r="J827" t="s">
        <v>1495</v>
      </c>
      <c r="K827" t="s">
        <v>48</v>
      </c>
      <c r="L827" t="s">
        <v>49</v>
      </c>
      <c r="M827">
        <v>22</v>
      </c>
      <c r="N827" t="s">
        <v>1496</v>
      </c>
      <c r="O827" t="s">
        <v>51</v>
      </c>
      <c r="P827" t="s">
        <v>1450</v>
      </c>
      <c r="Q827" t="s">
        <v>92</v>
      </c>
      <c r="R827" t="s">
        <v>54</v>
      </c>
      <c r="S827" t="s">
        <v>55</v>
      </c>
      <c r="T827" t="s">
        <v>55</v>
      </c>
      <c r="U827" t="s">
        <v>1497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302</v>
      </c>
      <c r="AG827" t="s">
        <v>303</v>
      </c>
      <c r="AH827">
        <v>124</v>
      </c>
      <c r="AI827">
        <f>"09201     "</f>
        <v>0</v>
      </c>
      <c r="AJ827" t="s">
        <v>841</v>
      </c>
      <c r="AK827" t="s">
        <v>842</v>
      </c>
      <c r="AL827" t="s">
        <v>843</v>
      </c>
      <c r="AM827" t="s">
        <v>844</v>
      </c>
      <c r="AN827" t="s">
        <v>68</v>
      </c>
      <c r="AO827" t="s">
        <v>1260</v>
      </c>
    </row>
    <row r="828" spans="1:41">
      <c r="A828">
        <v>819</v>
      </c>
      <c r="B828" t="s">
        <v>41</v>
      </c>
      <c r="C828" t="s">
        <v>42</v>
      </c>
      <c r="D828" t="s">
        <v>43</v>
      </c>
      <c r="E828">
        <f>"09"</f>
        <v>0</v>
      </c>
      <c r="F828" t="s">
        <v>297</v>
      </c>
      <c r="G828" t="s">
        <v>298</v>
      </c>
      <c r="H828">
        <v>2022</v>
      </c>
      <c r="I828" t="s">
        <v>1500</v>
      </c>
      <c r="J828" t="s">
        <v>1501</v>
      </c>
      <c r="K828" t="s">
        <v>77</v>
      </c>
      <c r="L828" t="s">
        <v>49</v>
      </c>
      <c r="M828">
        <v>23</v>
      </c>
      <c r="N828" t="s">
        <v>1487</v>
      </c>
      <c r="O828" t="s">
        <v>51</v>
      </c>
      <c r="P828" t="s">
        <v>1450</v>
      </c>
      <c r="Q828" t="s">
        <v>92</v>
      </c>
      <c r="R828" t="s">
        <v>54</v>
      </c>
      <c r="S828" t="s">
        <v>55</v>
      </c>
      <c r="T828" t="s">
        <v>55</v>
      </c>
      <c r="U828" t="s">
        <v>1497</v>
      </c>
      <c r="V828" t="s">
        <v>80</v>
      </c>
      <c r="W828" t="s">
        <v>80</v>
      </c>
      <c r="X828" t="s">
        <v>60</v>
      </c>
      <c r="Y828" t="s">
        <v>60</v>
      </c>
      <c r="Z828" t="s">
        <v>61</v>
      </c>
      <c r="AA828" t="s">
        <v>61</v>
      </c>
      <c r="AB828" t="s">
        <v>61</v>
      </c>
      <c r="AC828" t="s">
        <v>60</v>
      </c>
      <c r="AD828" t="s">
        <v>60</v>
      </c>
      <c r="AE828" t="s">
        <v>60</v>
      </c>
      <c r="AF828" t="s">
        <v>80</v>
      </c>
      <c r="AG828" t="s">
        <v>80</v>
      </c>
      <c r="AH828">
        <v>1</v>
      </c>
      <c r="AI828">
        <f>"09201     "</f>
        <v>0</v>
      </c>
      <c r="AJ828" t="s">
        <v>841</v>
      </c>
      <c r="AK828" t="s">
        <v>842</v>
      </c>
      <c r="AL828" t="s">
        <v>843</v>
      </c>
      <c r="AM828" t="s">
        <v>844</v>
      </c>
      <c r="AN828" t="s">
        <v>68</v>
      </c>
      <c r="AO828" t="s">
        <v>317</v>
      </c>
    </row>
    <row r="829" spans="1:41">
      <c r="A829">
        <v>820</v>
      </c>
      <c r="B829" t="s">
        <v>41</v>
      </c>
      <c r="C829" t="s">
        <v>42</v>
      </c>
      <c r="D829" t="s">
        <v>43</v>
      </c>
      <c r="E829">
        <f>"05"</f>
        <v>0</v>
      </c>
      <c r="F829" t="s">
        <v>99</v>
      </c>
      <c r="G829" t="s">
        <v>100</v>
      </c>
      <c r="H829">
        <v>2035</v>
      </c>
      <c r="I829" t="s">
        <v>1502</v>
      </c>
      <c r="J829" t="s">
        <v>1503</v>
      </c>
      <c r="K829" t="s">
        <v>48</v>
      </c>
      <c r="L829" t="s">
        <v>49</v>
      </c>
      <c r="M829">
        <v>23</v>
      </c>
      <c r="N829" t="s">
        <v>1504</v>
      </c>
      <c r="O829" t="s">
        <v>51</v>
      </c>
      <c r="P829" t="s">
        <v>1450</v>
      </c>
      <c r="Q829" t="s">
        <v>92</v>
      </c>
      <c r="R829" t="s">
        <v>54</v>
      </c>
      <c r="S829" t="s">
        <v>55</v>
      </c>
      <c r="T829" t="s">
        <v>55</v>
      </c>
      <c r="U829" t="s">
        <v>1451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80</v>
      </c>
      <c r="AG829" t="s">
        <v>80</v>
      </c>
      <c r="AH829">
        <v>2</v>
      </c>
      <c r="AI829">
        <f>"05111     "</f>
        <v>0</v>
      </c>
      <c r="AJ829" t="s">
        <v>752</v>
      </c>
      <c r="AK829" t="s">
        <v>753</v>
      </c>
      <c r="AL829" t="s">
        <v>107</v>
      </c>
      <c r="AM829" t="s">
        <v>108</v>
      </c>
      <c r="AN829" t="s">
        <v>68</v>
      </c>
      <c r="AO829" t="s">
        <v>223</v>
      </c>
    </row>
    <row r="830" spans="1:41">
      <c r="A830">
        <v>821</v>
      </c>
      <c r="B830" t="s">
        <v>41</v>
      </c>
      <c r="C830" t="s">
        <v>42</v>
      </c>
      <c r="D830" t="s">
        <v>43</v>
      </c>
      <c r="E830">
        <f>"05"</f>
        <v>0</v>
      </c>
      <c r="F830" t="s">
        <v>99</v>
      </c>
      <c r="G830" t="s">
        <v>100</v>
      </c>
      <c r="H830">
        <v>2035</v>
      </c>
      <c r="I830" t="s">
        <v>1502</v>
      </c>
      <c r="J830" t="s">
        <v>1503</v>
      </c>
      <c r="K830" t="s">
        <v>48</v>
      </c>
      <c r="L830" t="s">
        <v>49</v>
      </c>
      <c r="M830">
        <v>23</v>
      </c>
      <c r="N830" t="s">
        <v>1504</v>
      </c>
      <c r="O830" t="s">
        <v>51</v>
      </c>
      <c r="P830" t="s">
        <v>1450</v>
      </c>
      <c r="Q830" t="s">
        <v>92</v>
      </c>
      <c r="R830" t="s">
        <v>54</v>
      </c>
      <c r="S830" t="s">
        <v>55</v>
      </c>
      <c r="T830" t="s">
        <v>55</v>
      </c>
      <c r="U830" t="s">
        <v>1451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80</v>
      </c>
      <c r="AG830" t="s">
        <v>80</v>
      </c>
      <c r="AH830">
        <v>4</v>
      </c>
      <c r="AI830">
        <f>"05111     "</f>
        <v>0</v>
      </c>
      <c r="AJ830" t="s">
        <v>752</v>
      </c>
      <c r="AK830" t="s">
        <v>753</v>
      </c>
      <c r="AL830" t="s">
        <v>107</v>
      </c>
      <c r="AM830" t="s">
        <v>108</v>
      </c>
      <c r="AN830" t="s">
        <v>68</v>
      </c>
      <c r="AO830" t="s">
        <v>223</v>
      </c>
    </row>
    <row r="831" spans="1:41">
      <c r="A831">
        <v>822</v>
      </c>
      <c r="B831" t="s">
        <v>41</v>
      </c>
      <c r="C831" t="s">
        <v>42</v>
      </c>
      <c r="D831" t="s">
        <v>43</v>
      </c>
      <c r="E831">
        <f>"05"</f>
        <v>0</v>
      </c>
      <c r="F831" t="s">
        <v>99</v>
      </c>
      <c r="G831" t="s">
        <v>100</v>
      </c>
      <c r="H831">
        <v>2035</v>
      </c>
      <c r="I831" t="s">
        <v>1502</v>
      </c>
      <c r="J831" t="s">
        <v>1503</v>
      </c>
      <c r="K831" t="s">
        <v>48</v>
      </c>
      <c r="L831" t="s">
        <v>49</v>
      </c>
      <c r="M831">
        <v>23</v>
      </c>
      <c r="N831" t="s">
        <v>1504</v>
      </c>
      <c r="O831" t="s">
        <v>51</v>
      </c>
      <c r="P831" t="s">
        <v>1450</v>
      </c>
      <c r="Q831" t="s">
        <v>92</v>
      </c>
      <c r="R831" t="s">
        <v>54</v>
      </c>
      <c r="S831" t="s">
        <v>55</v>
      </c>
      <c r="T831" t="s">
        <v>55</v>
      </c>
      <c r="U831" t="s">
        <v>1451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80</v>
      </c>
      <c r="AG831" t="s">
        <v>80</v>
      </c>
      <c r="AH831">
        <v>5</v>
      </c>
      <c r="AI831">
        <f>"05111     "</f>
        <v>0</v>
      </c>
      <c r="AJ831" t="s">
        <v>752</v>
      </c>
      <c r="AK831" t="s">
        <v>753</v>
      </c>
      <c r="AL831" t="s">
        <v>107</v>
      </c>
      <c r="AM831" t="s">
        <v>108</v>
      </c>
      <c r="AN831" t="s">
        <v>68</v>
      </c>
      <c r="AO831" t="s">
        <v>223</v>
      </c>
    </row>
    <row r="832" spans="1:41">
      <c r="A832">
        <v>823</v>
      </c>
      <c r="B832" t="s">
        <v>41</v>
      </c>
      <c r="C832" t="s">
        <v>42</v>
      </c>
      <c r="D832" t="s">
        <v>43</v>
      </c>
      <c r="E832">
        <f>"05"</f>
        <v>0</v>
      </c>
      <c r="F832" t="s">
        <v>99</v>
      </c>
      <c r="G832" t="s">
        <v>100</v>
      </c>
      <c r="H832">
        <v>2035</v>
      </c>
      <c r="I832" t="s">
        <v>1502</v>
      </c>
      <c r="J832" t="s">
        <v>1503</v>
      </c>
      <c r="K832" t="s">
        <v>48</v>
      </c>
      <c r="L832" t="s">
        <v>49</v>
      </c>
      <c r="M832">
        <v>23</v>
      </c>
      <c r="N832" t="s">
        <v>1504</v>
      </c>
      <c r="O832" t="s">
        <v>51</v>
      </c>
      <c r="P832" t="s">
        <v>1450</v>
      </c>
      <c r="Q832" t="s">
        <v>92</v>
      </c>
      <c r="R832" t="s">
        <v>54</v>
      </c>
      <c r="S832" t="s">
        <v>55</v>
      </c>
      <c r="T832" t="s">
        <v>55</v>
      </c>
      <c r="U832" t="s">
        <v>1451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80</v>
      </c>
      <c r="AG832" t="s">
        <v>80</v>
      </c>
      <c r="AH832">
        <v>7</v>
      </c>
      <c r="AI832">
        <f>"05111     "</f>
        <v>0</v>
      </c>
      <c r="AJ832" t="s">
        <v>752</v>
      </c>
      <c r="AK832" t="s">
        <v>753</v>
      </c>
      <c r="AL832" t="s">
        <v>107</v>
      </c>
      <c r="AM832" t="s">
        <v>108</v>
      </c>
      <c r="AN832" t="s">
        <v>68</v>
      </c>
      <c r="AO832" t="s">
        <v>223</v>
      </c>
    </row>
    <row r="833" spans="1:41">
      <c r="A833">
        <v>824</v>
      </c>
      <c r="B833" t="s">
        <v>41</v>
      </c>
      <c r="C833" t="s">
        <v>42</v>
      </c>
      <c r="D833" t="s">
        <v>43</v>
      </c>
      <c r="E833">
        <f>"05"</f>
        <v>0</v>
      </c>
      <c r="F833" t="s">
        <v>99</v>
      </c>
      <c r="G833" t="s">
        <v>100</v>
      </c>
      <c r="H833">
        <v>2035</v>
      </c>
      <c r="I833" t="s">
        <v>1502</v>
      </c>
      <c r="J833" t="s">
        <v>1503</v>
      </c>
      <c r="K833" t="s">
        <v>48</v>
      </c>
      <c r="L833" t="s">
        <v>49</v>
      </c>
      <c r="M833">
        <v>23</v>
      </c>
      <c r="N833" t="s">
        <v>1504</v>
      </c>
      <c r="O833" t="s">
        <v>51</v>
      </c>
      <c r="P833" t="s">
        <v>1450</v>
      </c>
      <c r="Q833" t="s">
        <v>92</v>
      </c>
      <c r="R833" t="s">
        <v>54</v>
      </c>
      <c r="S833" t="s">
        <v>55</v>
      </c>
      <c r="T833" t="s">
        <v>55</v>
      </c>
      <c r="U833" t="s">
        <v>1451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80</v>
      </c>
      <c r="AG833" t="s">
        <v>80</v>
      </c>
      <c r="AH833">
        <v>8</v>
      </c>
      <c r="AI833">
        <f>"05111     "</f>
        <v>0</v>
      </c>
      <c r="AJ833" t="s">
        <v>752</v>
      </c>
      <c r="AK833" t="s">
        <v>753</v>
      </c>
      <c r="AL833" t="s">
        <v>107</v>
      </c>
      <c r="AM833" t="s">
        <v>108</v>
      </c>
      <c r="AN833" t="s">
        <v>68</v>
      </c>
      <c r="AO833" t="s">
        <v>70</v>
      </c>
    </row>
    <row r="834" spans="1:41">
      <c r="A834">
        <v>825</v>
      </c>
      <c r="B834" t="s">
        <v>41</v>
      </c>
      <c r="C834" t="s">
        <v>42</v>
      </c>
      <c r="D834" t="s">
        <v>43</v>
      </c>
      <c r="E834">
        <f>"05"</f>
        <v>0</v>
      </c>
      <c r="F834" t="s">
        <v>99</v>
      </c>
      <c r="G834" t="s">
        <v>100</v>
      </c>
      <c r="H834">
        <v>2035</v>
      </c>
      <c r="I834" t="s">
        <v>1502</v>
      </c>
      <c r="J834" t="s">
        <v>1503</v>
      </c>
      <c r="K834" t="s">
        <v>48</v>
      </c>
      <c r="L834" t="s">
        <v>49</v>
      </c>
      <c r="M834">
        <v>23</v>
      </c>
      <c r="N834" t="s">
        <v>1504</v>
      </c>
      <c r="O834" t="s">
        <v>51</v>
      </c>
      <c r="P834" t="s">
        <v>1450</v>
      </c>
      <c r="Q834" t="s">
        <v>92</v>
      </c>
      <c r="R834" t="s">
        <v>54</v>
      </c>
      <c r="S834" t="s">
        <v>55</v>
      </c>
      <c r="T834" t="s">
        <v>55</v>
      </c>
      <c r="U834" t="s">
        <v>1451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80</v>
      </c>
      <c r="AG834" t="s">
        <v>80</v>
      </c>
      <c r="AH834">
        <v>9</v>
      </c>
      <c r="AI834">
        <f>"05111     "</f>
        <v>0</v>
      </c>
      <c r="AJ834" t="s">
        <v>752</v>
      </c>
      <c r="AK834" t="s">
        <v>753</v>
      </c>
      <c r="AL834" t="s">
        <v>107</v>
      </c>
      <c r="AM834" t="s">
        <v>108</v>
      </c>
      <c r="AN834" t="s">
        <v>68</v>
      </c>
      <c r="AO834" t="s">
        <v>223</v>
      </c>
    </row>
    <row r="835" spans="1:41">
      <c r="A835">
        <v>826</v>
      </c>
      <c r="B835" t="s">
        <v>41</v>
      </c>
      <c r="C835" t="s">
        <v>42</v>
      </c>
      <c r="D835" t="s">
        <v>43</v>
      </c>
      <c r="E835">
        <f>"05"</f>
        <v>0</v>
      </c>
      <c r="F835" t="s">
        <v>99</v>
      </c>
      <c r="G835" t="s">
        <v>100</v>
      </c>
      <c r="H835">
        <v>2035</v>
      </c>
      <c r="I835" t="s">
        <v>1502</v>
      </c>
      <c r="J835" t="s">
        <v>1503</v>
      </c>
      <c r="K835" t="s">
        <v>48</v>
      </c>
      <c r="L835" t="s">
        <v>49</v>
      </c>
      <c r="M835">
        <v>23</v>
      </c>
      <c r="N835" t="s">
        <v>1504</v>
      </c>
      <c r="O835" t="s">
        <v>51</v>
      </c>
      <c r="P835" t="s">
        <v>1450</v>
      </c>
      <c r="Q835" t="s">
        <v>92</v>
      </c>
      <c r="R835" t="s">
        <v>54</v>
      </c>
      <c r="S835" t="s">
        <v>55</v>
      </c>
      <c r="T835" t="s">
        <v>55</v>
      </c>
      <c r="U835" t="s">
        <v>1451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80</v>
      </c>
      <c r="AG835" t="s">
        <v>80</v>
      </c>
      <c r="AH835">
        <v>10</v>
      </c>
      <c r="AI835">
        <f>"05111     "</f>
        <v>0</v>
      </c>
      <c r="AJ835" t="s">
        <v>752</v>
      </c>
      <c r="AK835" t="s">
        <v>753</v>
      </c>
      <c r="AL835" t="s">
        <v>107</v>
      </c>
      <c r="AM835" t="s">
        <v>108</v>
      </c>
      <c r="AN835" t="s">
        <v>68</v>
      </c>
      <c r="AO835" t="s">
        <v>223</v>
      </c>
    </row>
    <row r="836" spans="1:41">
      <c r="A836">
        <v>827</v>
      </c>
      <c r="B836" t="s">
        <v>41</v>
      </c>
      <c r="C836" t="s">
        <v>42</v>
      </c>
      <c r="D836" t="s">
        <v>43</v>
      </c>
      <c r="E836">
        <f>"05"</f>
        <v>0</v>
      </c>
      <c r="F836" t="s">
        <v>99</v>
      </c>
      <c r="G836" t="s">
        <v>100</v>
      </c>
      <c r="H836">
        <v>2035</v>
      </c>
      <c r="I836" t="s">
        <v>1502</v>
      </c>
      <c r="J836" t="s">
        <v>1503</v>
      </c>
      <c r="K836" t="s">
        <v>48</v>
      </c>
      <c r="L836" t="s">
        <v>49</v>
      </c>
      <c r="M836">
        <v>23</v>
      </c>
      <c r="N836" t="s">
        <v>1504</v>
      </c>
      <c r="O836" t="s">
        <v>51</v>
      </c>
      <c r="P836" t="s">
        <v>1450</v>
      </c>
      <c r="Q836" t="s">
        <v>92</v>
      </c>
      <c r="R836" t="s">
        <v>54</v>
      </c>
      <c r="S836" t="s">
        <v>55</v>
      </c>
      <c r="T836" t="s">
        <v>55</v>
      </c>
      <c r="U836" t="s">
        <v>1451</v>
      </c>
      <c r="V836" t="s">
        <v>80</v>
      </c>
      <c r="W836" t="s">
        <v>80</v>
      </c>
      <c r="X836" t="s">
        <v>60</v>
      </c>
      <c r="Y836" t="s">
        <v>60</v>
      </c>
      <c r="Z836" t="s">
        <v>60</v>
      </c>
      <c r="AA836" t="s">
        <v>61</v>
      </c>
      <c r="AB836" t="s">
        <v>60</v>
      </c>
      <c r="AC836" t="s">
        <v>60</v>
      </c>
      <c r="AD836" t="s">
        <v>61</v>
      </c>
      <c r="AE836" t="s">
        <v>60</v>
      </c>
      <c r="AF836" t="s">
        <v>80</v>
      </c>
      <c r="AG836" t="s">
        <v>80</v>
      </c>
      <c r="AH836">
        <v>11</v>
      </c>
      <c r="AI836">
        <f>"05111     "</f>
        <v>0</v>
      </c>
      <c r="AJ836" t="s">
        <v>752</v>
      </c>
      <c r="AK836" t="s">
        <v>753</v>
      </c>
      <c r="AL836" t="s">
        <v>107</v>
      </c>
      <c r="AM836" t="s">
        <v>108</v>
      </c>
      <c r="AN836" t="s">
        <v>68</v>
      </c>
      <c r="AO836" t="s">
        <v>70</v>
      </c>
    </row>
    <row r="837" spans="1:41">
      <c r="A837">
        <v>828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1502</v>
      </c>
      <c r="J837" t="s">
        <v>1503</v>
      </c>
      <c r="K837" t="s">
        <v>48</v>
      </c>
      <c r="L837" t="s">
        <v>49</v>
      </c>
      <c r="M837">
        <v>23</v>
      </c>
      <c r="N837" t="s">
        <v>1504</v>
      </c>
      <c r="O837" t="s">
        <v>51</v>
      </c>
      <c r="P837" t="s">
        <v>1450</v>
      </c>
      <c r="Q837" t="s">
        <v>92</v>
      </c>
      <c r="R837" t="s">
        <v>54</v>
      </c>
      <c r="S837" t="s">
        <v>55</v>
      </c>
      <c r="T837" t="s">
        <v>55</v>
      </c>
      <c r="U837" t="s">
        <v>1451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12</v>
      </c>
      <c r="AI837">
        <f>"05111     "</f>
        <v>0</v>
      </c>
      <c r="AJ837" t="s">
        <v>752</v>
      </c>
      <c r="AK837" t="s">
        <v>753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829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1502</v>
      </c>
      <c r="J838" t="s">
        <v>1503</v>
      </c>
      <c r="K838" t="s">
        <v>48</v>
      </c>
      <c r="L838" t="s">
        <v>49</v>
      </c>
      <c r="M838">
        <v>23</v>
      </c>
      <c r="N838" t="s">
        <v>1504</v>
      </c>
      <c r="O838" t="s">
        <v>51</v>
      </c>
      <c r="P838" t="s">
        <v>1450</v>
      </c>
      <c r="Q838" t="s">
        <v>92</v>
      </c>
      <c r="R838" t="s">
        <v>54</v>
      </c>
      <c r="S838" t="s">
        <v>55</v>
      </c>
      <c r="T838" t="s">
        <v>55</v>
      </c>
      <c r="U838" t="s">
        <v>1451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14</v>
      </c>
      <c r="AI838">
        <f>"05111     "</f>
        <v>0</v>
      </c>
      <c r="AJ838" t="s">
        <v>752</v>
      </c>
      <c r="AK838" t="s">
        <v>753</v>
      </c>
      <c r="AL838" t="s">
        <v>107</v>
      </c>
      <c r="AM838" t="s">
        <v>108</v>
      </c>
      <c r="AN838" t="s">
        <v>68</v>
      </c>
      <c r="AO838" t="s">
        <v>70</v>
      </c>
    </row>
    <row r="839" spans="1:41">
      <c r="A839">
        <v>830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1502</v>
      </c>
      <c r="J839" t="s">
        <v>1503</v>
      </c>
      <c r="K839" t="s">
        <v>48</v>
      </c>
      <c r="L839" t="s">
        <v>49</v>
      </c>
      <c r="M839">
        <v>23</v>
      </c>
      <c r="N839" t="s">
        <v>1504</v>
      </c>
      <c r="O839" t="s">
        <v>51</v>
      </c>
      <c r="P839" t="s">
        <v>1450</v>
      </c>
      <c r="Q839" t="s">
        <v>92</v>
      </c>
      <c r="R839" t="s">
        <v>54</v>
      </c>
      <c r="S839" t="s">
        <v>55</v>
      </c>
      <c r="T839" t="s">
        <v>55</v>
      </c>
      <c r="U839" t="s">
        <v>1451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16</v>
      </c>
      <c r="AI839">
        <f>"05111     "</f>
        <v>0</v>
      </c>
      <c r="AJ839" t="s">
        <v>752</v>
      </c>
      <c r="AK839" t="s">
        <v>753</v>
      </c>
      <c r="AL839" t="s">
        <v>107</v>
      </c>
      <c r="AM839" t="s">
        <v>108</v>
      </c>
      <c r="AN839" t="s">
        <v>68</v>
      </c>
      <c r="AO839" t="s">
        <v>70</v>
      </c>
    </row>
    <row r="840" spans="1:41">
      <c r="A840">
        <v>831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1502</v>
      </c>
      <c r="J840" t="s">
        <v>1503</v>
      </c>
      <c r="K840" t="s">
        <v>48</v>
      </c>
      <c r="L840" t="s">
        <v>49</v>
      </c>
      <c r="M840">
        <v>23</v>
      </c>
      <c r="N840" t="s">
        <v>1504</v>
      </c>
      <c r="O840" t="s">
        <v>51</v>
      </c>
      <c r="P840" t="s">
        <v>1450</v>
      </c>
      <c r="Q840" t="s">
        <v>92</v>
      </c>
      <c r="R840" t="s">
        <v>54</v>
      </c>
      <c r="S840" t="s">
        <v>55</v>
      </c>
      <c r="T840" t="s">
        <v>55</v>
      </c>
      <c r="U840" t="s">
        <v>1451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17</v>
      </c>
      <c r="AI840">
        <f>"05111     "</f>
        <v>0</v>
      </c>
      <c r="AJ840" t="s">
        <v>752</v>
      </c>
      <c r="AK840" t="s">
        <v>753</v>
      </c>
      <c r="AL840" t="s">
        <v>107</v>
      </c>
      <c r="AM840" t="s">
        <v>108</v>
      </c>
      <c r="AN840" t="s">
        <v>68</v>
      </c>
      <c r="AO840" t="s">
        <v>223</v>
      </c>
    </row>
    <row r="841" spans="1:41">
      <c r="A841">
        <v>832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1502</v>
      </c>
      <c r="J841" t="s">
        <v>1503</v>
      </c>
      <c r="K841" t="s">
        <v>48</v>
      </c>
      <c r="L841" t="s">
        <v>49</v>
      </c>
      <c r="M841">
        <v>23</v>
      </c>
      <c r="N841" t="s">
        <v>1504</v>
      </c>
      <c r="O841" t="s">
        <v>51</v>
      </c>
      <c r="P841" t="s">
        <v>1450</v>
      </c>
      <c r="Q841" t="s">
        <v>92</v>
      </c>
      <c r="R841" t="s">
        <v>54</v>
      </c>
      <c r="S841" t="s">
        <v>55</v>
      </c>
      <c r="T841" t="s">
        <v>55</v>
      </c>
      <c r="U841" t="s">
        <v>1451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18</v>
      </c>
      <c r="AI841">
        <f>"05111     "</f>
        <v>0</v>
      </c>
      <c r="AJ841" t="s">
        <v>752</v>
      </c>
      <c r="AK841" t="s">
        <v>753</v>
      </c>
      <c r="AL841" t="s">
        <v>107</v>
      </c>
      <c r="AM841" t="s">
        <v>108</v>
      </c>
      <c r="AN841" t="s">
        <v>68</v>
      </c>
      <c r="AO841" t="s">
        <v>999</v>
      </c>
    </row>
    <row r="842" spans="1:41">
      <c r="A842">
        <v>833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1502</v>
      </c>
      <c r="J842" t="s">
        <v>1503</v>
      </c>
      <c r="K842" t="s">
        <v>48</v>
      </c>
      <c r="L842" t="s">
        <v>49</v>
      </c>
      <c r="M842">
        <v>23</v>
      </c>
      <c r="N842" t="s">
        <v>1504</v>
      </c>
      <c r="O842" t="s">
        <v>51</v>
      </c>
      <c r="P842" t="s">
        <v>1450</v>
      </c>
      <c r="Q842" t="s">
        <v>92</v>
      </c>
      <c r="R842" t="s">
        <v>54</v>
      </c>
      <c r="S842" t="s">
        <v>55</v>
      </c>
      <c r="T842" t="s">
        <v>55</v>
      </c>
      <c r="U842" t="s">
        <v>1451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25</v>
      </c>
      <c r="AI842">
        <f>"05111     "</f>
        <v>0</v>
      </c>
      <c r="AJ842" t="s">
        <v>752</v>
      </c>
      <c r="AK842" t="s">
        <v>753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834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1502</v>
      </c>
      <c r="J843" t="s">
        <v>1503</v>
      </c>
      <c r="K843" t="s">
        <v>48</v>
      </c>
      <c r="L843" t="s">
        <v>49</v>
      </c>
      <c r="M843">
        <v>23</v>
      </c>
      <c r="N843" t="s">
        <v>1504</v>
      </c>
      <c r="O843" t="s">
        <v>51</v>
      </c>
      <c r="P843" t="s">
        <v>1450</v>
      </c>
      <c r="Q843" t="s">
        <v>92</v>
      </c>
      <c r="R843" t="s">
        <v>54</v>
      </c>
      <c r="S843" t="s">
        <v>55</v>
      </c>
      <c r="T843" t="s">
        <v>55</v>
      </c>
      <c r="U843" t="s">
        <v>1451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32</v>
      </c>
      <c r="AI843">
        <f>"05111     "</f>
        <v>0</v>
      </c>
      <c r="AJ843" t="s">
        <v>752</v>
      </c>
      <c r="AK843" t="s">
        <v>753</v>
      </c>
      <c r="AL843" t="s">
        <v>107</v>
      </c>
      <c r="AM843" t="s">
        <v>108</v>
      </c>
      <c r="AN843" t="s">
        <v>68</v>
      </c>
      <c r="AO843" t="s">
        <v>1505</v>
      </c>
    </row>
    <row r="844" spans="1:41">
      <c r="A844">
        <v>835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1502</v>
      </c>
      <c r="J844" t="s">
        <v>1503</v>
      </c>
      <c r="K844" t="s">
        <v>48</v>
      </c>
      <c r="L844" t="s">
        <v>49</v>
      </c>
      <c r="M844">
        <v>23</v>
      </c>
      <c r="N844" t="s">
        <v>1504</v>
      </c>
      <c r="O844" t="s">
        <v>51</v>
      </c>
      <c r="P844" t="s">
        <v>1450</v>
      </c>
      <c r="Q844" t="s">
        <v>92</v>
      </c>
      <c r="R844" t="s">
        <v>54</v>
      </c>
      <c r="S844" t="s">
        <v>55</v>
      </c>
      <c r="T844" t="s">
        <v>55</v>
      </c>
      <c r="U844" t="s">
        <v>1451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34</v>
      </c>
      <c r="AI844">
        <f>"05111     "</f>
        <v>0</v>
      </c>
      <c r="AJ844" t="s">
        <v>752</v>
      </c>
      <c r="AK844" t="s">
        <v>753</v>
      </c>
      <c r="AL844" t="s">
        <v>107</v>
      </c>
      <c r="AM844" t="s">
        <v>108</v>
      </c>
      <c r="AN844" t="s">
        <v>68</v>
      </c>
      <c r="AO844" t="s">
        <v>1505</v>
      </c>
    </row>
    <row r="845" spans="1:41">
      <c r="A845">
        <v>836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1502</v>
      </c>
      <c r="J845" t="s">
        <v>1503</v>
      </c>
      <c r="K845" t="s">
        <v>48</v>
      </c>
      <c r="L845" t="s">
        <v>49</v>
      </c>
      <c r="M845">
        <v>23</v>
      </c>
      <c r="N845" t="s">
        <v>1504</v>
      </c>
      <c r="O845" t="s">
        <v>51</v>
      </c>
      <c r="P845" t="s">
        <v>1450</v>
      </c>
      <c r="Q845" t="s">
        <v>92</v>
      </c>
      <c r="R845" t="s">
        <v>54</v>
      </c>
      <c r="S845" t="s">
        <v>55</v>
      </c>
      <c r="T845" t="s">
        <v>55</v>
      </c>
      <c r="U845" t="s">
        <v>1451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35</v>
      </c>
      <c r="AI845">
        <f>"05111     "</f>
        <v>0</v>
      </c>
      <c r="AJ845" t="s">
        <v>752</v>
      </c>
      <c r="AK845" t="s">
        <v>753</v>
      </c>
      <c r="AL845" t="s">
        <v>107</v>
      </c>
      <c r="AM845" t="s">
        <v>108</v>
      </c>
      <c r="AN845" t="s">
        <v>68</v>
      </c>
      <c r="AO845" t="s">
        <v>223</v>
      </c>
    </row>
    <row r="846" spans="1:41">
      <c r="A846">
        <v>837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1502</v>
      </c>
      <c r="J846" t="s">
        <v>1503</v>
      </c>
      <c r="K846" t="s">
        <v>48</v>
      </c>
      <c r="L846" t="s">
        <v>49</v>
      </c>
      <c r="M846">
        <v>23</v>
      </c>
      <c r="N846" t="s">
        <v>1504</v>
      </c>
      <c r="O846" t="s">
        <v>51</v>
      </c>
      <c r="P846" t="s">
        <v>1450</v>
      </c>
      <c r="Q846" t="s">
        <v>92</v>
      </c>
      <c r="R846" t="s">
        <v>54</v>
      </c>
      <c r="S846" t="s">
        <v>55</v>
      </c>
      <c r="T846" t="s">
        <v>55</v>
      </c>
      <c r="U846" t="s">
        <v>1451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37</v>
      </c>
      <c r="AI846">
        <f>"05111     "</f>
        <v>0</v>
      </c>
      <c r="AJ846" t="s">
        <v>752</v>
      </c>
      <c r="AK846" t="s">
        <v>753</v>
      </c>
      <c r="AL846" t="s">
        <v>107</v>
      </c>
      <c r="AM846" t="s">
        <v>108</v>
      </c>
      <c r="AN846" t="s">
        <v>68</v>
      </c>
      <c r="AO846" t="s">
        <v>70</v>
      </c>
    </row>
    <row r="847" spans="1:41">
      <c r="A847">
        <v>838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1502</v>
      </c>
      <c r="J847" t="s">
        <v>1503</v>
      </c>
      <c r="K847" t="s">
        <v>48</v>
      </c>
      <c r="L847" t="s">
        <v>49</v>
      </c>
      <c r="M847">
        <v>23</v>
      </c>
      <c r="N847" t="s">
        <v>1504</v>
      </c>
      <c r="O847" t="s">
        <v>51</v>
      </c>
      <c r="P847" t="s">
        <v>1450</v>
      </c>
      <c r="Q847" t="s">
        <v>92</v>
      </c>
      <c r="R847" t="s">
        <v>54</v>
      </c>
      <c r="S847" t="s">
        <v>55</v>
      </c>
      <c r="T847" t="s">
        <v>55</v>
      </c>
      <c r="U847" t="s">
        <v>1451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38</v>
      </c>
      <c r="AI847">
        <f>"05111     "</f>
        <v>0</v>
      </c>
      <c r="AJ847" t="s">
        <v>752</v>
      </c>
      <c r="AK847" t="s">
        <v>753</v>
      </c>
      <c r="AL847" t="s">
        <v>107</v>
      </c>
      <c r="AM847" t="s">
        <v>108</v>
      </c>
      <c r="AN847" t="s">
        <v>68</v>
      </c>
      <c r="AO847" t="s">
        <v>999</v>
      </c>
    </row>
    <row r="848" spans="1:41">
      <c r="A848">
        <v>839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1502</v>
      </c>
      <c r="J848" t="s">
        <v>1503</v>
      </c>
      <c r="K848" t="s">
        <v>48</v>
      </c>
      <c r="L848" t="s">
        <v>49</v>
      </c>
      <c r="M848">
        <v>23</v>
      </c>
      <c r="N848" t="s">
        <v>1504</v>
      </c>
      <c r="O848" t="s">
        <v>51</v>
      </c>
      <c r="P848" t="s">
        <v>1450</v>
      </c>
      <c r="Q848" t="s">
        <v>92</v>
      </c>
      <c r="R848" t="s">
        <v>54</v>
      </c>
      <c r="S848" t="s">
        <v>55</v>
      </c>
      <c r="T848" t="s">
        <v>55</v>
      </c>
      <c r="U848" t="s">
        <v>1451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39</v>
      </c>
      <c r="AI848">
        <f>"05111     "</f>
        <v>0</v>
      </c>
      <c r="AJ848" t="s">
        <v>752</v>
      </c>
      <c r="AK848" t="s">
        <v>753</v>
      </c>
      <c r="AL848" t="s">
        <v>107</v>
      </c>
      <c r="AM848" t="s">
        <v>108</v>
      </c>
      <c r="AN848" t="s">
        <v>68</v>
      </c>
      <c r="AO848" t="s">
        <v>69</v>
      </c>
    </row>
    <row r="849" spans="1:41">
      <c r="A849">
        <v>840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1502</v>
      </c>
      <c r="J849" t="s">
        <v>1503</v>
      </c>
      <c r="K849" t="s">
        <v>48</v>
      </c>
      <c r="L849" t="s">
        <v>49</v>
      </c>
      <c r="M849">
        <v>23</v>
      </c>
      <c r="N849" t="s">
        <v>1504</v>
      </c>
      <c r="O849" t="s">
        <v>51</v>
      </c>
      <c r="P849" t="s">
        <v>1450</v>
      </c>
      <c r="Q849" t="s">
        <v>92</v>
      </c>
      <c r="R849" t="s">
        <v>54</v>
      </c>
      <c r="S849" t="s">
        <v>55</v>
      </c>
      <c r="T849" t="s">
        <v>55</v>
      </c>
      <c r="U849" t="s">
        <v>1451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40</v>
      </c>
      <c r="AI849">
        <f>"05111     "</f>
        <v>0</v>
      </c>
      <c r="AJ849" t="s">
        <v>752</v>
      </c>
      <c r="AK849" t="s">
        <v>753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841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1502</v>
      </c>
      <c r="J850" t="s">
        <v>1503</v>
      </c>
      <c r="K850" t="s">
        <v>48</v>
      </c>
      <c r="L850" t="s">
        <v>49</v>
      </c>
      <c r="M850">
        <v>23</v>
      </c>
      <c r="N850" t="s">
        <v>1504</v>
      </c>
      <c r="O850" t="s">
        <v>51</v>
      </c>
      <c r="P850" t="s">
        <v>1450</v>
      </c>
      <c r="Q850" t="s">
        <v>92</v>
      </c>
      <c r="R850" t="s">
        <v>54</v>
      </c>
      <c r="S850" t="s">
        <v>55</v>
      </c>
      <c r="T850" t="s">
        <v>55</v>
      </c>
      <c r="U850" t="s">
        <v>1451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41</v>
      </c>
      <c r="AI850">
        <f>"05111     "</f>
        <v>0</v>
      </c>
      <c r="AJ850" t="s">
        <v>752</v>
      </c>
      <c r="AK850" t="s">
        <v>753</v>
      </c>
      <c r="AL850" t="s">
        <v>107</v>
      </c>
      <c r="AM850" t="s">
        <v>108</v>
      </c>
      <c r="AN850" t="s">
        <v>68</v>
      </c>
      <c r="AO850" t="s">
        <v>70</v>
      </c>
    </row>
    <row r="851" spans="1:41">
      <c r="A851">
        <v>842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1502</v>
      </c>
      <c r="J851" t="s">
        <v>1503</v>
      </c>
      <c r="K851" t="s">
        <v>48</v>
      </c>
      <c r="L851" t="s">
        <v>49</v>
      </c>
      <c r="M851">
        <v>23</v>
      </c>
      <c r="N851" t="s">
        <v>1504</v>
      </c>
      <c r="O851" t="s">
        <v>51</v>
      </c>
      <c r="P851" t="s">
        <v>1450</v>
      </c>
      <c r="Q851" t="s">
        <v>92</v>
      </c>
      <c r="R851" t="s">
        <v>54</v>
      </c>
      <c r="S851" t="s">
        <v>55</v>
      </c>
      <c r="T851" t="s">
        <v>55</v>
      </c>
      <c r="U851" t="s">
        <v>1451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42</v>
      </c>
      <c r="AI851">
        <f>"05111     "</f>
        <v>0</v>
      </c>
      <c r="AJ851" t="s">
        <v>752</v>
      </c>
      <c r="AK851" t="s">
        <v>753</v>
      </c>
      <c r="AL851" t="s">
        <v>107</v>
      </c>
      <c r="AM851" t="s">
        <v>108</v>
      </c>
      <c r="AN851" t="s">
        <v>68</v>
      </c>
      <c r="AO851" t="s">
        <v>70</v>
      </c>
    </row>
    <row r="852" spans="1:41">
      <c r="A852">
        <v>843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1502</v>
      </c>
      <c r="J852" t="s">
        <v>1503</v>
      </c>
      <c r="K852" t="s">
        <v>48</v>
      </c>
      <c r="L852" t="s">
        <v>49</v>
      </c>
      <c r="M852">
        <v>23</v>
      </c>
      <c r="N852" t="s">
        <v>1504</v>
      </c>
      <c r="O852" t="s">
        <v>51</v>
      </c>
      <c r="P852" t="s">
        <v>1450</v>
      </c>
      <c r="Q852" t="s">
        <v>92</v>
      </c>
      <c r="R852" t="s">
        <v>54</v>
      </c>
      <c r="S852" t="s">
        <v>55</v>
      </c>
      <c r="T852" t="s">
        <v>55</v>
      </c>
      <c r="U852" t="s">
        <v>1451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43</v>
      </c>
      <c r="AI852">
        <f>"05111     "</f>
        <v>0</v>
      </c>
      <c r="AJ852" t="s">
        <v>752</v>
      </c>
      <c r="AK852" t="s">
        <v>753</v>
      </c>
      <c r="AL852" t="s">
        <v>107</v>
      </c>
      <c r="AM852" t="s">
        <v>108</v>
      </c>
      <c r="AN852" t="s">
        <v>68</v>
      </c>
      <c r="AO852" t="s">
        <v>223</v>
      </c>
    </row>
    <row r="853" spans="1:41">
      <c r="A853">
        <v>844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1502</v>
      </c>
      <c r="J853" t="s">
        <v>1503</v>
      </c>
      <c r="K853" t="s">
        <v>48</v>
      </c>
      <c r="L853" t="s">
        <v>49</v>
      </c>
      <c r="M853">
        <v>23</v>
      </c>
      <c r="N853" t="s">
        <v>1504</v>
      </c>
      <c r="O853" t="s">
        <v>51</v>
      </c>
      <c r="P853" t="s">
        <v>1450</v>
      </c>
      <c r="Q853" t="s">
        <v>92</v>
      </c>
      <c r="R853" t="s">
        <v>54</v>
      </c>
      <c r="S853" t="s">
        <v>55</v>
      </c>
      <c r="T853" t="s">
        <v>55</v>
      </c>
      <c r="U853" t="s">
        <v>1451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44</v>
      </c>
      <c r="AI853">
        <f>"05111     "</f>
        <v>0</v>
      </c>
      <c r="AJ853" t="s">
        <v>752</v>
      </c>
      <c r="AK853" t="s">
        <v>753</v>
      </c>
      <c r="AL853" t="s">
        <v>107</v>
      </c>
      <c r="AM853" t="s">
        <v>108</v>
      </c>
      <c r="AN853" t="s">
        <v>68</v>
      </c>
      <c r="AO853" t="s">
        <v>276</v>
      </c>
    </row>
    <row r="854" spans="1:41">
      <c r="A854">
        <v>845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1502</v>
      </c>
      <c r="J854" t="s">
        <v>1503</v>
      </c>
      <c r="K854" t="s">
        <v>48</v>
      </c>
      <c r="L854" t="s">
        <v>49</v>
      </c>
      <c r="M854">
        <v>23</v>
      </c>
      <c r="N854" t="s">
        <v>1504</v>
      </c>
      <c r="O854" t="s">
        <v>51</v>
      </c>
      <c r="P854" t="s">
        <v>1450</v>
      </c>
      <c r="Q854" t="s">
        <v>92</v>
      </c>
      <c r="R854" t="s">
        <v>54</v>
      </c>
      <c r="S854" t="s">
        <v>55</v>
      </c>
      <c r="T854" t="s">
        <v>55</v>
      </c>
      <c r="U854" t="s">
        <v>1451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45</v>
      </c>
      <c r="AI854">
        <f>"05111     "</f>
        <v>0</v>
      </c>
      <c r="AJ854" t="s">
        <v>752</v>
      </c>
      <c r="AK854" t="s">
        <v>753</v>
      </c>
      <c r="AL854" t="s">
        <v>107</v>
      </c>
      <c r="AM854" t="s">
        <v>108</v>
      </c>
      <c r="AN854" t="s">
        <v>68</v>
      </c>
      <c r="AO854" t="s">
        <v>70</v>
      </c>
    </row>
    <row r="855" spans="1:41">
      <c r="A855">
        <v>846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1502</v>
      </c>
      <c r="J855" t="s">
        <v>1503</v>
      </c>
      <c r="K855" t="s">
        <v>48</v>
      </c>
      <c r="L855" t="s">
        <v>49</v>
      </c>
      <c r="M855">
        <v>23</v>
      </c>
      <c r="N855" t="s">
        <v>1504</v>
      </c>
      <c r="O855" t="s">
        <v>51</v>
      </c>
      <c r="P855" t="s">
        <v>1450</v>
      </c>
      <c r="Q855" t="s">
        <v>92</v>
      </c>
      <c r="R855" t="s">
        <v>54</v>
      </c>
      <c r="S855" t="s">
        <v>55</v>
      </c>
      <c r="T855" t="s">
        <v>55</v>
      </c>
      <c r="U855" t="s">
        <v>1451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47</v>
      </c>
      <c r="AI855">
        <f>"05111     "</f>
        <v>0</v>
      </c>
      <c r="AJ855" t="s">
        <v>752</v>
      </c>
      <c r="AK855" t="s">
        <v>753</v>
      </c>
      <c r="AL855" t="s">
        <v>107</v>
      </c>
      <c r="AM855" t="s">
        <v>108</v>
      </c>
      <c r="AN855" t="s">
        <v>68</v>
      </c>
      <c r="AO855" t="s">
        <v>71</v>
      </c>
    </row>
    <row r="856" spans="1:41">
      <c r="A856">
        <v>847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1502</v>
      </c>
      <c r="J856" t="s">
        <v>1503</v>
      </c>
      <c r="K856" t="s">
        <v>48</v>
      </c>
      <c r="L856" t="s">
        <v>49</v>
      </c>
      <c r="M856">
        <v>23</v>
      </c>
      <c r="N856" t="s">
        <v>1504</v>
      </c>
      <c r="O856" t="s">
        <v>51</v>
      </c>
      <c r="P856" t="s">
        <v>1450</v>
      </c>
      <c r="Q856" t="s">
        <v>92</v>
      </c>
      <c r="R856" t="s">
        <v>54</v>
      </c>
      <c r="S856" t="s">
        <v>55</v>
      </c>
      <c r="T856" t="s">
        <v>55</v>
      </c>
      <c r="U856" t="s">
        <v>1451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48</v>
      </c>
      <c r="AI856">
        <f>"05111     "</f>
        <v>0</v>
      </c>
      <c r="AJ856" t="s">
        <v>752</v>
      </c>
      <c r="AK856" t="s">
        <v>753</v>
      </c>
      <c r="AL856" t="s">
        <v>107</v>
      </c>
      <c r="AM856" t="s">
        <v>108</v>
      </c>
      <c r="AN856" t="s">
        <v>68</v>
      </c>
      <c r="AO856" t="s">
        <v>223</v>
      </c>
    </row>
    <row r="857" spans="1:41">
      <c r="A857">
        <v>848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1502</v>
      </c>
      <c r="J857" t="s">
        <v>1503</v>
      </c>
      <c r="K857" t="s">
        <v>48</v>
      </c>
      <c r="L857" t="s">
        <v>49</v>
      </c>
      <c r="M857">
        <v>23</v>
      </c>
      <c r="N857" t="s">
        <v>1504</v>
      </c>
      <c r="O857" t="s">
        <v>51</v>
      </c>
      <c r="P857" t="s">
        <v>1450</v>
      </c>
      <c r="Q857" t="s">
        <v>92</v>
      </c>
      <c r="R857" t="s">
        <v>54</v>
      </c>
      <c r="S857" t="s">
        <v>55</v>
      </c>
      <c r="T857" t="s">
        <v>55</v>
      </c>
      <c r="U857" t="s">
        <v>1451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49</v>
      </c>
      <c r="AI857">
        <f>"05111     "</f>
        <v>0</v>
      </c>
      <c r="AJ857" t="s">
        <v>752</v>
      </c>
      <c r="AK857" t="s">
        <v>753</v>
      </c>
      <c r="AL857" t="s">
        <v>107</v>
      </c>
      <c r="AM857" t="s">
        <v>108</v>
      </c>
      <c r="AN857" t="s">
        <v>68</v>
      </c>
      <c r="AO857" t="s">
        <v>70</v>
      </c>
    </row>
    <row r="858" spans="1:41">
      <c r="A858">
        <v>849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1502</v>
      </c>
      <c r="J858" t="s">
        <v>1503</v>
      </c>
      <c r="K858" t="s">
        <v>48</v>
      </c>
      <c r="L858" t="s">
        <v>49</v>
      </c>
      <c r="M858">
        <v>23</v>
      </c>
      <c r="N858" t="s">
        <v>1504</v>
      </c>
      <c r="O858" t="s">
        <v>51</v>
      </c>
      <c r="P858" t="s">
        <v>1450</v>
      </c>
      <c r="Q858" t="s">
        <v>92</v>
      </c>
      <c r="R858" t="s">
        <v>54</v>
      </c>
      <c r="S858" t="s">
        <v>55</v>
      </c>
      <c r="T858" t="s">
        <v>55</v>
      </c>
      <c r="U858" t="s">
        <v>1451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52</v>
      </c>
      <c r="AI858">
        <f>"05111     "</f>
        <v>0</v>
      </c>
      <c r="AJ858" t="s">
        <v>752</v>
      </c>
      <c r="AK858" t="s">
        <v>753</v>
      </c>
      <c r="AL858" t="s">
        <v>107</v>
      </c>
      <c r="AM858" t="s">
        <v>108</v>
      </c>
      <c r="AN858" t="s">
        <v>68</v>
      </c>
      <c r="AO858" t="s">
        <v>223</v>
      </c>
    </row>
    <row r="859" spans="1:41">
      <c r="A859">
        <v>850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1502</v>
      </c>
      <c r="J859" t="s">
        <v>1503</v>
      </c>
      <c r="K859" t="s">
        <v>48</v>
      </c>
      <c r="L859" t="s">
        <v>49</v>
      </c>
      <c r="M859">
        <v>23</v>
      </c>
      <c r="N859" t="s">
        <v>1504</v>
      </c>
      <c r="O859" t="s">
        <v>51</v>
      </c>
      <c r="P859" t="s">
        <v>1450</v>
      </c>
      <c r="Q859" t="s">
        <v>92</v>
      </c>
      <c r="R859" t="s">
        <v>54</v>
      </c>
      <c r="S859" t="s">
        <v>55</v>
      </c>
      <c r="T859" t="s">
        <v>55</v>
      </c>
      <c r="U859" t="s">
        <v>1451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55</v>
      </c>
      <c r="AI859">
        <f>"05111     "</f>
        <v>0</v>
      </c>
      <c r="AJ859" t="s">
        <v>752</v>
      </c>
      <c r="AK859" t="s">
        <v>753</v>
      </c>
      <c r="AL859" t="s">
        <v>107</v>
      </c>
      <c r="AM859" t="s">
        <v>108</v>
      </c>
      <c r="AN859" t="s">
        <v>68</v>
      </c>
      <c r="AO859" t="s">
        <v>999</v>
      </c>
    </row>
    <row r="860" spans="1:41">
      <c r="A860">
        <v>851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1502</v>
      </c>
      <c r="J860" t="s">
        <v>1503</v>
      </c>
      <c r="K860" t="s">
        <v>48</v>
      </c>
      <c r="L860" t="s">
        <v>49</v>
      </c>
      <c r="M860">
        <v>23</v>
      </c>
      <c r="N860" t="s">
        <v>1504</v>
      </c>
      <c r="O860" t="s">
        <v>51</v>
      </c>
      <c r="P860" t="s">
        <v>1450</v>
      </c>
      <c r="Q860" t="s">
        <v>92</v>
      </c>
      <c r="R860" t="s">
        <v>54</v>
      </c>
      <c r="S860" t="s">
        <v>55</v>
      </c>
      <c r="T860" t="s">
        <v>55</v>
      </c>
      <c r="U860" t="s">
        <v>1451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57</v>
      </c>
      <c r="AI860">
        <f>"05111     "</f>
        <v>0</v>
      </c>
      <c r="AJ860" t="s">
        <v>752</v>
      </c>
      <c r="AK860" t="s">
        <v>753</v>
      </c>
      <c r="AL860" t="s">
        <v>107</v>
      </c>
      <c r="AM860" t="s">
        <v>108</v>
      </c>
      <c r="AN860" t="s">
        <v>68</v>
      </c>
      <c r="AO860" t="s">
        <v>999</v>
      </c>
    </row>
    <row r="861" spans="1:41">
      <c r="A861">
        <v>852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1502</v>
      </c>
      <c r="J861" t="s">
        <v>1503</v>
      </c>
      <c r="K861" t="s">
        <v>48</v>
      </c>
      <c r="L861" t="s">
        <v>49</v>
      </c>
      <c r="M861">
        <v>23</v>
      </c>
      <c r="N861" t="s">
        <v>1504</v>
      </c>
      <c r="O861" t="s">
        <v>51</v>
      </c>
      <c r="P861" t="s">
        <v>1450</v>
      </c>
      <c r="Q861" t="s">
        <v>92</v>
      </c>
      <c r="R861" t="s">
        <v>54</v>
      </c>
      <c r="S861" t="s">
        <v>55</v>
      </c>
      <c r="T861" t="s">
        <v>55</v>
      </c>
      <c r="U861" t="s">
        <v>1451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58</v>
      </c>
      <c r="AI861">
        <f>"05111     "</f>
        <v>0</v>
      </c>
      <c r="AJ861" t="s">
        <v>752</v>
      </c>
      <c r="AK861" t="s">
        <v>753</v>
      </c>
      <c r="AL861" t="s">
        <v>107</v>
      </c>
      <c r="AM861" t="s">
        <v>108</v>
      </c>
      <c r="AN861" t="s">
        <v>68</v>
      </c>
      <c r="AO861" t="s">
        <v>70</v>
      </c>
    </row>
    <row r="862" spans="1:41">
      <c r="A862">
        <v>853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1502</v>
      </c>
      <c r="J862" t="s">
        <v>1503</v>
      </c>
      <c r="K862" t="s">
        <v>48</v>
      </c>
      <c r="L862" t="s">
        <v>49</v>
      </c>
      <c r="M862">
        <v>23</v>
      </c>
      <c r="N862" t="s">
        <v>1504</v>
      </c>
      <c r="O862" t="s">
        <v>51</v>
      </c>
      <c r="P862" t="s">
        <v>1450</v>
      </c>
      <c r="Q862" t="s">
        <v>92</v>
      </c>
      <c r="R862" t="s">
        <v>54</v>
      </c>
      <c r="S862" t="s">
        <v>55</v>
      </c>
      <c r="T862" t="s">
        <v>55</v>
      </c>
      <c r="U862" t="s">
        <v>1451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59</v>
      </c>
      <c r="AI862">
        <f>"05111     "</f>
        <v>0</v>
      </c>
      <c r="AJ862" t="s">
        <v>752</v>
      </c>
      <c r="AK862" t="s">
        <v>753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854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1502</v>
      </c>
      <c r="J863" t="s">
        <v>1503</v>
      </c>
      <c r="K863" t="s">
        <v>48</v>
      </c>
      <c r="L863" t="s">
        <v>49</v>
      </c>
      <c r="M863">
        <v>23</v>
      </c>
      <c r="N863" t="s">
        <v>1504</v>
      </c>
      <c r="O863" t="s">
        <v>51</v>
      </c>
      <c r="P863" t="s">
        <v>1450</v>
      </c>
      <c r="Q863" t="s">
        <v>92</v>
      </c>
      <c r="R863" t="s">
        <v>54</v>
      </c>
      <c r="S863" t="s">
        <v>55</v>
      </c>
      <c r="T863" t="s">
        <v>55</v>
      </c>
      <c r="U863" t="s">
        <v>1451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60</v>
      </c>
      <c r="AI863">
        <f>"05111     "</f>
        <v>0</v>
      </c>
      <c r="AJ863" t="s">
        <v>752</v>
      </c>
      <c r="AK863" t="s">
        <v>753</v>
      </c>
      <c r="AL863" t="s">
        <v>107</v>
      </c>
      <c r="AM863" t="s">
        <v>108</v>
      </c>
      <c r="AN863" t="s">
        <v>68</v>
      </c>
      <c r="AO863" t="s">
        <v>70</v>
      </c>
    </row>
    <row r="864" spans="1:41">
      <c r="A864">
        <v>855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1502</v>
      </c>
      <c r="J864" t="s">
        <v>1503</v>
      </c>
      <c r="K864" t="s">
        <v>48</v>
      </c>
      <c r="L864" t="s">
        <v>49</v>
      </c>
      <c r="M864">
        <v>23</v>
      </c>
      <c r="N864" t="s">
        <v>1504</v>
      </c>
      <c r="O864" t="s">
        <v>51</v>
      </c>
      <c r="P864" t="s">
        <v>1450</v>
      </c>
      <c r="Q864" t="s">
        <v>92</v>
      </c>
      <c r="R864" t="s">
        <v>54</v>
      </c>
      <c r="S864" t="s">
        <v>55</v>
      </c>
      <c r="T864" t="s">
        <v>55</v>
      </c>
      <c r="U864" t="s">
        <v>1451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61</v>
      </c>
      <c r="AI864">
        <f>"05111     "</f>
        <v>0</v>
      </c>
      <c r="AJ864" t="s">
        <v>752</v>
      </c>
      <c r="AK864" t="s">
        <v>753</v>
      </c>
      <c r="AL864" t="s">
        <v>107</v>
      </c>
      <c r="AM864" t="s">
        <v>108</v>
      </c>
      <c r="AN864" t="s">
        <v>68</v>
      </c>
      <c r="AO864" t="s">
        <v>70</v>
      </c>
    </row>
    <row r="865" spans="1:41">
      <c r="A865">
        <v>856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1502</v>
      </c>
      <c r="J865" t="s">
        <v>1503</v>
      </c>
      <c r="K865" t="s">
        <v>48</v>
      </c>
      <c r="L865" t="s">
        <v>49</v>
      </c>
      <c r="M865">
        <v>23</v>
      </c>
      <c r="N865" t="s">
        <v>1504</v>
      </c>
      <c r="O865" t="s">
        <v>51</v>
      </c>
      <c r="P865" t="s">
        <v>1450</v>
      </c>
      <c r="Q865" t="s">
        <v>92</v>
      </c>
      <c r="R865" t="s">
        <v>54</v>
      </c>
      <c r="S865" t="s">
        <v>55</v>
      </c>
      <c r="T865" t="s">
        <v>55</v>
      </c>
      <c r="U865" t="s">
        <v>1451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62</v>
      </c>
      <c r="AI865">
        <f>"05111     "</f>
        <v>0</v>
      </c>
      <c r="AJ865" t="s">
        <v>752</v>
      </c>
      <c r="AK865" t="s">
        <v>753</v>
      </c>
      <c r="AL865" t="s">
        <v>107</v>
      </c>
      <c r="AM865" t="s">
        <v>108</v>
      </c>
      <c r="AN865" t="s">
        <v>68</v>
      </c>
      <c r="AO865" t="s">
        <v>70</v>
      </c>
    </row>
    <row r="866" spans="1:41">
      <c r="A866">
        <v>857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1502</v>
      </c>
      <c r="J866" t="s">
        <v>1503</v>
      </c>
      <c r="K866" t="s">
        <v>48</v>
      </c>
      <c r="L866" t="s">
        <v>49</v>
      </c>
      <c r="M866">
        <v>23</v>
      </c>
      <c r="N866" t="s">
        <v>1504</v>
      </c>
      <c r="O866" t="s">
        <v>51</v>
      </c>
      <c r="P866" t="s">
        <v>1450</v>
      </c>
      <c r="Q866" t="s">
        <v>92</v>
      </c>
      <c r="R866" t="s">
        <v>54</v>
      </c>
      <c r="S866" t="s">
        <v>55</v>
      </c>
      <c r="T866" t="s">
        <v>55</v>
      </c>
      <c r="U866" t="s">
        <v>1451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63</v>
      </c>
      <c r="AI866">
        <f>"05111     "</f>
        <v>0</v>
      </c>
      <c r="AJ866" t="s">
        <v>752</v>
      </c>
      <c r="AK866" t="s">
        <v>753</v>
      </c>
      <c r="AL866" t="s">
        <v>107</v>
      </c>
      <c r="AM866" t="s">
        <v>108</v>
      </c>
      <c r="AN866" t="s">
        <v>68</v>
      </c>
      <c r="AO866" t="s">
        <v>70</v>
      </c>
    </row>
    <row r="867" spans="1:41">
      <c r="A867">
        <v>858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1502</v>
      </c>
      <c r="J867" t="s">
        <v>1503</v>
      </c>
      <c r="K867" t="s">
        <v>48</v>
      </c>
      <c r="L867" t="s">
        <v>49</v>
      </c>
      <c r="M867">
        <v>23</v>
      </c>
      <c r="N867" t="s">
        <v>1504</v>
      </c>
      <c r="O867" t="s">
        <v>51</v>
      </c>
      <c r="P867" t="s">
        <v>1450</v>
      </c>
      <c r="Q867" t="s">
        <v>92</v>
      </c>
      <c r="R867" t="s">
        <v>54</v>
      </c>
      <c r="S867" t="s">
        <v>55</v>
      </c>
      <c r="T867" t="s">
        <v>55</v>
      </c>
      <c r="U867" t="s">
        <v>1451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70</v>
      </c>
      <c r="AI867">
        <f>"05111     "</f>
        <v>0</v>
      </c>
      <c r="AJ867" t="s">
        <v>752</v>
      </c>
      <c r="AK867" t="s">
        <v>753</v>
      </c>
      <c r="AL867" t="s">
        <v>107</v>
      </c>
      <c r="AM867" t="s">
        <v>108</v>
      </c>
      <c r="AN867" t="s">
        <v>68</v>
      </c>
      <c r="AO867" t="s">
        <v>70</v>
      </c>
    </row>
    <row r="868" spans="1:41">
      <c r="A868">
        <v>859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1502</v>
      </c>
      <c r="J868" t="s">
        <v>1503</v>
      </c>
      <c r="K868" t="s">
        <v>48</v>
      </c>
      <c r="L868" t="s">
        <v>49</v>
      </c>
      <c r="M868">
        <v>23</v>
      </c>
      <c r="N868" t="s">
        <v>1504</v>
      </c>
      <c r="O868" t="s">
        <v>51</v>
      </c>
      <c r="P868" t="s">
        <v>1450</v>
      </c>
      <c r="Q868" t="s">
        <v>92</v>
      </c>
      <c r="R868" t="s">
        <v>54</v>
      </c>
      <c r="S868" t="s">
        <v>55</v>
      </c>
      <c r="T868" t="s">
        <v>55</v>
      </c>
      <c r="U868" t="s">
        <v>1451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71</v>
      </c>
      <c r="AI868">
        <f>"05111     "</f>
        <v>0</v>
      </c>
      <c r="AJ868" t="s">
        <v>752</v>
      </c>
      <c r="AK868" t="s">
        <v>753</v>
      </c>
      <c r="AL868" t="s">
        <v>107</v>
      </c>
      <c r="AM868" t="s">
        <v>108</v>
      </c>
      <c r="AN868" t="s">
        <v>68</v>
      </c>
      <c r="AO868" t="s">
        <v>69</v>
      </c>
    </row>
    <row r="869" spans="1:41">
      <c r="A869">
        <v>860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1502</v>
      </c>
      <c r="J869" t="s">
        <v>1503</v>
      </c>
      <c r="K869" t="s">
        <v>48</v>
      </c>
      <c r="L869" t="s">
        <v>49</v>
      </c>
      <c r="M869">
        <v>23</v>
      </c>
      <c r="N869" t="s">
        <v>1504</v>
      </c>
      <c r="O869" t="s">
        <v>51</v>
      </c>
      <c r="P869" t="s">
        <v>1450</v>
      </c>
      <c r="Q869" t="s">
        <v>92</v>
      </c>
      <c r="R869" t="s">
        <v>54</v>
      </c>
      <c r="S869" t="s">
        <v>55</v>
      </c>
      <c r="T869" t="s">
        <v>55</v>
      </c>
      <c r="U869" t="s">
        <v>1451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73</v>
      </c>
      <c r="AI869">
        <f>"05111     "</f>
        <v>0</v>
      </c>
      <c r="AJ869" t="s">
        <v>752</v>
      </c>
      <c r="AK869" t="s">
        <v>753</v>
      </c>
      <c r="AL869" t="s">
        <v>107</v>
      </c>
      <c r="AM869" t="s">
        <v>108</v>
      </c>
      <c r="AN869" t="s">
        <v>68</v>
      </c>
      <c r="AO869" t="s">
        <v>71</v>
      </c>
    </row>
    <row r="870" spans="1:41">
      <c r="A870">
        <v>861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1502</v>
      </c>
      <c r="J870" t="s">
        <v>1503</v>
      </c>
      <c r="K870" t="s">
        <v>48</v>
      </c>
      <c r="L870" t="s">
        <v>49</v>
      </c>
      <c r="M870">
        <v>23</v>
      </c>
      <c r="N870" t="s">
        <v>1504</v>
      </c>
      <c r="O870" t="s">
        <v>51</v>
      </c>
      <c r="P870" t="s">
        <v>1450</v>
      </c>
      <c r="Q870" t="s">
        <v>92</v>
      </c>
      <c r="R870" t="s">
        <v>54</v>
      </c>
      <c r="S870" t="s">
        <v>55</v>
      </c>
      <c r="T870" t="s">
        <v>55</v>
      </c>
      <c r="U870" t="s">
        <v>1451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74</v>
      </c>
      <c r="AI870">
        <f>"05111     "</f>
        <v>0</v>
      </c>
      <c r="AJ870" t="s">
        <v>752</v>
      </c>
      <c r="AK870" t="s">
        <v>753</v>
      </c>
      <c r="AL870" t="s">
        <v>107</v>
      </c>
      <c r="AM870" t="s">
        <v>108</v>
      </c>
      <c r="AN870" t="s">
        <v>68</v>
      </c>
      <c r="AO870" t="s">
        <v>69</v>
      </c>
    </row>
    <row r="871" spans="1:41">
      <c r="A871">
        <v>862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1502</v>
      </c>
      <c r="J871" t="s">
        <v>1503</v>
      </c>
      <c r="K871" t="s">
        <v>48</v>
      </c>
      <c r="L871" t="s">
        <v>49</v>
      </c>
      <c r="M871">
        <v>23</v>
      </c>
      <c r="N871" t="s">
        <v>1504</v>
      </c>
      <c r="O871" t="s">
        <v>51</v>
      </c>
      <c r="P871" t="s">
        <v>1450</v>
      </c>
      <c r="Q871" t="s">
        <v>92</v>
      </c>
      <c r="R871" t="s">
        <v>54</v>
      </c>
      <c r="S871" t="s">
        <v>55</v>
      </c>
      <c r="T871" t="s">
        <v>55</v>
      </c>
      <c r="U871" t="s">
        <v>1451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79</v>
      </c>
      <c r="AI871">
        <f>"05111     "</f>
        <v>0</v>
      </c>
      <c r="AJ871" t="s">
        <v>752</v>
      </c>
      <c r="AK871" t="s">
        <v>753</v>
      </c>
      <c r="AL871" t="s">
        <v>107</v>
      </c>
      <c r="AM871" t="s">
        <v>108</v>
      </c>
      <c r="AN871" t="s">
        <v>68</v>
      </c>
      <c r="AO871" t="s">
        <v>70</v>
      </c>
    </row>
    <row r="872" spans="1:41">
      <c r="A872">
        <v>863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1502</v>
      </c>
      <c r="J872" t="s">
        <v>1503</v>
      </c>
      <c r="K872" t="s">
        <v>48</v>
      </c>
      <c r="L872" t="s">
        <v>49</v>
      </c>
      <c r="M872">
        <v>23</v>
      </c>
      <c r="N872" t="s">
        <v>1504</v>
      </c>
      <c r="O872" t="s">
        <v>51</v>
      </c>
      <c r="P872" t="s">
        <v>1450</v>
      </c>
      <c r="Q872" t="s">
        <v>92</v>
      </c>
      <c r="R872" t="s">
        <v>54</v>
      </c>
      <c r="S872" t="s">
        <v>55</v>
      </c>
      <c r="T872" t="s">
        <v>55</v>
      </c>
      <c r="U872" t="s">
        <v>1451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80</v>
      </c>
      <c r="AI872">
        <f>"05111     "</f>
        <v>0</v>
      </c>
      <c r="AJ872" t="s">
        <v>752</v>
      </c>
      <c r="AK872" t="s">
        <v>753</v>
      </c>
      <c r="AL872" t="s">
        <v>107</v>
      </c>
      <c r="AM872" t="s">
        <v>108</v>
      </c>
      <c r="AN872" t="s">
        <v>68</v>
      </c>
      <c r="AO872" t="s">
        <v>1296</v>
      </c>
    </row>
    <row r="873" spans="1:41">
      <c r="A873">
        <v>864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1502</v>
      </c>
      <c r="J873" t="s">
        <v>1503</v>
      </c>
      <c r="K873" t="s">
        <v>48</v>
      </c>
      <c r="L873" t="s">
        <v>49</v>
      </c>
      <c r="M873">
        <v>23</v>
      </c>
      <c r="N873" t="s">
        <v>1504</v>
      </c>
      <c r="O873" t="s">
        <v>51</v>
      </c>
      <c r="P873" t="s">
        <v>1450</v>
      </c>
      <c r="Q873" t="s">
        <v>92</v>
      </c>
      <c r="R873" t="s">
        <v>54</v>
      </c>
      <c r="S873" t="s">
        <v>55</v>
      </c>
      <c r="T873" t="s">
        <v>55</v>
      </c>
      <c r="U873" t="s">
        <v>1451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81</v>
      </c>
      <c r="AI873">
        <f>"05111     "</f>
        <v>0</v>
      </c>
      <c r="AJ873" t="s">
        <v>752</v>
      </c>
      <c r="AK873" t="s">
        <v>753</v>
      </c>
      <c r="AL873" t="s">
        <v>107</v>
      </c>
      <c r="AM873" t="s">
        <v>108</v>
      </c>
      <c r="AN873" t="s">
        <v>68</v>
      </c>
      <c r="AO873" t="s">
        <v>1296</v>
      </c>
    </row>
    <row r="874" spans="1:41">
      <c r="A874">
        <v>865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1502</v>
      </c>
      <c r="J874" t="s">
        <v>1503</v>
      </c>
      <c r="K874" t="s">
        <v>48</v>
      </c>
      <c r="L874" t="s">
        <v>49</v>
      </c>
      <c r="M874">
        <v>23</v>
      </c>
      <c r="N874" t="s">
        <v>1504</v>
      </c>
      <c r="O874" t="s">
        <v>51</v>
      </c>
      <c r="P874" t="s">
        <v>1450</v>
      </c>
      <c r="Q874" t="s">
        <v>92</v>
      </c>
      <c r="R874" t="s">
        <v>54</v>
      </c>
      <c r="S874" t="s">
        <v>55</v>
      </c>
      <c r="T874" t="s">
        <v>55</v>
      </c>
      <c r="U874" t="s">
        <v>1451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83</v>
      </c>
      <c r="AI874">
        <f>"05111     "</f>
        <v>0</v>
      </c>
      <c r="AJ874" t="s">
        <v>752</v>
      </c>
      <c r="AK874" t="s">
        <v>753</v>
      </c>
      <c r="AL874" t="s">
        <v>107</v>
      </c>
      <c r="AM874" t="s">
        <v>108</v>
      </c>
      <c r="AN874" t="s">
        <v>68</v>
      </c>
      <c r="AO874" t="s">
        <v>1296</v>
      </c>
    </row>
    <row r="875" spans="1:41">
      <c r="A875">
        <v>866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1502</v>
      </c>
      <c r="J875" t="s">
        <v>1503</v>
      </c>
      <c r="K875" t="s">
        <v>48</v>
      </c>
      <c r="L875" t="s">
        <v>49</v>
      </c>
      <c r="M875">
        <v>23</v>
      </c>
      <c r="N875" t="s">
        <v>1504</v>
      </c>
      <c r="O875" t="s">
        <v>51</v>
      </c>
      <c r="P875" t="s">
        <v>1450</v>
      </c>
      <c r="Q875" t="s">
        <v>92</v>
      </c>
      <c r="R875" t="s">
        <v>54</v>
      </c>
      <c r="S875" t="s">
        <v>55</v>
      </c>
      <c r="T875" t="s">
        <v>55</v>
      </c>
      <c r="U875" t="s">
        <v>1451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84</v>
      </c>
      <c r="AI875">
        <f>"05111     "</f>
        <v>0</v>
      </c>
      <c r="AJ875" t="s">
        <v>752</v>
      </c>
      <c r="AK875" t="s">
        <v>753</v>
      </c>
      <c r="AL875" t="s">
        <v>107</v>
      </c>
      <c r="AM875" t="s">
        <v>108</v>
      </c>
      <c r="AN875" t="s">
        <v>68</v>
      </c>
      <c r="AO875" t="s">
        <v>1296</v>
      </c>
    </row>
    <row r="876" spans="1:41">
      <c r="A876">
        <v>867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2035</v>
      </c>
      <c r="I876" t="s">
        <v>1502</v>
      </c>
      <c r="J876" t="s">
        <v>1503</v>
      </c>
      <c r="K876" t="s">
        <v>48</v>
      </c>
      <c r="L876" t="s">
        <v>49</v>
      </c>
      <c r="M876">
        <v>23</v>
      </c>
      <c r="N876" t="s">
        <v>1504</v>
      </c>
      <c r="O876" t="s">
        <v>51</v>
      </c>
      <c r="P876" t="s">
        <v>1450</v>
      </c>
      <c r="Q876" t="s">
        <v>92</v>
      </c>
      <c r="R876" t="s">
        <v>54</v>
      </c>
      <c r="S876" t="s">
        <v>55</v>
      </c>
      <c r="T876" t="s">
        <v>55</v>
      </c>
      <c r="U876" t="s">
        <v>1451</v>
      </c>
      <c r="V876" t="s">
        <v>80</v>
      </c>
      <c r="W876" t="s">
        <v>80</v>
      </c>
      <c r="X876" t="s">
        <v>60</v>
      </c>
      <c r="Y876" t="s">
        <v>60</v>
      </c>
      <c r="Z876" t="s">
        <v>60</v>
      </c>
      <c r="AA876" t="s">
        <v>61</v>
      </c>
      <c r="AB876" t="s">
        <v>60</v>
      </c>
      <c r="AC876" t="s">
        <v>60</v>
      </c>
      <c r="AD876" t="s">
        <v>61</v>
      </c>
      <c r="AE876" t="s">
        <v>60</v>
      </c>
      <c r="AF876" t="s">
        <v>80</v>
      </c>
      <c r="AG876" t="s">
        <v>80</v>
      </c>
      <c r="AH876">
        <v>86</v>
      </c>
      <c r="AI876">
        <f>"05111     "</f>
        <v>0</v>
      </c>
      <c r="AJ876" t="s">
        <v>752</v>
      </c>
      <c r="AK876" t="s">
        <v>753</v>
      </c>
      <c r="AL876" t="s">
        <v>107</v>
      </c>
      <c r="AM876" t="s">
        <v>108</v>
      </c>
      <c r="AN876" t="s">
        <v>68</v>
      </c>
      <c r="AO876" t="s">
        <v>70</v>
      </c>
    </row>
    <row r="877" spans="1:41">
      <c r="A877">
        <v>868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2035</v>
      </c>
      <c r="I877" t="s">
        <v>1502</v>
      </c>
      <c r="J877" t="s">
        <v>1503</v>
      </c>
      <c r="K877" t="s">
        <v>48</v>
      </c>
      <c r="L877" t="s">
        <v>49</v>
      </c>
      <c r="M877">
        <v>23</v>
      </c>
      <c r="N877" t="s">
        <v>1504</v>
      </c>
      <c r="O877" t="s">
        <v>51</v>
      </c>
      <c r="P877" t="s">
        <v>1450</v>
      </c>
      <c r="Q877" t="s">
        <v>92</v>
      </c>
      <c r="R877" t="s">
        <v>54</v>
      </c>
      <c r="S877" t="s">
        <v>55</v>
      </c>
      <c r="T877" t="s">
        <v>55</v>
      </c>
      <c r="U877" t="s">
        <v>1451</v>
      </c>
      <c r="V877" t="s">
        <v>80</v>
      </c>
      <c r="W877" t="s">
        <v>80</v>
      </c>
      <c r="X877" t="s">
        <v>60</v>
      </c>
      <c r="Y877" t="s">
        <v>60</v>
      </c>
      <c r="Z877" t="s">
        <v>60</v>
      </c>
      <c r="AA877" t="s">
        <v>61</v>
      </c>
      <c r="AB877" t="s">
        <v>60</v>
      </c>
      <c r="AC877" t="s">
        <v>60</v>
      </c>
      <c r="AD877" t="s">
        <v>61</v>
      </c>
      <c r="AE877" t="s">
        <v>60</v>
      </c>
      <c r="AF877" t="s">
        <v>80</v>
      </c>
      <c r="AG877" t="s">
        <v>80</v>
      </c>
      <c r="AH877">
        <v>87</v>
      </c>
      <c r="AI877">
        <f>"05111     "</f>
        <v>0</v>
      </c>
      <c r="AJ877" t="s">
        <v>752</v>
      </c>
      <c r="AK877" t="s">
        <v>753</v>
      </c>
      <c r="AL877" t="s">
        <v>107</v>
      </c>
      <c r="AM877" t="s">
        <v>108</v>
      </c>
      <c r="AN877" t="s">
        <v>68</v>
      </c>
      <c r="AO877" t="s">
        <v>70</v>
      </c>
    </row>
    <row r="878" spans="1:41">
      <c r="A878">
        <v>869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2035</v>
      </c>
      <c r="I878" t="s">
        <v>1502</v>
      </c>
      <c r="J878" t="s">
        <v>1503</v>
      </c>
      <c r="K878" t="s">
        <v>48</v>
      </c>
      <c r="L878" t="s">
        <v>49</v>
      </c>
      <c r="M878">
        <v>23</v>
      </c>
      <c r="N878" t="s">
        <v>1504</v>
      </c>
      <c r="O878" t="s">
        <v>51</v>
      </c>
      <c r="P878" t="s">
        <v>1450</v>
      </c>
      <c r="Q878" t="s">
        <v>92</v>
      </c>
      <c r="R878" t="s">
        <v>54</v>
      </c>
      <c r="S878" t="s">
        <v>55</v>
      </c>
      <c r="T878" t="s">
        <v>55</v>
      </c>
      <c r="U878" t="s">
        <v>1451</v>
      </c>
      <c r="V878" t="s">
        <v>80</v>
      </c>
      <c r="W878" t="s">
        <v>80</v>
      </c>
      <c r="X878" t="s">
        <v>60</v>
      </c>
      <c r="Y878" t="s">
        <v>60</v>
      </c>
      <c r="Z878" t="s">
        <v>60</v>
      </c>
      <c r="AA878" t="s">
        <v>61</v>
      </c>
      <c r="AB878" t="s">
        <v>60</v>
      </c>
      <c r="AC878" t="s">
        <v>60</v>
      </c>
      <c r="AD878" t="s">
        <v>61</v>
      </c>
      <c r="AE878" t="s">
        <v>60</v>
      </c>
      <c r="AF878" t="s">
        <v>80</v>
      </c>
      <c r="AG878" t="s">
        <v>80</v>
      </c>
      <c r="AH878">
        <v>88</v>
      </c>
      <c r="AI878">
        <f>"05111     "</f>
        <v>0</v>
      </c>
      <c r="AJ878" t="s">
        <v>752</v>
      </c>
      <c r="AK878" t="s">
        <v>753</v>
      </c>
      <c r="AL878" t="s">
        <v>107</v>
      </c>
      <c r="AM878" t="s">
        <v>108</v>
      </c>
      <c r="AN878" t="s">
        <v>68</v>
      </c>
      <c r="AO878" t="s">
        <v>1296</v>
      </c>
    </row>
    <row r="879" spans="1:41">
      <c r="A879">
        <v>870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2038</v>
      </c>
      <c r="I879" t="s">
        <v>1506</v>
      </c>
      <c r="J879" t="s">
        <v>1507</v>
      </c>
      <c r="K879" t="s">
        <v>48</v>
      </c>
      <c r="L879" t="s">
        <v>49</v>
      </c>
      <c r="M879">
        <v>26</v>
      </c>
      <c r="N879" t="s">
        <v>1508</v>
      </c>
      <c r="O879" t="s">
        <v>51</v>
      </c>
      <c r="P879" t="s">
        <v>1450</v>
      </c>
      <c r="Q879" t="s">
        <v>92</v>
      </c>
      <c r="R879" t="s">
        <v>54</v>
      </c>
      <c r="S879" t="s">
        <v>55</v>
      </c>
      <c r="T879" t="s">
        <v>55</v>
      </c>
      <c r="U879" t="s">
        <v>1509</v>
      </c>
      <c r="V879" t="s">
        <v>80</v>
      </c>
      <c r="W879" t="s">
        <v>80</v>
      </c>
      <c r="X879" t="s">
        <v>60</v>
      </c>
      <c r="Y879" t="s">
        <v>60</v>
      </c>
      <c r="Z879" t="s">
        <v>61</v>
      </c>
      <c r="AA879" t="s">
        <v>61</v>
      </c>
      <c r="AB879" t="s">
        <v>61</v>
      </c>
      <c r="AC879" t="s">
        <v>60</v>
      </c>
      <c r="AD879" t="s">
        <v>60</v>
      </c>
      <c r="AE879" t="s">
        <v>60</v>
      </c>
      <c r="AF879" t="s">
        <v>80</v>
      </c>
      <c r="AG879" t="s">
        <v>80</v>
      </c>
      <c r="AH879">
        <v>2</v>
      </c>
      <c r="AI879">
        <f>"05124     "</f>
        <v>0</v>
      </c>
      <c r="AJ879" t="s">
        <v>173</v>
      </c>
      <c r="AK879" t="s">
        <v>174</v>
      </c>
      <c r="AL879" t="s">
        <v>107</v>
      </c>
      <c r="AM879" t="s">
        <v>108</v>
      </c>
      <c r="AN879" t="s">
        <v>68</v>
      </c>
      <c r="AO879" t="s">
        <v>70</v>
      </c>
    </row>
    <row r="880" spans="1:41">
      <c r="A880">
        <v>871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2038</v>
      </c>
      <c r="I880" t="s">
        <v>1506</v>
      </c>
      <c r="J880" t="s">
        <v>1507</v>
      </c>
      <c r="K880" t="s">
        <v>48</v>
      </c>
      <c r="L880" t="s">
        <v>49</v>
      </c>
      <c r="M880">
        <v>26</v>
      </c>
      <c r="N880" t="s">
        <v>1508</v>
      </c>
      <c r="O880" t="s">
        <v>51</v>
      </c>
      <c r="P880" t="s">
        <v>1450</v>
      </c>
      <c r="Q880" t="s">
        <v>92</v>
      </c>
      <c r="R880" t="s">
        <v>54</v>
      </c>
      <c r="S880" t="s">
        <v>55</v>
      </c>
      <c r="T880" t="s">
        <v>55</v>
      </c>
      <c r="U880" t="s">
        <v>1509</v>
      </c>
      <c r="V880" t="s">
        <v>80</v>
      </c>
      <c r="W880" t="s">
        <v>80</v>
      </c>
      <c r="X880" t="s">
        <v>60</v>
      </c>
      <c r="Y880" t="s">
        <v>60</v>
      </c>
      <c r="Z880" t="s">
        <v>61</v>
      </c>
      <c r="AA880" t="s">
        <v>61</v>
      </c>
      <c r="AB880" t="s">
        <v>61</v>
      </c>
      <c r="AC880" t="s">
        <v>60</v>
      </c>
      <c r="AD880" t="s">
        <v>60</v>
      </c>
      <c r="AE880" t="s">
        <v>60</v>
      </c>
      <c r="AF880" t="s">
        <v>80</v>
      </c>
      <c r="AG880" t="s">
        <v>80</v>
      </c>
      <c r="AH880">
        <v>3</v>
      </c>
      <c r="AI880">
        <f>"05123     "</f>
        <v>0</v>
      </c>
      <c r="AJ880" t="s">
        <v>175</v>
      </c>
      <c r="AK880" t="s">
        <v>176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872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2038</v>
      </c>
      <c r="I881" t="s">
        <v>1506</v>
      </c>
      <c r="J881" t="s">
        <v>1507</v>
      </c>
      <c r="K881" t="s">
        <v>48</v>
      </c>
      <c r="L881" t="s">
        <v>49</v>
      </c>
      <c r="M881">
        <v>26</v>
      </c>
      <c r="N881" t="s">
        <v>1508</v>
      </c>
      <c r="O881" t="s">
        <v>51</v>
      </c>
      <c r="P881" t="s">
        <v>1450</v>
      </c>
      <c r="Q881" t="s">
        <v>92</v>
      </c>
      <c r="R881" t="s">
        <v>54</v>
      </c>
      <c r="S881" t="s">
        <v>55</v>
      </c>
      <c r="T881" t="s">
        <v>55</v>
      </c>
      <c r="U881" t="s">
        <v>1509</v>
      </c>
      <c r="V881" t="s">
        <v>80</v>
      </c>
      <c r="W881" t="s">
        <v>80</v>
      </c>
      <c r="X881" t="s">
        <v>60</v>
      </c>
      <c r="Y881" t="s">
        <v>60</v>
      </c>
      <c r="Z881" t="s">
        <v>61</v>
      </c>
      <c r="AA881" t="s">
        <v>61</v>
      </c>
      <c r="AB881" t="s">
        <v>61</v>
      </c>
      <c r="AC881" t="s">
        <v>60</v>
      </c>
      <c r="AD881" t="s">
        <v>60</v>
      </c>
      <c r="AE881" t="s">
        <v>60</v>
      </c>
      <c r="AF881" t="s">
        <v>80</v>
      </c>
      <c r="AG881" t="s">
        <v>80</v>
      </c>
      <c r="AH881">
        <v>4</v>
      </c>
      <c r="AI881">
        <f>"05124     "</f>
        <v>0</v>
      </c>
      <c r="AJ881" t="s">
        <v>173</v>
      </c>
      <c r="AK881" t="s">
        <v>174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873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2038</v>
      </c>
      <c r="I882" t="s">
        <v>1506</v>
      </c>
      <c r="J882" t="s">
        <v>1507</v>
      </c>
      <c r="K882" t="s">
        <v>48</v>
      </c>
      <c r="L882" t="s">
        <v>49</v>
      </c>
      <c r="M882">
        <v>26</v>
      </c>
      <c r="N882" t="s">
        <v>1508</v>
      </c>
      <c r="O882" t="s">
        <v>51</v>
      </c>
      <c r="P882" t="s">
        <v>1450</v>
      </c>
      <c r="Q882" t="s">
        <v>92</v>
      </c>
      <c r="R882" t="s">
        <v>54</v>
      </c>
      <c r="S882" t="s">
        <v>55</v>
      </c>
      <c r="T882" t="s">
        <v>55</v>
      </c>
      <c r="U882" t="s">
        <v>1509</v>
      </c>
      <c r="V882" t="s">
        <v>80</v>
      </c>
      <c r="W882" t="s">
        <v>80</v>
      </c>
      <c r="X882" t="s">
        <v>60</v>
      </c>
      <c r="Y882" t="s">
        <v>60</v>
      </c>
      <c r="Z882" t="s">
        <v>61</v>
      </c>
      <c r="AA882" t="s">
        <v>61</v>
      </c>
      <c r="AB882" t="s">
        <v>61</v>
      </c>
      <c r="AC882" t="s">
        <v>60</v>
      </c>
      <c r="AD882" t="s">
        <v>60</v>
      </c>
      <c r="AE882" t="s">
        <v>60</v>
      </c>
      <c r="AF882" t="s">
        <v>80</v>
      </c>
      <c r="AG882" t="s">
        <v>80</v>
      </c>
      <c r="AH882">
        <v>5</v>
      </c>
      <c r="AI882">
        <f>"05124     "</f>
        <v>0</v>
      </c>
      <c r="AJ882" t="s">
        <v>173</v>
      </c>
      <c r="AK882" t="s">
        <v>174</v>
      </c>
      <c r="AL882" t="s">
        <v>107</v>
      </c>
      <c r="AM882" t="s">
        <v>108</v>
      </c>
      <c r="AN882" t="s">
        <v>68</v>
      </c>
      <c r="AO882" t="s">
        <v>70</v>
      </c>
    </row>
    <row r="883" spans="1:41">
      <c r="A883">
        <v>874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1506</v>
      </c>
      <c r="J883" t="s">
        <v>1507</v>
      </c>
      <c r="K883" t="s">
        <v>48</v>
      </c>
      <c r="L883" t="s">
        <v>49</v>
      </c>
      <c r="M883">
        <v>26</v>
      </c>
      <c r="N883" t="s">
        <v>1508</v>
      </c>
      <c r="O883" t="s">
        <v>51</v>
      </c>
      <c r="P883" t="s">
        <v>1450</v>
      </c>
      <c r="Q883" t="s">
        <v>92</v>
      </c>
      <c r="R883" t="s">
        <v>54</v>
      </c>
      <c r="S883" t="s">
        <v>55</v>
      </c>
      <c r="T883" t="s">
        <v>55</v>
      </c>
      <c r="U883" t="s">
        <v>1509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6</v>
      </c>
      <c r="AI883">
        <f>"05133     "</f>
        <v>0</v>
      </c>
      <c r="AJ883" t="s">
        <v>182</v>
      </c>
      <c r="AK883" t="s">
        <v>183</v>
      </c>
      <c r="AL883" t="s">
        <v>107</v>
      </c>
      <c r="AM883" t="s">
        <v>108</v>
      </c>
      <c r="AN883" t="s">
        <v>68</v>
      </c>
      <c r="AO883" t="s">
        <v>70</v>
      </c>
    </row>
    <row r="884" spans="1:41">
      <c r="A884">
        <v>875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1506</v>
      </c>
      <c r="J884" t="s">
        <v>1507</v>
      </c>
      <c r="K884" t="s">
        <v>48</v>
      </c>
      <c r="L884" t="s">
        <v>49</v>
      </c>
      <c r="M884">
        <v>26</v>
      </c>
      <c r="N884" t="s">
        <v>1508</v>
      </c>
      <c r="O884" t="s">
        <v>51</v>
      </c>
      <c r="P884" t="s">
        <v>1450</v>
      </c>
      <c r="Q884" t="s">
        <v>92</v>
      </c>
      <c r="R884" t="s">
        <v>54</v>
      </c>
      <c r="S884" t="s">
        <v>55</v>
      </c>
      <c r="T884" t="s">
        <v>55</v>
      </c>
      <c r="U884" t="s">
        <v>1509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7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876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1506</v>
      </c>
      <c r="J885" t="s">
        <v>1507</v>
      </c>
      <c r="K885" t="s">
        <v>48</v>
      </c>
      <c r="L885" t="s">
        <v>49</v>
      </c>
      <c r="M885">
        <v>26</v>
      </c>
      <c r="N885" t="s">
        <v>1508</v>
      </c>
      <c r="O885" t="s">
        <v>51</v>
      </c>
      <c r="P885" t="s">
        <v>1450</v>
      </c>
      <c r="Q885" t="s">
        <v>92</v>
      </c>
      <c r="R885" t="s">
        <v>54</v>
      </c>
      <c r="S885" t="s">
        <v>55</v>
      </c>
      <c r="T885" t="s">
        <v>55</v>
      </c>
      <c r="U885" t="s">
        <v>1509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8</v>
      </c>
      <c r="AI885">
        <f>"05123     "</f>
        <v>0</v>
      </c>
      <c r="AJ885" t="s">
        <v>175</v>
      </c>
      <c r="AK885" t="s">
        <v>176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877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1506</v>
      </c>
      <c r="J886" t="s">
        <v>1507</v>
      </c>
      <c r="K886" t="s">
        <v>48</v>
      </c>
      <c r="L886" t="s">
        <v>49</v>
      </c>
      <c r="M886">
        <v>26</v>
      </c>
      <c r="N886" t="s">
        <v>1508</v>
      </c>
      <c r="O886" t="s">
        <v>51</v>
      </c>
      <c r="P886" t="s">
        <v>1450</v>
      </c>
      <c r="Q886" t="s">
        <v>92</v>
      </c>
      <c r="R886" t="s">
        <v>54</v>
      </c>
      <c r="S886" t="s">
        <v>55</v>
      </c>
      <c r="T886" t="s">
        <v>55</v>
      </c>
      <c r="U886" t="s">
        <v>1509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9</v>
      </c>
      <c r="AI886">
        <f>"05124     "</f>
        <v>0</v>
      </c>
      <c r="AJ886" t="s">
        <v>173</v>
      </c>
      <c r="AK886" t="s">
        <v>174</v>
      </c>
      <c r="AL886" t="s">
        <v>107</v>
      </c>
      <c r="AM886" t="s">
        <v>108</v>
      </c>
      <c r="AN886" t="s">
        <v>68</v>
      </c>
      <c r="AO886" t="s">
        <v>223</v>
      </c>
    </row>
    <row r="887" spans="1:41">
      <c r="A887">
        <v>878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1506</v>
      </c>
      <c r="J887" t="s">
        <v>1507</v>
      </c>
      <c r="K887" t="s">
        <v>48</v>
      </c>
      <c r="L887" t="s">
        <v>49</v>
      </c>
      <c r="M887">
        <v>26</v>
      </c>
      <c r="N887" t="s">
        <v>1508</v>
      </c>
      <c r="O887" t="s">
        <v>51</v>
      </c>
      <c r="P887" t="s">
        <v>1450</v>
      </c>
      <c r="Q887" t="s">
        <v>92</v>
      </c>
      <c r="R887" t="s">
        <v>54</v>
      </c>
      <c r="S887" t="s">
        <v>55</v>
      </c>
      <c r="T887" t="s">
        <v>55</v>
      </c>
      <c r="U887" t="s">
        <v>1509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10</v>
      </c>
      <c r="AI887">
        <f>"05123     "</f>
        <v>0</v>
      </c>
      <c r="AJ887" t="s">
        <v>175</v>
      </c>
      <c r="AK887" t="s">
        <v>176</v>
      </c>
      <c r="AL887" t="s">
        <v>107</v>
      </c>
      <c r="AM887" t="s">
        <v>108</v>
      </c>
      <c r="AN887" t="s">
        <v>68</v>
      </c>
      <c r="AO887" t="s">
        <v>70</v>
      </c>
    </row>
    <row r="888" spans="1:41">
      <c r="A888">
        <v>879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1506</v>
      </c>
      <c r="J888" t="s">
        <v>1507</v>
      </c>
      <c r="K888" t="s">
        <v>48</v>
      </c>
      <c r="L888" t="s">
        <v>49</v>
      </c>
      <c r="M888">
        <v>26</v>
      </c>
      <c r="N888" t="s">
        <v>1508</v>
      </c>
      <c r="O888" t="s">
        <v>51</v>
      </c>
      <c r="P888" t="s">
        <v>1450</v>
      </c>
      <c r="Q888" t="s">
        <v>92</v>
      </c>
      <c r="R888" t="s">
        <v>54</v>
      </c>
      <c r="S888" t="s">
        <v>55</v>
      </c>
      <c r="T888" t="s">
        <v>55</v>
      </c>
      <c r="U888" t="s">
        <v>1509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12</v>
      </c>
      <c r="AI888">
        <f>"05123     "</f>
        <v>0</v>
      </c>
      <c r="AJ888" t="s">
        <v>175</v>
      </c>
      <c r="AK888" t="s">
        <v>176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880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1506</v>
      </c>
      <c r="J889" t="s">
        <v>1507</v>
      </c>
      <c r="K889" t="s">
        <v>48</v>
      </c>
      <c r="L889" t="s">
        <v>49</v>
      </c>
      <c r="M889">
        <v>26</v>
      </c>
      <c r="N889" t="s">
        <v>1508</v>
      </c>
      <c r="O889" t="s">
        <v>51</v>
      </c>
      <c r="P889" t="s">
        <v>1450</v>
      </c>
      <c r="Q889" t="s">
        <v>92</v>
      </c>
      <c r="R889" t="s">
        <v>54</v>
      </c>
      <c r="S889" t="s">
        <v>55</v>
      </c>
      <c r="T889" t="s">
        <v>55</v>
      </c>
      <c r="U889" t="s">
        <v>1509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13</v>
      </c>
      <c r="AI889">
        <f>"05123     "</f>
        <v>0</v>
      </c>
      <c r="AJ889" t="s">
        <v>175</v>
      </c>
      <c r="AK889" t="s">
        <v>176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881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1506</v>
      </c>
      <c r="J890" t="s">
        <v>1507</v>
      </c>
      <c r="K890" t="s">
        <v>48</v>
      </c>
      <c r="L890" t="s">
        <v>49</v>
      </c>
      <c r="M890">
        <v>26</v>
      </c>
      <c r="N890" t="s">
        <v>1508</v>
      </c>
      <c r="O890" t="s">
        <v>51</v>
      </c>
      <c r="P890" t="s">
        <v>1450</v>
      </c>
      <c r="Q890" t="s">
        <v>92</v>
      </c>
      <c r="R890" t="s">
        <v>54</v>
      </c>
      <c r="S890" t="s">
        <v>55</v>
      </c>
      <c r="T890" t="s">
        <v>55</v>
      </c>
      <c r="U890" t="s">
        <v>1509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15</v>
      </c>
      <c r="AI890">
        <f>"05124     "</f>
        <v>0</v>
      </c>
      <c r="AJ890" t="s">
        <v>173</v>
      </c>
      <c r="AK890" t="s">
        <v>174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882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1506</v>
      </c>
      <c r="J891" t="s">
        <v>1507</v>
      </c>
      <c r="K891" t="s">
        <v>48</v>
      </c>
      <c r="L891" t="s">
        <v>49</v>
      </c>
      <c r="M891">
        <v>26</v>
      </c>
      <c r="N891" t="s">
        <v>1508</v>
      </c>
      <c r="O891" t="s">
        <v>51</v>
      </c>
      <c r="P891" t="s">
        <v>1450</v>
      </c>
      <c r="Q891" t="s">
        <v>92</v>
      </c>
      <c r="R891" t="s">
        <v>54</v>
      </c>
      <c r="S891" t="s">
        <v>55</v>
      </c>
      <c r="T891" t="s">
        <v>55</v>
      </c>
      <c r="U891" t="s">
        <v>1509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17</v>
      </c>
      <c r="AI891">
        <f>"05124     "</f>
        <v>0</v>
      </c>
      <c r="AJ891" t="s">
        <v>173</v>
      </c>
      <c r="AK891" t="s">
        <v>174</v>
      </c>
      <c r="AL891" t="s">
        <v>107</v>
      </c>
      <c r="AM891" t="s">
        <v>108</v>
      </c>
      <c r="AN891" t="s">
        <v>68</v>
      </c>
      <c r="AO891" t="s">
        <v>70</v>
      </c>
    </row>
    <row r="892" spans="1:41">
      <c r="A892">
        <v>883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1506</v>
      </c>
      <c r="J892" t="s">
        <v>1507</v>
      </c>
      <c r="K892" t="s">
        <v>48</v>
      </c>
      <c r="L892" t="s">
        <v>49</v>
      </c>
      <c r="M892">
        <v>26</v>
      </c>
      <c r="N892" t="s">
        <v>1508</v>
      </c>
      <c r="O892" t="s">
        <v>51</v>
      </c>
      <c r="P892" t="s">
        <v>1450</v>
      </c>
      <c r="Q892" t="s">
        <v>92</v>
      </c>
      <c r="R892" t="s">
        <v>54</v>
      </c>
      <c r="S892" t="s">
        <v>55</v>
      </c>
      <c r="T892" t="s">
        <v>55</v>
      </c>
      <c r="U892" t="s">
        <v>1509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18</v>
      </c>
      <c r="AI892">
        <f>"05124     "</f>
        <v>0</v>
      </c>
      <c r="AJ892" t="s">
        <v>173</v>
      </c>
      <c r="AK892" t="s">
        <v>174</v>
      </c>
      <c r="AL892" t="s">
        <v>107</v>
      </c>
      <c r="AM892" t="s">
        <v>108</v>
      </c>
      <c r="AN892" t="s">
        <v>68</v>
      </c>
      <c r="AO892" t="s">
        <v>70</v>
      </c>
    </row>
    <row r="893" spans="1:41">
      <c r="A893">
        <v>884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1506</v>
      </c>
      <c r="J893" t="s">
        <v>1507</v>
      </c>
      <c r="K893" t="s">
        <v>48</v>
      </c>
      <c r="L893" t="s">
        <v>49</v>
      </c>
      <c r="M893">
        <v>26</v>
      </c>
      <c r="N893" t="s">
        <v>1508</v>
      </c>
      <c r="O893" t="s">
        <v>51</v>
      </c>
      <c r="P893" t="s">
        <v>1450</v>
      </c>
      <c r="Q893" t="s">
        <v>92</v>
      </c>
      <c r="R893" t="s">
        <v>54</v>
      </c>
      <c r="S893" t="s">
        <v>55</v>
      </c>
      <c r="T893" t="s">
        <v>55</v>
      </c>
      <c r="U893" t="s">
        <v>1509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20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223</v>
      </c>
    </row>
    <row r="894" spans="1:41">
      <c r="A894">
        <v>885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1506</v>
      </c>
      <c r="J894" t="s">
        <v>1507</v>
      </c>
      <c r="K894" t="s">
        <v>48</v>
      </c>
      <c r="L894" t="s">
        <v>49</v>
      </c>
      <c r="M894">
        <v>26</v>
      </c>
      <c r="N894" t="s">
        <v>1508</v>
      </c>
      <c r="O894" t="s">
        <v>51</v>
      </c>
      <c r="P894" t="s">
        <v>1450</v>
      </c>
      <c r="Q894" t="s">
        <v>92</v>
      </c>
      <c r="R894" t="s">
        <v>54</v>
      </c>
      <c r="S894" t="s">
        <v>55</v>
      </c>
      <c r="T894" t="s">
        <v>55</v>
      </c>
      <c r="U894" t="s">
        <v>1509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21</v>
      </c>
      <c r="AI894">
        <f>"05122     "</f>
        <v>0</v>
      </c>
      <c r="AJ894" t="s">
        <v>169</v>
      </c>
      <c r="AK894" t="s">
        <v>170</v>
      </c>
      <c r="AL894" t="s">
        <v>107</v>
      </c>
      <c r="AM894" t="s">
        <v>108</v>
      </c>
      <c r="AN894" t="s">
        <v>68</v>
      </c>
      <c r="AO894" t="s">
        <v>71</v>
      </c>
    </row>
    <row r="895" spans="1:41">
      <c r="A895">
        <v>886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1506</v>
      </c>
      <c r="J895" t="s">
        <v>1507</v>
      </c>
      <c r="K895" t="s">
        <v>48</v>
      </c>
      <c r="L895" t="s">
        <v>49</v>
      </c>
      <c r="M895">
        <v>26</v>
      </c>
      <c r="N895" t="s">
        <v>1508</v>
      </c>
      <c r="O895" t="s">
        <v>51</v>
      </c>
      <c r="P895" t="s">
        <v>1450</v>
      </c>
      <c r="Q895" t="s">
        <v>92</v>
      </c>
      <c r="R895" t="s">
        <v>54</v>
      </c>
      <c r="S895" t="s">
        <v>55</v>
      </c>
      <c r="T895" t="s">
        <v>55</v>
      </c>
      <c r="U895" t="s">
        <v>1509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24</v>
      </c>
      <c r="AI895">
        <f>"05123     "</f>
        <v>0</v>
      </c>
      <c r="AJ895" t="s">
        <v>175</v>
      </c>
      <c r="AK895" t="s">
        <v>176</v>
      </c>
      <c r="AL895" t="s">
        <v>107</v>
      </c>
      <c r="AM895" t="s">
        <v>108</v>
      </c>
      <c r="AN895" t="s">
        <v>68</v>
      </c>
      <c r="AO895" t="s">
        <v>85</v>
      </c>
    </row>
    <row r="896" spans="1:41">
      <c r="A896">
        <v>887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1506</v>
      </c>
      <c r="J896" t="s">
        <v>1507</v>
      </c>
      <c r="K896" t="s">
        <v>48</v>
      </c>
      <c r="L896" t="s">
        <v>49</v>
      </c>
      <c r="M896">
        <v>26</v>
      </c>
      <c r="N896" t="s">
        <v>1508</v>
      </c>
      <c r="O896" t="s">
        <v>51</v>
      </c>
      <c r="P896" t="s">
        <v>1450</v>
      </c>
      <c r="Q896" t="s">
        <v>92</v>
      </c>
      <c r="R896" t="s">
        <v>54</v>
      </c>
      <c r="S896" t="s">
        <v>55</v>
      </c>
      <c r="T896" t="s">
        <v>55</v>
      </c>
      <c r="U896" t="s">
        <v>1509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25</v>
      </c>
      <c r="AI896">
        <f>"05123     "</f>
        <v>0</v>
      </c>
      <c r="AJ896" t="s">
        <v>175</v>
      </c>
      <c r="AK896" t="s">
        <v>176</v>
      </c>
      <c r="AL896" t="s">
        <v>107</v>
      </c>
      <c r="AM896" t="s">
        <v>108</v>
      </c>
      <c r="AN896" t="s">
        <v>68</v>
      </c>
      <c r="AO896" t="s">
        <v>70</v>
      </c>
    </row>
    <row r="897" spans="1:41">
      <c r="A897">
        <v>888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1506</v>
      </c>
      <c r="J897" t="s">
        <v>1507</v>
      </c>
      <c r="K897" t="s">
        <v>48</v>
      </c>
      <c r="L897" t="s">
        <v>49</v>
      </c>
      <c r="M897">
        <v>26</v>
      </c>
      <c r="N897" t="s">
        <v>1508</v>
      </c>
      <c r="O897" t="s">
        <v>51</v>
      </c>
      <c r="P897" t="s">
        <v>1450</v>
      </c>
      <c r="Q897" t="s">
        <v>92</v>
      </c>
      <c r="R897" t="s">
        <v>54</v>
      </c>
      <c r="S897" t="s">
        <v>55</v>
      </c>
      <c r="T897" t="s">
        <v>55</v>
      </c>
      <c r="U897" t="s">
        <v>1509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26</v>
      </c>
      <c r="AI897">
        <f>"05013     "</f>
        <v>0</v>
      </c>
      <c r="AJ897" t="s">
        <v>392</v>
      </c>
      <c r="AK897" t="s">
        <v>393</v>
      </c>
      <c r="AL897" t="s">
        <v>107</v>
      </c>
      <c r="AM897" t="s">
        <v>108</v>
      </c>
      <c r="AN897" t="s">
        <v>68</v>
      </c>
      <c r="AO897" t="s">
        <v>69</v>
      </c>
    </row>
    <row r="898" spans="1:41">
      <c r="A898">
        <v>889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1506</v>
      </c>
      <c r="J898" t="s">
        <v>1507</v>
      </c>
      <c r="K898" t="s">
        <v>48</v>
      </c>
      <c r="L898" t="s">
        <v>49</v>
      </c>
      <c r="M898">
        <v>26</v>
      </c>
      <c r="N898" t="s">
        <v>1508</v>
      </c>
      <c r="O898" t="s">
        <v>51</v>
      </c>
      <c r="P898" t="s">
        <v>1450</v>
      </c>
      <c r="Q898" t="s">
        <v>92</v>
      </c>
      <c r="R898" t="s">
        <v>54</v>
      </c>
      <c r="S898" t="s">
        <v>55</v>
      </c>
      <c r="T898" t="s">
        <v>55</v>
      </c>
      <c r="U898" t="s">
        <v>1509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27</v>
      </c>
      <c r="AI898">
        <f>"05123     "</f>
        <v>0</v>
      </c>
      <c r="AJ898" t="s">
        <v>175</v>
      </c>
      <c r="AK898" t="s">
        <v>176</v>
      </c>
      <c r="AL898" t="s">
        <v>107</v>
      </c>
      <c r="AM898" t="s">
        <v>108</v>
      </c>
      <c r="AN898" t="s">
        <v>68</v>
      </c>
      <c r="AO898" t="s">
        <v>70</v>
      </c>
    </row>
    <row r="899" spans="1:41">
      <c r="A899">
        <v>890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1506</v>
      </c>
      <c r="J899" t="s">
        <v>1507</v>
      </c>
      <c r="K899" t="s">
        <v>48</v>
      </c>
      <c r="L899" t="s">
        <v>49</v>
      </c>
      <c r="M899">
        <v>26</v>
      </c>
      <c r="N899" t="s">
        <v>1508</v>
      </c>
      <c r="O899" t="s">
        <v>51</v>
      </c>
      <c r="P899" t="s">
        <v>1450</v>
      </c>
      <c r="Q899" t="s">
        <v>92</v>
      </c>
      <c r="R899" t="s">
        <v>54</v>
      </c>
      <c r="S899" t="s">
        <v>55</v>
      </c>
      <c r="T899" t="s">
        <v>55</v>
      </c>
      <c r="U899" t="s">
        <v>1509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28</v>
      </c>
      <c r="AI899">
        <f>"05123     "</f>
        <v>0</v>
      </c>
      <c r="AJ899" t="s">
        <v>175</v>
      </c>
      <c r="AK899" t="s">
        <v>176</v>
      </c>
      <c r="AL899" t="s">
        <v>107</v>
      </c>
      <c r="AM899" t="s">
        <v>108</v>
      </c>
      <c r="AN899" t="s">
        <v>68</v>
      </c>
      <c r="AO899" t="s">
        <v>1505</v>
      </c>
    </row>
    <row r="900" spans="1:41">
      <c r="A900">
        <v>891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1506</v>
      </c>
      <c r="J900" t="s">
        <v>1507</v>
      </c>
      <c r="K900" t="s">
        <v>48</v>
      </c>
      <c r="L900" t="s">
        <v>49</v>
      </c>
      <c r="M900">
        <v>26</v>
      </c>
      <c r="N900" t="s">
        <v>1508</v>
      </c>
      <c r="O900" t="s">
        <v>51</v>
      </c>
      <c r="P900" t="s">
        <v>1450</v>
      </c>
      <c r="Q900" t="s">
        <v>92</v>
      </c>
      <c r="R900" t="s">
        <v>54</v>
      </c>
      <c r="S900" t="s">
        <v>55</v>
      </c>
      <c r="T900" t="s">
        <v>55</v>
      </c>
      <c r="U900" t="s">
        <v>1509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29</v>
      </c>
      <c r="AI900">
        <f>"05124     "</f>
        <v>0</v>
      </c>
      <c r="AJ900" t="s">
        <v>173</v>
      </c>
      <c r="AK900" t="s">
        <v>174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892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1506</v>
      </c>
      <c r="J901" t="s">
        <v>1507</v>
      </c>
      <c r="K901" t="s">
        <v>48</v>
      </c>
      <c r="L901" t="s">
        <v>49</v>
      </c>
      <c r="M901">
        <v>26</v>
      </c>
      <c r="N901" t="s">
        <v>1508</v>
      </c>
      <c r="O901" t="s">
        <v>51</v>
      </c>
      <c r="P901" t="s">
        <v>1450</v>
      </c>
      <c r="Q901" t="s">
        <v>92</v>
      </c>
      <c r="R901" t="s">
        <v>54</v>
      </c>
      <c r="S901" t="s">
        <v>55</v>
      </c>
      <c r="T901" t="s">
        <v>55</v>
      </c>
      <c r="U901" t="s">
        <v>1509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30</v>
      </c>
      <c r="AI901">
        <f>"05124     "</f>
        <v>0</v>
      </c>
      <c r="AJ901" t="s">
        <v>173</v>
      </c>
      <c r="AK901" t="s">
        <v>174</v>
      </c>
      <c r="AL901" t="s">
        <v>107</v>
      </c>
      <c r="AM901" t="s">
        <v>108</v>
      </c>
      <c r="AN901" t="s">
        <v>68</v>
      </c>
      <c r="AO901" t="s">
        <v>70</v>
      </c>
    </row>
    <row r="902" spans="1:41">
      <c r="A902">
        <v>893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1506</v>
      </c>
      <c r="J902" t="s">
        <v>1507</v>
      </c>
      <c r="K902" t="s">
        <v>48</v>
      </c>
      <c r="L902" t="s">
        <v>49</v>
      </c>
      <c r="M902">
        <v>26</v>
      </c>
      <c r="N902" t="s">
        <v>1508</v>
      </c>
      <c r="O902" t="s">
        <v>51</v>
      </c>
      <c r="P902" t="s">
        <v>1450</v>
      </c>
      <c r="Q902" t="s">
        <v>92</v>
      </c>
      <c r="R902" t="s">
        <v>54</v>
      </c>
      <c r="S902" t="s">
        <v>55</v>
      </c>
      <c r="T902" t="s">
        <v>55</v>
      </c>
      <c r="U902" t="s">
        <v>1509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31</v>
      </c>
      <c r="AI902">
        <f>"05124     "</f>
        <v>0</v>
      </c>
      <c r="AJ902" t="s">
        <v>173</v>
      </c>
      <c r="AK902" t="s">
        <v>174</v>
      </c>
      <c r="AL902" t="s">
        <v>107</v>
      </c>
      <c r="AM902" t="s">
        <v>108</v>
      </c>
      <c r="AN902" t="s">
        <v>68</v>
      </c>
      <c r="AO902" t="s">
        <v>70</v>
      </c>
    </row>
    <row r="903" spans="1:41">
      <c r="A903">
        <v>894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1506</v>
      </c>
      <c r="J903" t="s">
        <v>1507</v>
      </c>
      <c r="K903" t="s">
        <v>48</v>
      </c>
      <c r="L903" t="s">
        <v>49</v>
      </c>
      <c r="M903">
        <v>26</v>
      </c>
      <c r="N903" t="s">
        <v>1508</v>
      </c>
      <c r="O903" t="s">
        <v>51</v>
      </c>
      <c r="P903" t="s">
        <v>1450</v>
      </c>
      <c r="Q903" t="s">
        <v>92</v>
      </c>
      <c r="R903" t="s">
        <v>54</v>
      </c>
      <c r="S903" t="s">
        <v>55</v>
      </c>
      <c r="T903" t="s">
        <v>55</v>
      </c>
      <c r="U903" t="s">
        <v>1509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32</v>
      </c>
      <c r="AI903">
        <f>"05124     "</f>
        <v>0</v>
      </c>
      <c r="AJ903" t="s">
        <v>173</v>
      </c>
      <c r="AK903" t="s">
        <v>174</v>
      </c>
      <c r="AL903" t="s">
        <v>107</v>
      </c>
      <c r="AM903" t="s">
        <v>108</v>
      </c>
      <c r="AN903" t="s">
        <v>68</v>
      </c>
      <c r="AO903" t="s">
        <v>70</v>
      </c>
    </row>
    <row r="904" spans="1:41">
      <c r="A904">
        <v>895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1506</v>
      </c>
      <c r="J904" t="s">
        <v>1507</v>
      </c>
      <c r="K904" t="s">
        <v>48</v>
      </c>
      <c r="L904" t="s">
        <v>49</v>
      </c>
      <c r="M904">
        <v>26</v>
      </c>
      <c r="N904" t="s">
        <v>1508</v>
      </c>
      <c r="O904" t="s">
        <v>51</v>
      </c>
      <c r="P904" t="s">
        <v>1450</v>
      </c>
      <c r="Q904" t="s">
        <v>92</v>
      </c>
      <c r="R904" t="s">
        <v>54</v>
      </c>
      <c r="S904" t="s">
        <v>55</v>
      </c>
      <c r="T904" t="s">
        <v>55</v>
      </c>
      <c r="U904" t="s">
        <v>1509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33</v>
      </c>
      <c r="AI904">
        <f>"05124     "</f>
        <v>0</v>
      </c>
      <c r="AJ904" t="s">
        <v>173</v>
      </c>
      <c r="AK904" t="s">
        <v>174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896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1506</v>
      </c>
      <c r="J905" t="s">
        <v>1507</v>
      </c>
      <c r="K905" t="s">
        <v>48</v>
      </c>
      <c r="L905" t="s">
        <v>49</v>
      </c>
      <c r="M905">
        <v>26</v>
      </c>
      <c r="N905" t="s">
        <v>1508</v>
      </c>
      <c r="O905" t="s">
        <v>51</v>
      </c>
      <c r="P905" t="s">
        <v>1450</v>
      </c>
      <c r="Q905" t="s">
        <v>92</v>
      </c>
      <c r="R905" t="s">
        <v>54</v>
      </c>
      <c r="S905" t="s">
        <v>55</v>
      </c>
      <c r="T905" t="s">
        <v>55</v>
      </c>
      <c r="U905" t="s">
        <v>1509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35</v>
      </c>
      <c r="AI905">
        <f>"05122     "</f>
        <v>0</v>
      </c>
      <c r="AJ905" t="s">
        <v>169</v>
      </c>
      <c r="AK905" t="s">
        <v>170</v>
      </c>
      <c r="AL905" t="s">
        <v>107</v>
      </c>
      <c r="AM905" t="s">
        <v>108</v>
      </c>
      <c r="AN905" t="s">
        <v>68</v>
      </c>
      <c r="AO905" t="s">
        <v>85</v>
      </c>
    </row>
    <row r="906" spans="1:41">
      <c r="A906">
        <v>897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1506</v>
      </c>
      <c r="J906" t="s">
        <v>1507</v>
      </c>
      <c r="K906" t="s">
        <v>48</v>
      </c>
      <c r="L906" t="s">
        <v>49</v>
      </c>
      <c r="M906">
        <v>26</v>
      </c>
      <c r="N906" t="s">
        <v>1508</v>
      </c>
      <c r="O906" t="s">
        <v>51</v>
      </c>
      <c r="P906" t="s">
        <v>1450</v>
      </c>
      <c r="Q906" t="s">
        <v>92</v>
      </c>
      <c r="R906" t="s">
        <v>54</v>
      </c>
      <c r="S906" t="s">
        <v>55</v>
      </c>
      <c r="T906" t="s">
        <v>55</v>
      </c>
      <c r="U906" t="s">
        <v>1509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36</v>
      </c>
      <c r="AI906">
        <f>"05142     "</f>
        <v>0</v>
      </c>
      <c r="AJ906" t="s">
        <v>177</v>
      </c>
      <c r="AK906" t="s">
        <v>178</v>
      </c>
      <c r="AL906" t="s">
        <v>107</v>
      </c>
      <c r="AM906" t="s">
        <v>108</v>
      </c>
      <c r="AN906" t="s">
        <v>68</v>
      </c>
      <c r="AO906" t="s">
        <v>69</v>
      </c>
    </row>
    <row r="907" spans="1:41">
      <c r="A907">
        <v>898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1506</v>
      </c>
      <c r="J907" t="s">
        <v>1507</v>
      </c>
      <c r="K907" t="s">
        <v>48</v>
      </c>
      <c r="L907" t="s">
        <v>49</v>
      </c>
      <c r="M907">
        <v>26</v>
      </c>
      <c r="N907" t="s">
        <v>1508</v>
      </c>
      <c r="O907" t="s">
        <v>51</v>
      </c>
      <c r="P907" t="s">
        <v>1450</v>
      </c>
      <c r="Q907" t="s">
        <v>92</v>
      </c>
      <c r="R907" t="s">
        <v>54</v>
      </c>
      <c r="S907" t="s">
        <v>55</v>
      </c>
      <c r="T907" t="s">
        <v>55</v>
      </c>
      <c r="U907" t="s">
        <v>1509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37</v>
      </c>
      <c r="AI907">
        <f>"05122     "</f>
        <v>0</v>
      </c>
      <c r="AJ907" t="s">
        <v>169</v>
      </c>
      <c r="AK907" t="s">
        <v>170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899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1506</v>
      </c>
      <c r="J908" t="s">
        <v>1507</v>
      </c>
      <c r="K908" t="s">
        <v>48</v>
      </c>
      <c r="L908" t="s">
        <v>49</v>
      </c>
      <c r="M908">
        <v>26</v>
      </c>
      <c r="N908" t="s">
        <v>1508</v>
      </c>
      <c r="O908" t="s">
        <v>51</v>
      </c>
      <c r="P908" t="s">
        <v>1450</v>
      </c>
      <c r="Q908" t="s">
        <v>92</v>
      </c>
      <c r="R908" t="s">
        <v>54</v>
      </c>
      <c r="S908" t="s">
        <v>55</v>
      </c>
      <c r="T908" t="s">
        <v>55</v>
      </c>
      <c r="U908" t="s">
        <v>1509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39</v>
      </c>
      <c r="AI908">
        <f>"05123     "</f>
        <v>0</v>
      </c>
      <c r="AJ908" t="s">
        <v>175</v>
      </c>
      <c r="AK908" t="s">
        <v>176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900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1506</v>
      </c>
      <c r="J909" t="s">
        <v>1507</v>
      </c>
      <c r="K909" t="s">
        <v>48</v>
      </c>
      <c r="L909" t="s">
        <v>49</v>
      </c>
      <c r="M909">
        <v>26</v>
      </c>
      <c r="N909" t="s">
        <v>1508</v>
      </c>
      <c r="O909" t="s">
        <v>51</v>
      </c>
      <c r="P909" t="s">
        <v>1450</v>
      </c>
      <c r="Q909" t="s">
        <v>92</v>
      </c>
      <c r="R909" t="s">
        <v>54</v>
      </c>
      <c r="S909" t="s">
        <v>55</v>
      </c>
      <c r="T909" t="s">
        <v>55</v>
      </c>
      <c r="U909" t="s">
        <v>1509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40</v>
      </c>
      <c r="AI909">
        <f>"05124     "</f>
        <v>0</v>
      </c>
      <c r="AJ909" t="s">
        <v>173</v>
      </c>
      <c r="AK909" t="s">
        <v>174</v>
      </c>
      <c r="AL909" t="s">
        <v>107</v>
      </c>
      <c r="AM909" t="s">
        <v>108</v>
      </c>
      <c r="AN909" t="s">
        <v>68</v>
      </c>
      <c r="AO909" t="s">
        <v>85</v>
      </c>
    </row>
    <row r="910" spans="1:41">
      <c r="A910">
        <v>901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1506</v>
      </c>
      <c r="J910" t="s">
        <v>1507</v>
      </c>
      <c r="K910" t="s">
        <v>48</v>
      </c>
      <c r="L910" t="s">
        <v>49</v>
      </c>
      <c r="M910">
        <v>26</v>
      </c>
      <c r="N910" t="s">
        <v>1508</v>
      </c>
      <c r="O910" t="s">
        <v>51</v>
      </c>
      <c r="P910" t="s">
        <v>1450</v>
      </c>
      <c r="Q910" t="s">
        <v>92</v>
      </c>
      <c r="R910" t="s">
        <v>54</v>
      </c>
      <c r="S910" t="s">
        <v>55</v>
      </c>
      <c r="T910" t="s">
        <v>55</v>
      </c>
      <c r="U910" t="s">
        <v>1509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41</v>
      </c>
      <c r="AI910">
        <f>"05142     "</f>
        <v>0</v>
      </c>
      <c r="AJ910" t="s">
        <v>177</v>
      </c>
      <c r="AK910" t="s">
        <v>178</v>
      </c>
      <c r="AL910" t="s">
        <v>107</v>
      </c>
      <c r="AM910" t="s">
        <v>108</v>
      </c>
      <c r="AN910" t="s">
        <v>68</v>
      </c>
      <c r="AO910" t="s">
        <v>70</v>
      </c>
    </row>
    <row r="911" spans="1:41">
      <c r="A911">
        <v>902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1506</v>
      </c>
      <c r="J911" t="s">
        <v>1507</v>
      </c>
      <c r="K911" t="s">
        <v>48</v>
      </c>
      <c r="L911" t="s">
        <v>49</v>
      </c>
      <c r="M911">
        <v>26</v>
      </c>
      <c r="N911" t="s">
        <v>1508</v>
      </c>
      <c r="O911" t="s">
        <v>51</v>
      </c>
      <c r="P911" t="s">
        <v>1450</v>
      </c>
      <c r="Q911" t="s">
        <v>92</v>
      </c>
      <c r="R911" t="s">
        <v>54</v>
      </c>
      <c r="S911" t="s">
        <v>55</v>
      </c>
      <c r="T911" t="s">
        <v>55</v>
      </c>
      <c r="U911" t="s">
        <v>1509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42</v>
      </c>
      <c r="AI911">
        <f>"05142     "</f>
        <v>0</v>
      </c>
      <c r="AJ911" t="s">
        <v>177</v>
      </c>
      <c r="AK911" t="s">
        <v>178</v>
      </c>
      <c r="AL911" t="s">
        <v>107</v>
      </c>
      <c r="AM911" t="s">
        <v>108</v>
      </c>
      <c r="AN911" t="s">
        <v>68</v>
      </c>
      <c r="AO911" t="s">
        <v>70</v>
      </c>
    </row>
    <row r="912" spans="1:41">
      <c r="A912">
        <v>903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1506</v>
      </c>
      <c r="J912" t="s">
        <v>1507</v>
      </c>
      <c r="K912" t="s">
        <v>48</v>
      </c>
      <c r="L912" t="s">
        <v>49</v>
      </c>
      <c r="M912">
        <v>26</v>
      </c>
      <c r="N912" t="s">
        <v>1508</v>
      </c>
      <c r="O912" t="s">
        <v>51</v>
      </c>
      <c r="P912" t="s">
        <v>1450</v>
      </c>
      <c r="Q912" t="s">
        <v>92</v>
      </c>
      <c r="R912" t="s">
        <v>54</v>
      </c>
      <c r="S912" t="s">
        <v>55</v>
      </c>
      <c r="T912" t="s">
        <v>55</v>
      </c>
      <c r="U912" t="s">
        <v>1509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43</v>
      </c>
      <c r="AI912">
        <f>"05124     "</f>
        <v>0</v>
      </c>
      <c r="AJ912" t="s">
        <v>173</v>
      </c>
      <c r="AK912" t="s">
        <v>174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904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1506</v>
      </c>
      <c r="J913" t="s">
        <v>1507</v>
      </c>
      <c r="K913" t="s">
        <v>48</v>
      </c>
      <c r="L913" t="s">
        <v>49</v>
      </c>
      <c r="M913">
        <v>26</v>
      </c>
      <c r="N913" t="s">
        <v>1508</v>
      </c>
      <c r="O913" t="s">
        <v>51</v>
      </c>
      <c r="P913" t="s">
        <v>1450</v>
      </c>
      <c r="Q913" t="s">
        <v>92</v>
      </c>
      <c r="R913" t="s">
        <v>54</v>
      </c>
      <c r="S913" t="s">
        <v>55</v>
      </c>
      <c r="T913" t="s">
        <v>55</v>
      </c>
      <c r="U913" t="s">
        <v>1509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44</v>
      </c>
      <c r="AI913">
        <f>"05123     "</f>
        <v>0</v>
      </c>
      <c r="AJ913" t="s">
        <v>175</v>
      </c>
      <c r="AK913" t="s">
        <v>176</v>
      </c>
      <c r="AL913" t="s">
        <v>107</v>
      </c>
      <c r="AM913" t="s">
        <v>108</v>
      </c>
      <c r="AN913" t="s">
        <v>68</v>
      </c>
      <c r="AO913" t="s">
        <v>70</v>
      </c>
    </row>
    <row r="914" spans="1:41">
      <c r="A914">
        <v>905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1506</v>
      </c>
      <c r="J914" t="s">
        <v>1507</v>
      </c>
      <c r="K914" t="s">
        <v>48</v>
      </c>
      <c r="L914" t="s">
        <v>49</v>
      </c>
      <c r="M914">
        <v>26</v>
      </c>
      <c r="N914" t="s">
        <v>1508</v>
      </c>
      <c r="O914" t="s">
        <v>51</v>
      </c>
      <c r="P914" t="s">
        <v>1450</v>
      </c>
      <c r="Q914" t="s">
        <v>92</v>
      </c>
      <c r="R914" t="s">
        <v>54</v>
      </c>
      <c r="S914" t="s">
        <v>55</v>
      </c>
      <c r="T914" t="s">
        <v>55</v>
      </c>
      <c r="U914" t="s">
        <v>1509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45</v>
      </c>
      <c r="AI914">
        <f>"05123     "</f>
        <v>0</v>
      </c>
      <c r="AJ914" t="s">
        <v>175</v>
      </c>
      <c r="AK914" t="s">
        <v>176</v>
      </c>
      <c r="AL914" t="s">
        <v>107</v>
      </c>
      <c r="AM914" t="s">
        <v>108</v>
      </c>
      <c r="AN914" t="s">
        <v>68</v>
      </c>
      <c r="AO914" t="s">
        <v>85</v>
      </c>
    </row>
    <row r="915" spans="1:41">
      <c r="A915">
        <v>906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1506</v>
      </c>
      <c r="J915" t="s">
        <v>1507</v>
      </c>
      <c r="K915" t="s">
        <v>48</v>
      </c>
      <c r="L915" t="s">
        <v>49</v>
      </c>
      <c r="M915">
        <v>26</v>
      </c>
      <c r="N915" t="s">
        <v>1508</v>
      </c>
      <c r="O915" t="s">
        <v>51</v>
      </c>
      <c r="P915" t="s">
        <v>1450</v>
      </c>
      <c r="Q915" t="s">
        <v>92</v>
      </c>
      <c r="R915" t="s">
        <v>54</v>
      </c>
      <c r="S915" t="s">
        <v>55</v>
      </c>
      <c r="T915" t="s">
        <v>55</v>
      </c>
      <c r="U915" t="s">
        <v>1509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46</v>
      </c>
      <c r="AI915">
        <f>"05123     "</f>
        <v>0</v>
      </c>
      <c r="AJ915" t="s">
        <v>175</v>
      </c>
      <c r="AK915" t="s">
        <v>176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907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1506</v>
      </c>
      <c r="J916" t="s">
        <v>1507</v>
      </c>
      <c r="K916" t="s">
        <v>48</v>
      </c>
      <c r="L916" t="s">
        <v>49</v>
      </c>
      <c r="M916">
        <v>26</v>
      </c>
      <c r="N916" t="s">
        <v>1508</v>
      </c>
      <c r="O916" t="s">
        <v>51</v>
      </c>
      <c r="P916" t="s">
        <v>1450</v>
      </c>
      <c r="Q916" t="s">
        <v>92</v>
      </c>
      <c r="R916" t="s">
        <v>54</v>
      </c>
      <c r="S916" t="s">
        <v>55</v>
      </c>
      <c r="T916" t="s">
        <v>55</v>
      </c>
      <c r="U916" t="s">
        <v>1509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47</v>
      </c>
      <c r="AI916">
        <f>"05124     "</f>
        <v>0</v>
      </c>
      <c r="AJ916" t="s">
        <v>173</v>
      </c>
      <c r="AK916" t="s">
        <v>174</v>
      </c>
      <c r="AL916" t="s">
        <v>107</v>
      </c>
      <c r="AM916" t="s">
        <v>108</v>
      </c>
      <c r="AN916" t="s">
        <v>68</v>
      </c>
      <c r="AO916" t="s">
        <v>85</v>
      </c>
    </row>
    <row r="917" spans="1:41">
      <c r="A917">
        <v>908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1506</v>
      </c>
      <c r="J917" t="s">
        <v>1507</v>
      </c>
      <c r="K917" t="s">
        <v>48</v>
      </c>
      <c r="L917" t="s">
        <v>49</v>
      </c>
      <c r="M917">
        <v>26</v>
      </c>
      <c r="N917" t="s">
        <v>1508</v>
      </c>
      <c r="O917" t="s">
        <v>51</v>
      </c>
      <c r="P917" t="s">
        <v>1450</v>
      </c>
      <c r="Q917" t="s">
        <v>92</v>
      </c>
      <c r="R917" t="s">
        <v>54</v>
      </c>
      <c r="S917" t="s">
        <v>55</v>
      </c>
      <c r="T917" t="s">
        <v>55</v>
      </c>
      <c r="U917" t="s">
        <v>1509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48</v>
      </c>
      <c r="AI917">
        <f>"05124     "</f>
        <v>0</v>
      </c>
      <c r="AJ917" t="s">
        <v>173</v>
      </c>
      <c r="AK917" t="s">
        <v>174</v>
      </c>
      <c r="AL917" t="s">
        <v>107</v>
      </c>
      <c r="AM917" t="s">
        <v>108</v>
      </c>
      <c r="AN917" t="s">
        <v>68</v>
      </c>
      <c r="AO917" t="s">
        <v>70</v>
      </c>
    </row>
    <row r="918" spans="1:41">
      <c r="A918">
        <v>909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1506</v>
      </c>
      <c r="J918" t="s">
        <v>1507</v>
      </c>
      <c r="K918" t="s">
        <v>48</v>
      </c>
      <c r="L918" t="s">
        <v>49</v>
      </c>
      <c r="M918">
        <v>26</v>
      </c>
      <c r="N918" t="s">
        <v>1508</v>
      </c>
      <c r="O918" t="s">
        <v>51</v>
      </c>
      <c r="P918" t="s">
        <v>1450</v>
      </c>
      <c r="Q918" t="s">
        <v>92</v>
      </c>
      <c r="R918" t="s">
        <v>54</v>
      </c>
      <c r="S918" t="s">
        <v>55</v>
      </c>
      <c r="T918" t="s">
        <v>55</v>
      </c>
      <c r="U918" t="s">
        <v>1509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49</v>
      </c>
      <c r="AI918">
        <f>"05124     "</f>
        <v>0</v>
      </c>
      <c r="AJ918" t="s">
        <v>173</v>
      </c>
      <c r="AK918" t="s">
        <v>174</v>
      </c>
      <c r="AL918" t="s">
        <v>107</v>
      </c>
      <c r="AM918" t="s">
        <v>108</v>
      </c>
      <c r="AN918" t="s">
        <v>68</v>
      </c>
      <c r="AO918" t="s">
        <v>70</v>
      </c>
    </row>
    <row r="919" spans="1:41">
      <c r="A919">
        <v>910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1506</v>
      </c>
      <c r="J919" t="s">
        <v>1507</v>
      </c>
      <c r="K919" t="s">
        <v>48</v>
      </c>
      <c r="L919" t="s">
        <v>49</v>
      </c>
      <c r="M919">
        <v>26</v>
      </c>
      <c r="N919" t="s">
        <v>1508</v>
      </c>
      <c r="O919" t="s">
        <v>51</v>
      </c>
      <c r="P919" t="s">
        <v>1450</v>
      </c>
      <c r="Q919" t="s">
        <v>92</v>
      </c>
      <c r="R919" t="s">
        <v>54</v>
      </c>
      <c r="S919" t="s">
        <v>55</v>
      </c>
      <c r="T919" t="s">
        <v>55</v>
      </c>
      <c r="U919" t="s">
        <v>1509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50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85</v>
      </c>
    </row>
    <row r="920" spans="1:41">
      <c r="A920">
        <v>911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1506</v>
      </c>
      <c r="J920" t="s">
        <v>1507</v>
      </c>
      <c r="K920" t="s">
        <v>48</v>
      </c>
      <c r="L920" t="s">
        <v>49</v>
      </c>
      <c r="M920">
        <v>26</v>
      </c>
      <c r="N920" t="s">
        <v>1508</v>
      </c>
      <c r="O920" t="s">
        <v>51</v>
      </c>
      <c r="P920" t="s">
        <v>1450</v>
      </c>
      <c r="Q920" t="s">
        <v>92</v>
      </c>
      <c r="R920" t="s">
        <v>54</v>
      </c>
      <c r="S920" t="s">
        <v>55</v>
      </c>
      <c r="T920" t="s">
        <v>55</v>
      </c>
      <c r="U920" t="s">
        <v>1509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51</v>
      </c>
      <c r="AI920">
        <f>"05123     "</f>
        <v>0</v>
      </c>
      <c r="AJ920" t="s">
        <v>175</v>
      </c>
      <c r="AK920" t="s">
        <v>176</v>
      </c>
      <c r="AL920" t="s">
        <v>107</v>
      </c>
      <c r="AM920" t="s">
        <v>108</v>
      </c>
      <c r="AN920" t="s">
        <v>68</v>
      </c>
      <c r="AO920" t="s">
        <v>85</v>
      </c>
    </row>
    <row r="921" spans="1:41">
      <c r="A921">
        <v>912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1506</v>
      </c>
      <c r="J921" t="s">
        <v>1507</v>
      </c>
      <c r="K921" t="s">
        <v>48</v>
      </c>
      <c r="L921" t="s">
        <v>49</v>
      </c>
      <c r="M921">
        <v>26</v>
      </c>
      <c r="N921" t="s">
        <v>1508</v>
      </c>
      <c r="O921" t="s">
        <v>51</v>
      </c>
      <c r="P921" t="s">
        <v>1450</v>
      </c>
      <c r="Q921" t="s">
        <v>92</v>
      </c>
      <c r="R921" t="s">
        <v>54</v>
      </c>
      <c r="S921" t="s">
        <v>55</v>
      </c>
      <c r="T921" t="s">
        <v>55</v>
      </c>
      <c r="U921" t="s">
        <v>1509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52</v>
      </c>
      <c r="AI921">
        <f>"05123     "</f>
        <v>0</v>
      </c>
      <c r="AJ921" t="s">
        <v>175</v>
      </c>
      <c r="AK921" t="s">
        <v>176</v>
      </c>
      <c r="AL921" t="s">
        <v>107</v>
      </c>
      <c r="AM921" t="s">
        <v>108</v>
      </c>
      <c r="AN921" t="s">
        <v>68</v>
      </c>
      <c r="AO921" t="s">
        <v>70</v>
      </c>
    </row>
    <row r="922" spans="1:41">
      <c r="A922">
        <v>913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1506</v>
      </c>
      <c r="J922" t="s">
        <v>1507</v>
      </c>
      <c r="K922" t="s">
        <v>48</v>
      </c>
      <c r="L922" t="s">
        <v>49</v>
      </c>
      <c r="M922">
        <v>26</v>
      </c>
      <c r="N922" t="s">
        <v>1508</v>
      </c>
      <c r="O922" t="s">
        <v>51</v>
      </c>
      <c r="P922" t="s">
        <v>1450</v>
      </c>
      <c r="Q922" t="s">
        <v>92</v>
      </c>
      <c r="R922" t="s">
        <v>54</v>
      </c>
      <c r="S922" t="s">
        <v>55</v>
      </c>
      <c r="T922" t="s">
        <v>55</v>
      </c>
      <c r="U922" t="s">
        <v>1509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53</v>
      </c>
      <c r="AI922">
        <f>"05123     "</f>
        <v>0</v>
      </c>
      <c r="AJ922" t="s">
        <v>175</v>
      </c>
      <c r="AK922" t="s">
        <v>176</v>
      </c>
      <c r="AL922" t="s">
        <v>107</v>
      </c>
      <c r="AM922" t="s">
        <v>108</v>
      </c>
      <c r="AN922" t="s">
        <v>68</v>
      </c>
      <c r="AO922" t="s">
        <v>70</v>
      </c>
    </row>
    <row r="923" spans="1:41">
      <c r="A923">
        <v>914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1506</v>
      </c>
      <c r="J923" t="s">
        <v>1507</v>
      </c>
      <c r="K923" t="s">
        <v>48</v>
      </c>
      <c r="L923" t="s">
        <v>49</v>
      </c>
      <c r="M923">
        <v>26</v>
      </c>
      <c r="N923" t="s">
        <v>1508</v>
      </c>
      <c r="O923" t="s">
        <v>51</v>
      </c>
      <c r="P923" t="s">
        <v>1450</v>
      </c>
      <c r="Q923" t="s">
        <v>92</v>
      </c>
      <c r="R923" t="s">
        <v>54</v>
      </c>
      <c r="S923" t="s">
        <v>55</v>
      </c>
      <c r="T923" t="s">
        <v>55</v>
      </c>
      <c r="U923" t="s">
        <v>1509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56</v>
      </c>
      <c r="AI923">
        <f>"05124     "</f>
        <v>0</v>
      </c>
      <c r="AJ923" t="s">
        <v>173</v>
      </c>
      <c r="AK923" t="s">
        <v>174</v>
      </c>
      <c r="AL923" t="s">
        <v>107</v>
      </c>
      <c r="AM923" t="s">
        <v>108</v>
      </c>
      <c r="AN923" t="s">
        <v>68</v>
      </c>
      <c r="AO923" t="s">
        <v>69</v>
      </c>
    </row>
    <row r="924" spans="1:41">
      <c r="A924">
        <v>915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1506</v>
      </c>
      <c r="J924" t="s">
        <v>1507</v>
      </c>
      <c r="K924" t="s">
        <v>48</v>
      </c>
      <c r="L924" t="s">
        <v>49</v>
      </c>
      <c r="M924">
        <v>26</v>
      </c>
      <c r="N924" t="s">
        <v>1508</v>
      </c>
      <c r="O924" t="s">
        <v>51</v>
      </c>
      <c r="P924" t="s">
        <v>1450</v>
      </c>
      <c r="Q924" t="s">
        <v>92</v>
      </c>
      <c r="R924" t="s">
        <v>54</v>
      </c>
      <c r="S924" t="s">
        <v>55</v>
      </c>
      <c r="T924" t="s">
        <v>55</v>
      </c>
      <c r="U924" t="s">
        <v>1509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57</v>
      </c>
      <c r="AI924">
        <f>"05122     "</f>
        <v>0</v>
      </c>
      <c r="AJ924" t="s">
        <v>169</v>
      </c>
      <c r="AK924" t="s">
        <v>170</v>
      </c>
      <c r="AL924" t="s">
        <v>107</v>
      </c>
      <c r="AM924" t="s">
        <v>108</v>
      </c>
      <c r="AN924" t="s">
        <v>68</v>
      </c>
      <c r="AO924" t="s">
        <v>185</v>
      </c>
    </row>
    <row r="925" spans="1:41">
      <c r="A925">
        <v>916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1506</v>
      </c>
      <c r="J925" t="s">
        <v>1507</v>
      </c>
      <c r="K925" t="s">
        <v>48</v>
      </c>
      <c r="L925" t="s">
        <v>49</v>
      </c>
      <c r="M925">
        <v>26</v>
      </c>
      <c r="N925" t="s">
        <v>1508</v>
      </c>
      <c r="O925" t="s">
        <v>51</v>
      </c>
      <c r="P925" t="s">
        <v>1450</v>
      </c>
      <c r="Q925" t="s">
        <v>92</v>
      </c>
      <c r="R925" t="s">
        <v>54</v>
      </c>
      <c r="S925" t="s">
        <v>55</v>
      </c>
      <c r="T925" t="s">
        <v>55</v>
      </c>
      <c r="U925" t="s">
        <v>1509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58</v>
      </c>
      <c r="AI925">
        <f>"05123     "</f>
        <v>0</v>
      </c>
      <c r="AJ925" t="s">
        <v>175</v>
      </c>
      <c r="AK925" t="s">
        <v>176</v>
      </c>
      <c r="AL925" t="s">
        <v>107</v>
      </c>
      <c r="AM925" t="s">
        <v>108</v>
      </c>
      <c r="AN925" t="s">
        <v>68</v>
      </c>
      <c r="AO925" t="s">
        <v>185</v>
      </c>
    </row>
    <row r="926" spans="1:41">
      <c r="A926">
        <v>917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1506</v>
      </c>
      <c r="J926" t="s">
        <v>1507</v>
      </c>
      <c r="K926" t="s">
        <v>48</v>
      </c>
      <c r="L926" t="s">
        <v>49</v>
      </c>
      <c r="M926">
        <v>26</v>
      </c>
      <c r="N926" t="s">
        <v>1508</v>
      </c>
      <c r="O926" t="s">
        <v>51</v>
      </c>
      <c r="P926" t="s">
        <v>1450</v>
      </c>
      <c r="Q926" t="s">
        <v>92</v>
      </c>
      <c r="R926" t="s">
        <v>54</v>
      </c>
      <c r="S926" t="s">
        <v>55</v>
      </c>
      <c r="T926" t="s">
        <v>55</v>
      </c>
      <c r="U926" t="s">
        <v>1509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59</v>
      </c>
      <c r="AI926">
        <f>"05123     "</f>
        <v>0</v>
      </c>
      <c r="AJ926" t="s">
        <v>175</v>
      </c>
      <c r="AK926" t="s">
        <v>176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918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1506</v>
      </c>
      <c r="J927" t="s">
        <v>1507</v>
      </c>
      <c r="K927" t="s">
        <v>48</v>
      </c>
      <c r="L927" t="s">
        <v>49</v>
      </c>
      <c r="M927">
        <v>26</v>
      </c>
      <c r="N927" t="s">
        <v>1508</v>
      </c>
      <c r="O927" t="s">
        <v>51</v>
      </c>
      <c r="P927" t="s">
        <v>1450</v>
      </c>
      <c r="Q927" t="s">
        <v>92</v>
      </c>
      <c r="R927" t="s">
        <v>54</v>
      </c>
      <c r="S927" t="s">
        <v>55</v>
      </c>
      <c r="T927" t="s">
        <v>55</v>
      </c>
      <c r="U927" t="s">
        <v>1509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60</v>
      </c>
      <c r="AI927">
        <f>"05123     "</f>
        <v>0</v>
      </c>
      <c r="AJ927" t="s">
        <v>175</v>
      </c>
      <c r="AK927" t="s">
        <v>176</v>
      </c>
      <c r="AL927" t="s">
        <v>107</v>
      </c>
      <c r="AM927" t="s">
        <v>108</v>
      </c>
      <c r="AN927" t="s">
        <v>68</v>
      </c>
      <c r="AO927" t="s">
        <v>70</v>
      </c>
    </row>
    <row r="928" spans="1:41">
      <c r="A928">
        <v>919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1506</v>
      </c>
      <c r="J928" t="s">
        <v>1507</v>
      </c>
      <c r="K928" t="s">
        <v>48</v>
      </c>
      <c r="L928" t="s">
        <v>49</v>
      </c>
      <c r="M928">
        <v>26</v>
      </c>
      <c r="N928" t="s">
        <v>1508</v>
      </c>
      <c r="O928" t="s">
        <v>51</v>
      </c>
      <c r="P928" t="s">
        <v>1450</v>
      </c>
      <c r="Q928" t="s">
        <v>92</v>
      </c>
      <c r="R928" t="s">
        <v>54</v>
      </c>
      <c r="S928" t="s">
        <v>55</v>
      </c>
      <c r="T928" t="s">
        <v>55</v>
      </c>
      <c r="U928" t="s">
        <v>1509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61</v>
      </c>
      <c r="AI928">
        <f>"05124     "</f>
        <v>0</v>
      </c>
      <c r="AJ928" t="s">
        <v>173</v>
      </c>
      <c r="AK928" t="s">
        <v>174</v>
      </c>
      <c r="AL928" t="s">
        <v>107</v>
      </c>
      <c r="AM928" t="s">
        <v>108</v>
      </c>
      <c r="AN928" t="s">
        <v>68</v>
      </c>
      <c r="AO928" t="s">
        <v>185</v>
      </c>
    </row>
    <row r="929" spans="1:41">
      <c r="A929">
        <v>920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1506</v>
      </c>
      <c r="J929" t="s">
        <v>1507</v>
      </c>
      <c r="K929" t="s">
        <v>48</v>
      </c>
      <c r="L929" t="s">
        <v>49</v>
      </c>
      <c r="M929">
        <v>26</v>
      </c>
      <c r="N929" t="s">
        <v>1508</v>
      </c>
      <c r="O929" t="s">
        <v>51</v>
      </c>
      <c r="P929" t="s">
        <v>1450</v>
      </c>
      <c r="Q929" t="s">
        <v>92</v>
      </c>
      <c r="R929" t="s">
        <v>54</v>
      </c>
      <c r="S929" t="s">
        <v>55</v>
      </c>
      <c r="T929" t="s">
        <v>55</v>
      </c>
      <c r="U929" t="s">
        <v>1509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62</v>
      </c>
      <c r="AI929">
        <f>"05124     "</f>
        <v>0</v>
      </c>
      <c r="AJ929" t="s">
        <v>173</v>
      </c>
      <c r="AK929" t="s">
        <v>174</v>
      </c>
      <c r="AL929" t="s">
        <v>107</v>
      </c>
      <c r="AM929" t="s">
        <v>108</v>
      </c>
      <c r="AN929" t="s">
        <v>68</v>
      </c>
      <c r="AO929" t="s">
        <v>70</v>
      </c>
    </row>
    <row r="930" spans="1:41">
      <c r="A930">
        <v>921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1506</v>
      </c>
      <c r="J930" t="s">
        <v>1507</v>
      </c>
      <c r="K930" t="s">
        <v>48</v>
      </c>
      <c r="L930" t="s">
        <v>49</v>
      </c>
      <c r="M930">
        <v>26</v>
      </c>
      <c r="N930" t="s">
        <v>1508</v>
      </c>
      <c r="O930" t="s">
        <v>51</v>
      </c>
      <c r="P930" t="s">
        <v>1450</v>
      </c>
      <c r="Q930" t="s">
        <v>92</v>
      </c>
      <c r="R930" t="s">
        <v>54</v>
      </c>
      <c r="S930" t="s">
        <v>55</v>
      </c>
      <c r="T930" t="s">
        <v>55</v>
      </c>
      <c r="U930" t="s">
        <v>1509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63</v>
      </c>
      <c r="AI930">
        <f>"05124     "</f>
        <v>0</v>
      </c>
      <c r="AJ930" t="s">
        <v>173</v>
      </c>
      <c r="AK930" t="s">
        <v>174</v>
      </c>
      <c r="AL930" t="s">
        <v>107</v>
      </c>
      <c r="AM930" t="s">
        <v>108</v>
      </c>
      <c r="AN930" t="s">
        <v>68</v>
      </c>
      <c r="AO930" t="s">
        <v>70</v>
      </c>
    </row>
    <row r="931" spans="1:41">
      <c r="A931">
        <v>922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1506</v>
      </c>
      <c r="J931" t="s">
        <v>1507</v>
      </c>
      <c r="K931" t="s">
        <v>48</v>
      </c>
      <c r="L931" t="s">
        <v>49</v>
      </c>
      <c r="M931">
        <v>26</v>
      </c>
      <c r="N931" t="s">
        <v>1508</v>
      </c>
      <c r="O931" t="s">
        <v>51</v>
      </c>
      <c r="P931" t="s">
        <v>1450</v>
      </c>
      <c r="Q931" t="s">
        <v>92</v>
      </c>
      <c r="R931" t="s">
        <v>54</v>
      </c>
      <c r="S931" t="s">
        <v>55</v>
      </c>
      <c r="T931" t="s">
        <v>55</v>
      </c>
      <c r="U931" t="s">
        <v>1509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64</v>
      </c>
      <c r="AI931">
        <f>"05124     "</f>
        <v>0</v>
      </c>
      <c r="AJ931" t="s">
        <v>173</v>
      </c>
      <c r="AK931" t="s">
        <v>174</v>
      </c>
      <c r="AL931" t="s">
        <v>107</v>
      </c>
      <c r="AM931" t="s">
        <v>108</v>
      </c>
      <c r="AN931" t="s">
        <v>68</v>
      </c>
      <c r="AO931" t="s">
        <v>70</v>
      </c>
    </row>
    <row r="932" spans="1:41">
      <c r="A932">
        <v>923</v>
      </c>
      <c r="B932" t="s">
        <v>41</v>
      </c>
      <c r="C932" t="s">
        <v>42</v>
      </c>
      <c r="D932" t="s">
        <v>43</v>
      </c>
      <c r="E932">
        <f>"05"</f>
        <v>0</v>
      </c>
      <c r="F932" t="s">
        <v>99</v>
      </c>
      <c r="G932" t="s">
        <v>100</v>
      </c>
      <c r="H932">
        <v>2038</v>
      </c>
      <c r="I932" t="s">
        <v>1506</v>
      </c>
      <c r="J932" t="s">
        <v>1507</v>
      </c>
      <c r="K932" t="s">
        <v>48</v>
      </c>
      <c r="L932" t="s">
        <v>49</v>
      </c>
      <c r="M932">
        <v>26</v>
      </c>
      <c r="N932" t="s">
        <v>1508</v>
      </c>
      <c r="O932" t="s">
        <v>51</v>
      </c>
      <c r="P932" t="s">
        <v>1450</v>
      </c>
      <c r="Q932" t="s">
        <v>92</v>
      </c>
      <c r="R932" t="s">
        <v>54</v>
      </c>
      <c r="S932" t="s">
        <v>55</v>
      </c>
      <c r="T932" t="s">
        <v>55</v>
      </c>
      <c r="U932" t="s">
        <v>1509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60</v>
      </c>
      <c r="AE932" t="s">
        <v>60</v>
      </c>
      <c r="AF932" t="s">
        <v>80</v>
      </c>
      <c r="AG932" t="s">
        <v>80</v>
      </c>
      <c r="AH932">
        <v>65</v>
      </c>
      <c r="AI932">
        <f>"05133     "</f>
        <v>0</v>
      </c>
      <c r="AJ932" t="s">
        <v>182</v>
      </c>
      <c r="AK932" t="s">
        <v>183</v>
      </c>
      <c r="AL932" t="s">
        <v>107</v>
      </c>
      <c r="AM932" t="s">
        <v>108</v>
      </c>
      <c r="AN932" t="s">
        <v>68</v>
      </c>
      <c r="AO932" t="s">
        <v>1510</v>
      </c>
    </row>
    <row r="933" spans="1:41">
      <c r="A933">
        <v>924</v>
      </c>
      <c r="B933" t="s">
        <v>41</v>
      </c>
      <c r="C933" t="s">
        <v>42</v>
      </c>
      <c r="D933" t="s">
        <v>43</v>
      </c>
      <c r="E933">
        <f>"05"</f>
        <v>0</v>
      </c>
      <c r="F933" t="s">
        <v>99</v>
      </c>
      <c r="G933" t="s">
        <v>100</v>
      </c>
      <c r="H933">
        <v>2038</v>
      </c>
      <c r="I933" t="s">
        <v>1506</v>
      </c>
      <c r="J933" t="s">
        <v>1507</v>
      </c>
      <c r="K933" t="s">
        <v>48</v>
      </c>
      <c r="L933" t="s">
        <v>49</v>
      </c>
      <c r="M933">
        <v>26</v>
      </c>
      <c r="N933" t="s">
        <v>1508</v>
      </c>
      <c r="O933" t="s">
        <v>51</v>
      </c>
      <c r="P933" t="s">
        <v>1450</v>
      </c>
      <c r="Q933" t="s">
        <v>92</v>
      </c>
      <c r="R933" t="s">
        <v>54</v>
      </c>
      <c r="S933" t="s">
        <v>55</v>
      </c>
      <c r="T933" t="s">
        <v>55</v>
      </c>
      <c r="U933" t="s">
        <v>1509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60</v>
      </c>
      <c r="AE933" t="s">
        <v>60</v>
      </c>
      <c r="AF933" t="s">
        <v>80</v>
      </c>
      <c r="AG933" t="s">
        <v>80</v>
      </c>
      <c r="AH933">
        <v>66</v>
      </c>
      <c r="AI933">
        <f>"05133     "</f>
        <v>0</v>
      </c>
      <c r="AJ933" t="s">
        <v>182</v>
      </c>
      <c r="AK933" t="s">
        <v>183</v>
      </c>
      <c r="AL933" t="s">
        <v>107</v>
      </c>
      <c r="AM933" t="s">
        <v>108</v>
      </c>
      <c r="AN933" t="s">
        <v>68</v>
      </c>
      <c r="AO933" t="s">
        <v>1510</v>
      </c>
    </row>
    <row r="934" spans="1:41">
      <c r="A934">
        <v>925</v>
      </c>
      <c r="B934" t="s">
        <v>41</v>
      </c>
      <c r="C934" t="s">
        <v>42</v>
      </c>
      <c r="D934" t="s">
        <v>43</v>
      </c>
      <c r="E934">
        <f>"05"</f>
        <v>0</v>
      </c>
      <c r="F934" t="s">
        <v>99</v>
      </c>
      <c r="G934" t="s">
        <v>100</v>
      </c>
      <c r="H934">
        <v>2038</v>
      </c>
      <c r="I934" t="s">
        <v>1506</v>
      </c>
      <c r="J934" t="s">
        <v>1507</v>
      </c>
      <c r="K934" t="s">
        <v>48</v>
      </c>
      <c r="L934" t="s">
        <v>49</v>
      </c>
      <c r="M934">
        <v>26</v>
      </c>
      <c r="N934" t="s">
        <v>1508</v>
      </c>
      <c r="O934" t="s">
        <v>51</v>
      </c>
      <c r="P934" t="s">
        <v>1450</v>
      </c>
      <c r="Q934" t="s">
        <v>92</v>
      </c>
      <c r="R934" t="s">
        <v>54</v>
      </c>
      <c r="S934" t="s">
        <v>55</v>
      </c>
      <c r="T934" t="s">
        <v>55</v>
      </c>
      <c r="U934" t="s">
        <v>1509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60</v>
      </c>
      <c r="AE934" t="s">
        <v>60</v>
      </c>
      <c r="AF934" t="s">
        <v>80</v>
      </c>
      <c r="AG934" t="s">
        <v>80</v>
      </c>
      <c r="AH934">
        <v>67</v>
      </c>
      <c r="AI934">
        <f>"05133     "</f>
        <v>0</v>
      </c>
      <c r="AJ934" t="s">
        <v>182</v>
      </c>
      <c r="AK934" t="s">
        <v>183</v>
      </c>
      <c r="AL934" t="s">
        <v>107</v>
      </c>
      <c r="AM934" t="s">
        <v>108</v>
      </c>
      <c r="AN934" t="s">
        <v>68</v>
      </c>
      <c r="AO934" t="s">
        <v>1511</v>
      </c>
    </row>
    <row r="935" spans="1:41">
      <c r="A935">
        <v>926</v>
      </c>
      <c r="B935" t="s">
        <v>41</v>
      </c>
      <c r="C935" t="s">
        <v>42</v>
      </c>
      <c r="D935" t="s">
        <v>43</v>
      </c>
      <c r="E935">
        <f>"08"</f>
        <v>0</v>
      </c>
      <c r="F935" t="s">
        <v>241</v>
      </c>
      <c r="G935" t="s">
        <v>242</v>
      </c>
      <c r="H935">
        <v>2039</v>
      </c>
      <c r="I935" t="s">
        <v>1512</v>
      </c>
      <c r="J935" t="s">
        <v>1513</v>
      </c>
      <c r="K935" t="s">
        <v>48</v>
      </c>
      <c r="L935" t="s">
        <v>49</v>
      </c>
      <c r="M935">
        <v>21</v>
      </c>
      <c r="N935" t="s">
        <v>1514</v>
      </c>
      <c r="O935" t="s">
        <v>51</v>
      </c>
      <c r="P935" t="s">
        <v>1450</v>
      </c>
      <c r="Q935" t="s">
        <v>92</v>
      </c>
      <c r="R935" t="s">
        <v>54</v>
      </c>
      <c r="S935" t="s">
        <v>55</v>
      </c>
      <c r="T935" t="s">
        <v>55</v>
      </c>
      <c r="U935" t="s">
        <v>1515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61</v>
      </c>
      <c r="AE935" t="s">
        <v>60</v>
      </c>
      <c r="AF935" t="s">
        <v>80</v>
      </c>
      <c r="AG935" t="s">
        <v>80</v>
      </c>
      <c r="AH935">
        <v>1</v>
      </c>
      <c r="AI935">
        <f>"08302     "</f>
        <v>0</v>
      </c>
      <c r="AJ935" t="s">
        <v>477</v>
      </c>
      <c r="AK935" t="s">
        <v>478</v>
      </c>
      <c r="AL935" t="s">
        <v>375</v>
      </c>
      <c r="AM935" t="s">
        <v>376</v>
      </c>
      <c r="AN935" t="s">
        <v>68</v>
      </c>
      <c r="AO935" t="s">
        <v>70</v>
      </c>
    </row>
    <row r="936" spans="1:41">
      <c r="A936">
        <v>927</v>
      </c>
      <c r="B936" t="s">
        <v>41</v>
      </c>
      <c r="C936" t="s">
        <v>42</v>
      </c>
      <c r="D936" t="s">
        <v>43</v>
      </c>
      <c r="E936">
        <f>"08"</f>
        <v>0</v>
      </c>
      <c r="F936" t="s">
        <v>241</v>
      </c>
      <c r="G936" t="s">
        <v>242</v>
      </c>
      <c r="H936">
        <v>2039</v>
      </c>
      <c r="I936" t="s">
        <v>1512</v>
      </c>
      <c r="J936" t="s">
        <v>1513</v>
      </c>
      <c r="K936" t="s">
        <v>48</v>
      </c>
      <c r="L936" t="s">
        <v>49</v>
      </c>
      <c r="M936">
        <v>21</v>
      </c>
      <c r="N936" t="s">
        <v>1514</v>
      </c>
      <c r="O936" t="s">
        <v>51</v>
      </c>
      <c r="P936" t="s">
        <v>1450</v>
      </c>
      <c r="Q936" t="s">
        <v>92</v>
      </c>
      <c r="R936" t="s">
        <v>54</v>
      </c>
      <c r="S936" t="s">
        <v>55</v>
      </c>
      <c r="T936" t="s">
        <v>55</v>
      </c>
      <c r="U936" t="s">
        <v>1515</v>
      </c>
      <c r="V936" t="s">
        <v>80</v>
      </c>
      <c r="W936" t="s">
        <v>80</v>
      </c>
      <c r="X936" t="s">
        <v>60</v>
      </c>
      <c r="Y936" t="s">
        <v>60</v>
      </c>
      <c r="Z936" t="s">
        <v>61</v>
      </c>
      <c r="AA936" t="s">
        <v>61</v>
      </c>
      <c r="AB936" t="s">
        <v>61</v>
      </c>
      <c r="AC936" t="s">
        <v>60</v>
      </c>
      <c r="AD936" t="s">
        <v>61</v>
      </c>
      <c r="AE936" t="s">
        <v>60</v>
      </c>
      <c r="AF936" t="s">
        <v>80</v>
      </c>
      <c r="AG936" t="s">
        <v>80</v>
      </c>
      <c r="AH936">
        <v>2</v>
      </c>
      <c r="AI936">
        <f>"08303     "</f>
        <v>0</v>
      </c>
      <c r="AJ936" t="s">
        <v>804</v>
      </c>
      <c r="AK936" t="s">
        <v>805</v>
      </c>
      <c r="AL936" t="s">
        <v>375</v>
      </c>
      <c r="AM936" t="s">
        <v>376</v>
      </c>
      <c r="AN936" t="s">
        <v>68</v>
      </c>
      <c r="AO936" t="s">
        <v>142</v>
      </c>
    </row>
    <row r="937" spans="1:41">
      <c r="A937">
        <v>928</v>
      </c>
      <c r="B937" t="s">
        <v>41</v>
      </c>
      <c r="C937" t="s">
        <v>42</v>
      </c>
      <c r="D937" t="s">
        <v>43</v>
      </c>
      <c r="E937">
        <f>"08"</f>
        <v>0</v>
      </c>
      <c r="F937" t="s">
        <v>241</v>
      </c>
      <c r="G937" t="s">
        <v>242</v>
      </c>
      <c r="H937">
        <v>2039</v>
      </c>
      <c r="I937" t="s">
        <v>1512</v>
      </c>
      <c r="J937" t="s">
        <v>1513</v>
      </c>
      <c r="K937" t="s">
        <v>48</v>
      </c>
      <c r="L937" t="s">
        <v>49</v>
      </c>
      <c r="M937">
        <v>21</v>
      </c>
      <c r="N937" t="s">
        <v>1514</v>
      </c>
      <c r="O937" t="s">
        <v>51</v>
      </c>
      <c r="P937" t="s">
        <v>1450</v>
      </c>
      <c r="Q937" t="s">
        <v>92</v>
      </c>
      <c r="R937" t="s">
        <v>54</v>
      </c>
      <c r="S937" t="s">
        <v>55</v>
      </c>
      <c r="T937" t="s">
        <v>55</v>
      </c>
      <c r="U937" t="s">
        <v>1515</v>
      </c>
      <c r="V937" t="s">
        <v>80</v>
      </c>
      <c r="W937" t="s">
        <v>80</v>
      </c>
      <c r="X937" t="s">
        <v>60</v>
      </c>
      <c r="Y937" t="s">
        <v>60</v>
      </c>
      <c r="Z937" t="s">
        <v>61</v>
      </c>
      <c r="AA937" t="s">
        <v>61</v>
      </c>
      <c r="AB937" t="s">
        <v>61</v>
      </c>
      <c r="AC937" t="s">
        <v>60</v>
      </c>
      <c r="AD937" t="s">
        <v>61</v>
      </c>
      <c r="AE937" t="s">
        <v>60</v>
      </c>
      <c r="AF937" t="s">
        <v>80</v>
      </c>
      <c r="AG937" t="s">
        <v>80</v>
      </c>
      <c r="AH937">
        <v>3</v>
      </c>
      <c r="AI937">
        <f>"08303     "</f>
        <v>0</v>
      </c>
      <c r="AJ937" t="s">
        <v>804</v>
      </c>
      <c r="AK937" t="s">
        <v>805</v>
      </c>
      <c r="AL937" t="s">
        <v>375</v>
      </c>
      <c r="AM937" t="s">
        <v>376</v>
      </c>
      <c r="AN937" t="s">
        <v>68</v>
      </c>
      <c r="AO937" t="s">
        <v>70</v>
      </c>
    </row>
    <row r="938" spans="1:41">
      <c r="A938">
        <v>929</v>
      </c>
      <c r="B938" t="s">
        <v>41</v>
      </c>
      <c r="C938" t="s">
        <v>42</v>
      </c>
      <c r="D938" t="s">
        <v>43</v>
      </c>
      <c r="E938">
        <f>"08"</f>
        <v>0</v>
      </c>
      <c r="F938" t="s">
        <v>241</v>
      </c>
      <c r="G938" t="s">
        <v>242</v>
      </c>
      <c r="H938">
        <v>2039</v>
      </c>
      <c r="I938" t="s">
        <v>1512</v>
      </c>
      <c r="J938" t="s">
        <v>1513</v>
      </c>
      <c r="K938" t="s">
        <v>48</v>
      </c>
      <c r="L938" t="s">
        <v>49</v>
      </c>
      <c r="M938">
        <v>21</v>
      </c>
      <c r="N938" t="s">
        <v>1514</v>
      </c>
      <c r="O938" t="s">
        <v>51</v>
      </c>
      <c r="P938" t="s">
        <v>1450</v>
      </c>
      <c r="Q938" t="s">
        <v>92</v>
      </c>
      <c r="R938" t="s">
        <v>54</v>
      </c>
      <c r="S938" t="s">
        <v>55</v>
      </c>
      <c r="T938" t="s">
        <v>55</v>
      </c>
      <c r="U938" t="s">
        <v>1515</v>
      </c>
      <c r="V938" t="s">
        <v>80</v>
      </c>
      <c r="W938" t="s">
        <v>80</v>
      </c>
      <c r="X938" t="s">
        <v>60</v>
      </c>
      <c r="Y938" t="s">
        <v>60</v>
      </c>
      <c r="Z938" t="s">
        <v>61</v>
      </c>
      <c r="AA938" t="s">
        <v>61</v>
      </c>
      <c r="AB938" t="s">
        <v>61</v>
      </c>
      <c r="AC938" t="s">
        <v>60</v>
      </c>
      <c r="AD938" t="s">
        <v>61</v>
      </c>
      <c r="AE938" t="s">
        <v>60</v>
      </c>
      <c r="AF938" t="s">
        <v>80</v>
      </c>
      <c r="AG938" t="s">
        <v>80</v>
      </c>
      <c r="AH938">
        <v>4</v>
      </c>
      <c r="AI938">
        <f>"08303     "</f>
        <v>0</v>
      </c>
      <c r="AJ938" t="s">
        <v>804</v>
      </c>
      <c r="AK938" t="s">
        <v>805</v>
      </c>
      <c r="AL938" t="s">
        <v>375</v>
      </c>
      <c r="AM938" t="s">
        <v>376</v>
      </c>
      <c r="AN938" t="s">
        <v>68</v>
      </c>
      <c r="AO938" t="s">
        <v>70</v>
      </c>
    </row>
    <row r="939" spans="1:41">
      <c r="A939">
        <v>930</v>
      </c>
      <c r="B939" t="s">
        <v>41</v>
      </c>
      <c r="C939" t="s">
        <v>42</v>
      </c>
      <c r="D939" t="s">
        <v>43</v>
      </c>
      <c r="E939">
        <f>"02"</f>
        <v>0</v>
      </c>
      <c r="F939" t="s">
        <v>124</v>
      </c>
      <c r="G939" t="s">
        <v>125</v>
      </c>
      <c r="H939">
        <v>2040</v>
      </c>
      <c r="I939" t="s">
        <v>1516</v>
      </c>
      <c r="J939" t="s">
        <v>1517</v>
      </c>
      <c r="K939" t="s">
        <v>48</v>
      </c>
      <c r="L939" t="s">
        <v>49</v>
      </c>
      <c r="M939">
        <v>22</v>
      </c>
      <c r="N939" t="s">
        <v>1496</v>
      </c>
      <c r="O939" t="s">
        <v>51</v>
      </c>
      <c r="P939" t="s">
        <v>1450</v>
      </c>
      <c r="Q939" t="s">
        <v>92</v>
      </c>
      <c r="R939" t="s">
        <v>54</v>
      </c>
      <c r="S939" t="s">
        <v>55</v>
      </c>
      <c r="T939" t="s">
        <v>55</v>
      </c>
      <c r="U939" t="s">
        <v>1518</v>
      </c>
      <c r="V939" t="s">
        <v>80</v>
      </c>
      <c r="W939" t="s">
        <v>80</v>
      </c>
      <c r="X939" t="s">
        <v>60</v>
      </c>
      <c r="Y939" t="s">
        <v>60</v>
      </c>
      <c r="Z939" t="s">
        <v>60</v>
      </c>
      <c r="AA939" t="s">
        <v>61</v>
      </c>
      <c r="AB939" t="s">
        <v>60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1</v>
      </c>
      <c r="AI939">
        <f>"02103     "</f>
        <v>0</v>
      </c>
      <c r="AJ939" t="s">
        <v>989</v>
      </c>
      <c r="AK939" t="s">
        <v>990</v>
      </c>
      <c r="AL939" t="s">
        <v>1519</v>
      </c>
      <c r="AM939" t="s">
        <v>1520</v>
      </c>
      <c r="AN939" t="s">
        <v>68</v>
      </c>
      <c r="AO939" t="s">
        <v>72</v>
      </c>
    </row>
    <row r="940" spans="1:41">
      <c r="A940">
        <v>931</v>
      </c>
      <c r="B940" t="s">
        <v>41</v>
      </c>
      <c r="C940" t="s">
        <v>42</v>
      </c>
      <c r="D940" t="s">
        <v>43</v>
      </c>
      <c r="E940">
        <f>"02"</f>
        <v>0</v>
      </c>
      <c r="F940" t="s">
        <v>124</v>
      </c>
      <c r="G940" t="s">
        <v>125</v>
      </c>
      <c r="H940">
        <v>2040</v>
      </c>
      <c r="I940" t="s">
        <v>1516</v>
      </c>
      <c r="J940" t="s">
        <v>1517</v>
      </c>
      <c r="K940" t="s">
        <v>48</v>
      </c>
      <c r="L940" t="s">
        <v>49</v>
      </c>
      <c r="M940">
        <v>22</v>
      </c>
      <c r="N940" t="s">
        <v>1496</v>
      </c>
      <c r="O940" t="s">
        <v>51</v>
      </c>
      <c r="P940" t="s">
        <v>1450</v>
      </c>
      <c r="Q940" t="s">
        <v>92</v>
      </c>
      <c r="R940" t="s">
        <v>54</v>
      </c>
      <c r="S940" t="s">
        <v>55</v>
      </c>
      <c r="T940" t="s">
        <v>55</v>
      </c>
      <c r="U940" t="s">
        <v>1518</v>
      </c>
      <c r="V940" t="s">
        <v>80</v>
      </c>
      <c r="W940" t="s">
        <v>80</v>
      </c>
      <c r="X940" t="s">
        <v>60</v>
      </c>
      <c r="Y940" t="s">
        <v>60</v>
      </c>
      <c r="Z940" t="s">
        <v>60</v>
      </c>
      <c r="AA940" t="s">
        <v>61</v>
      </c>
      <c r="AB940" t="s">
        <v>60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2</v>
      </c>
      <c r="AI940">
        <f>"02103     "</f>
        <v>0</v>
      </c>
      <c r="AJ940" t="s">
        <v>989</v>
      </c>
      <c r="AK940" t="s">
        <v>990</v>
      </c>
      <c r="AL940" t="s">
        <v>1521</v>
      </c>
      <c r="AM940" t="s">
        <v>1522</v>
      </c>
      <c r="AN940" t="s">
        <v>68</v>
      </c>
      <c r="AO940" t="s">
        <v>209</v>
      </c>
    </row>
    <row r="941" spans="1:41">
      <c r="A941">
        <v>932</v>
      </c>
      <c r="B941" t="s">
        <v>41</v>
      </c>
      <c r="C941" t="s">
        <v>42</v>
      </c>
      <c r="D941" t="s">
        <v>43</v>
      </c>
      <c r="E941">
        <f>"02"</f>
        <v>0</v>
      </c>
      <c r="F941" t="s">
        <v>124</v>
      </c>
      <c r="G941" t="s">
        <v>125</v>
      </c>
      <c r="H941">
        <v>2040</v>
      </c>
      <c r="I941" t="s">
        <v>1516</v>
      </c>
      <c r="J941" t="s">
        <v>1517</v>
      </c>
      <c r="K941" t="s">
        <v>48</v>
      </c>
      <c r="L941" t="s">
        <v>49</v>
      </c>
      <c r="M941">
        <v>22</v>
      </c>
      <c r="N941" t="s">
        <v>1496</v>
      </c>
      <c r="O941" t="s">
        <v>51</v>
      </c>
      <c r="P941" t="s">
        <v>1450</v>
      </c>
      <c r="Q941" t="s">
        <v>92</v>
      </c>
      <c r="R941" t="s">
        <v>54</v>
      </c>
      <c r="S941" t="s">
        <v>55</v>
      </c>
      <c r="T941" t="s">
        <v>55</v>
      </c>
      <c r="U941" t="s">
        <v>1518</v>
      </c>
      <c r="V941" t="s">
        <v>80</v>
      </c>
      <c r="W941" t="s">
        <v>80</v>
      </c>
      <c r="X941" t="s">
        <v>60</v>
      </c>
      <c r="Y941" t="s">
        <v>60</v>
      </c>
      <c r="Z941" t="s">
        <v>60</v>
      </c>
      <c r="AA941" t="s">
        <v>61</v>
      </c>
      <c r="AB941" t="s">
        <v>60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3</v>
      </c>
      <c r="AI941">
        <f>"02103     "</f>
        <v>0</v>
      </c>
      <c r="AJ941" t="s">
        <v>989</v>
      </c>
      <c r="AK941" t="s">
        <v>990</v>
      </c>
      <c r="AL941" t="s">
        <v>207</v>
      </c>
      <c r="AM941" t="s">
        <v>208</v>
      </c>
      <c r="AN941" t="s">
        <v>68</v>
      </c>
      <c r="AO941" t="s">
        <v>85</v>
      </c>
    </row>
    <row r="942" spans="1:41">
      <c r="A942">
        <v>933</v>
      </c>
      <c r="B942" t="s">
        <v>41</v>
      </c>
      <c r="C942" t="s">
        <v>42</v>
      </c>
      <c r="D942" t="s">
        <v>43</v>
      </c>
      <c r="E942">
        <f>"02"</f>
        <v>0</v>
      </c>
      <c r="F942" t="s">
        <v>124</v>
      </c>
      <c r="G942" t="s">
        <v>125</v>
      </c>
      <c r="H942">
        <v>2040</v>
      </c>
      <c r="I942" t="s">
        <v>1516</v>
      </c>
      <c r="J942" t="s">
        <v>1517</v>
      </c>
      <c r="K942" t="s">
        <v>48</v>
      </c>
      <c r="L942" t="s">
        <v>49</v>
      </c>
      <c r="M942">
        <v>22</v>
      </c>
      <c r="N942" t="s">
        <v>1496</v>
      </c>
      <c r="O942" t="s">
        <v>51</v>
      </c>
      <c r="P942" t="s">
        <v>1450</v>
      </c>
      <c r="Q942" t="s">
        <v>92</v>
      </c>
      <c r="R942" t="s">
        <v>54</v>
      </c>
      <c r="S942" t="s">
        <v>55</v>
      </c>
      <c r="T942" t="s">
        <v>55</v>
      </c>
      <c r="U942" t="s">
        <v>1518</v>
      </c>
      <c r="V942" t="s">
        <v>80</v>
      </c>
      <c r="W942" t="s">
        <v>80</v>
      </c>
      <c r="X942" t="s">
        <v>60</v>
      </c>
      <c r="Y942" t="s">
        <v>60</v>
      </c>
      <c r="Z942" t="s">
        <v>60</v>
      </c>
      <c r="AA942" t="s">
        <v>61</v>
      </c>
      <c r="AB942" t="s">
        <v>60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4</v>
      </c>
      <c r="AI942">
        <f>"02103     "</f>
        <v>0</v>
      </c>
      <c r="AJ942" t="s">
        <v>989</v>
      </c>
      <c r="AK942" t="s">
        <v>990</v>
      </c>
      <c r="AL942" t="s">
        <v>207</v>
      </c>
      <c r="AM942" t="s">
        <v>208</v>
      </c>
      <c r="AN942" t="s">
        <v>68</v>
      </c>
      <c r="AO942" t="s">
        <v>142</v>
      </c>
    </row>
    <row r="943" spans="1:41">
      <c r="A943">
        <v>934</v>
      </c>
      <c r="B943" t="s">
        <v>41</v>
      </c>
      <c r="C943" t="s">
        <v>42</v>
      </c>
      <c r="D943" t="s">
        <v>43</v>
      </c>
      <c r="E943">
        <f>"05"</f>
        <v>0</v>
      </c>
      <c r="F943" t="s">
        <v>99</v>
      </c>
      <c r="G943" t="s">
        <v>100</v>
      </c>
      <c r="H943">
        <v>2042</v>
      </c>
      <c r="I943" t="s">
        <v>1523</v>
      </c>
      <c r="J943" t="s">
        <v>1524</v>
      </c>
      <c r="K943" t="s">
        <v>48</v>
      </c>
      <c r="L943" t="s">
        <v>49</v>
      </c>
      <c r="M943">
        <v>23</v>
      </c>
      <c r="N943" t="s">
        <v>1504</v>
      </c>
      <c r="O943" t="s">
        <v>51</v>
      </c>
      <c r="P943" t="s">
        <v>1450</v>
      </c>
      <c r="Q943" t="s">
        <v>92</v>
      </c>
      <c r="R943" t="s">
        <v>54</v>
      </c>
      <c r="S943" t="s">
        <v>55</v>
      </c>
      <c r="T943" t="s">
        <v>55</v>
      </c>
      <c r="U943" t="s">
        <v>1451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1</v>
      </c>
      <c r="AI943">
        <f>"05114     "</f>
        <v>0</v>
      </c>
      <c r="AJ943" t="s">
        <v>590</v>
      </c>
      <c r="AK943" t="s">
        <v>591</v>
      </c>
      <c r="AL943" t="s">
        <v>1525</v>
      </c>
      <c r="AM943" t="s">
        <v>1526</v>
      </c>
      <c r="AN943" t="s">
        <v>68</v>
      </c>
      <c r="AO943" t="s">
        <v>142</v>
      </c>
    </row>
    <row r="944" spans="1:41">
      <c r="A944">
        <v>935</v>
      </c>
      <c r="B944" t="s">
        <v>41</v>
      </c>
      <c r="C944" t="s">
        <v>42</v>
      </c>
      <c r="D944" t="s">
        <v>43</v>
      </c>
      <c r="E944">
        <f>"05"</f>
        <v>0</v>
      </c>
      <c r="F944" t="s">
        <v>99</v>
      </c>
      <c r="G944" t="s">
        <v>100</v>
      </c>
      <c r="H944">
        <v>2042</v>
      </c>
      <c r="I944" t="s">
        <v>1523</v>
      </c>
      <c r="J944" t="s">
        <v>1524</v>
      </c>
      <c r="K944" t="s">
        <v>48</v>
      </c>
      <c r="L944" t="s">
        <v>49</v>
      </c>
      <c r="M944">
        <v>23</v>
      </c>
      <c r="N944" t="s">
        <v>1504</v>
      </c>
      <c r="O944" t="s">
        <v>51</v>
      </c>
      <c r="P944" t="s">
        <v>1450</v>
      </c>
      <c r="Q944" t="s">
        <v>92</v>
      </c>
      <c r="R944" t="s">
        <v>54</v>
      </c>
      <c r="S944" t="s">
        <v>55</v>
      </c>
      <c r="T944" t="s">
        <v>55</v>
      </c>
      <c r="U944" t="s">
        <v>1451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4</v>
      </c>
      <c r="AI944">
        <f>"05114     "</f>
        <v>0</v>
      </c>
      <c r="AJ944" t="s">
        <v>590</v>
      </c>
      <c r="AK944" t="s">
        <v>591</v>
      </c>
      <c r="AL944" t="s">
        <v>1527</v>
      </c>
      <c r="AM944" t="s">
        <v>1528</v>
      </c>
      <c r="AN944" t="s">
        <v>68</v>
      </c>
      <c r="AO944" t="s">
        <v>142</v>
      </c>
    </row>
    <row r="945" spans="1:41">
      <c r="A945">
        <v>936</v>
      </c>
      <c r="B945" t="s">
        <v>41</v>
      </c>
      <c r="C945" t="s">
        <v>42</v>
      </c>
      <c r="D945" t="s">
        <v>43</v>
      </c>
      <c r="E945">
        <f>"05"</f>
        <v>0</v>
      </c>
      <c r="F945" t="s">
        <v>99</v>
      </c>
      <c r="G945" t="s">
        <v>100</v>
      </c>
      <c r="H945">
        <v>2042</v>
      </c>
      <c r="I945" t="s">
        <v>1523</v>
      </c>
      <c r="J945" t="s">
        <v>1524</v>
      </c>
      <c r="K945" t="s">
        <v>48</v>
      </c>
      <c r="L945" t="s">
        <v>49</v>
      </c>
      <c r="M945">
        <v>23</v>
      </c>
      <c r="N945" t="s">
        <v>1504</v>
      </c>
      <c r="O945" t="s">
        <v>51</v>
      </c>
      <c r="P945" t="s">
        <v>1450</v>
      </c>
      <c r="Q945" t="s">
        <v>92</v>
      </c>
      <c r="R945" t="s">
        <v>54</v>
      </c>
      <c r="S945" t="s">
        <v>55</v>
      </c>
      <c r="T945" t="s">
        <v>55</v>
      </c>
      <c r="U945" t="s">
        <v>1451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5</v>
      </c>
      <c r="AI945">
        <f>"05114     "</f>
        <v>0</v>
      </c>
      <c r="AJ945" t="s">
        <v>590</v>
      </c>
      <c r="AK945" t="s">
        <v>591</v>
      </c>
      <c r="AL945" t="s">
        <v>1529</v>
      </c>
      <c r="AM945" t="s">
        <v>1530</v>
      </c>
      <c r="AN945" t="s">
        <v>68</v>
      </c>
      <c r="AO945" t="s">
        <v>142</v>
      </c>
    </row>
    <row r="946" spans="1:41">
      <c r="A946">
        <v>937</v>
      </c>
      <c r="B946" t="s">
        <v>41</v>
      </c>
      <c r="C946" t="s">
        <v>42</v>
      </c>
      <c r="D946" t="s">
        <v>43</v>
      </c>
      <c r="E946">
        <f>"05"</f>
        <v>0</v>
      </c>
      <c r="F946" t="s">
        <v>99</v>
      </c>
      <c r="G946" t="s">
        <v>100</v>
      </c>
      <c r="H946">
        <v>2042</v>
      </c>
      <c r="I946" t="s">
        <v>1523</v>
      </c>
      <c r="J946" t="s">
        <v>1524</v>
      </c>
      <c r="K946" t="s">
        <v>48</v>
      </c>
      <c r="L946" t="s">
        <v>49</v>
      </c>
      <c r="M946">
        <v>23</v>
      </c>
      <c r="N946" t="s">
        <v>1504</v>
      </c>
      <c r="O946" t="s">
        <v>51</v>
      </c>
      <c r="P946" t="s">
        <v>1450</v>
      </c>
      <c r="Q946" t="s">
        <v>92</v>
      </c>
      <c r="R946" t="s">
        <v>54</v>
      </c>
      <c r="S946" t="s">
        <v>55</v>
      </c>
      <c r="T946" t="s">
        <v>55</v>
      </c>
      <c r="U946" t="s">
        <v>1451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6</v>
      </c>
      <c r="AI946">
        <f>"05114     "</f>
        <v>0</v>
      </c>
      <c r="AJ946" t="s">
        <v>590</v>
      </c>
      <c r="AK946" t="s">
        <v>591</v>
      </c>
      <c r="AL946" t="s">
        <v>1531</v>
      </c>
      <c r="AM946" t="s">
        <v>1532</v>
      </c>
      <c r="AN946" t="s">
        <v>68</v>
      </c>
      <c r="AO946" t="s">
        <v>142</v>
      </c>
    </row>
    <row r="947" spans="1:41">
      <c r="A947">
        <v>938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1523</v>
      </c>
      <c r="J947" t="s">
        <v>1524</v>
      </c>
      <c r="K947" t="s">
        <v>48</v>
      </c>
      <c r="L947" t="s">
        <v>49</v>
      </c>
      <c r="M947">
        <v>23</v>
      </c>
      <c r="N947" t="s">
        <v>1504</v>
      </c>
      <c r="O947" t="s">
        <v>51</v>
      </c>
      <c r="P947" t="s">
        <v>1450</v>
      </c>
      <c r="Q947" t="s">
        <v>92</v>
      </c>
      <c r="R947" t="s">
        <v>54</v>
      </c>
      <c r="S947" t="s">
        <v>55</v>
      </c>
      <c r="T947" t="s">
        <v>55</v>
      </c>
      <c r="U947" t="s">
        <v>1451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8</v>
      </c>
      <c r="AI947">
        <f>"05111     "</f>
        <v>0</v>
      </c>
      <c r="AJ947" t="s">
        <v>752</v>
      </c>
      <c r="AK947" t="s">
        <v>753</v>
      </c>
      <c r="AL947" t="s">
        <v>107</v>
      </c>
      <c r="AM947" t="s">
        <v>108</v>
      </c>
      <c r="AN947" t="s">
        <v>68</v>
      </c>
      <c r="AO947" t="s">
        <v>142</v>
      </c>
    </row>
    <row r="948" spans="1:41">
      <c r="A948">
        <v>939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1523</v>
      </c>
      <c r="J948" t="s">
        <v>1524</v>
      </c>
      <c r="K948" t="s">
        <v>48</v>
      </c>
      <c r="L948" t="s">
        <v>49</v>
      </c>
      <c r="M948">
        <v>23</v>
      </c>
      <c r="N948" t="s">
        <v>1504</v>
      </c>
      <c r="O948" t="s">
        <v>51</v>
      </c>
      <c r="P948" t="s">
        <v>1450</v>
      </c>
      <c r="Q948" t="s">
        <v>92</v>
      </c>
      <c r="R948" t="s">
        <v>54</v>
      </c>
      <c r="S948" t="s">
        <v>55</v>
      </c>
      <c r="T948" t="s">
        <v>55</v>
      </c>
      <c r="U948" t="s">
        <v>1451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11</v>
      </c>
      <c r="AI948">
        <f>"05111     "</f>
        <v>0</v>
      </c>
      <c r="AJ948" t="s">
        <v>752</v>
      </c>
      <c r="AK948" t="s">
        <v>753</v>
      </c>
      <c r="AL948" t="s">
        <v>107</v>
      </c>
      <c r="AM948" t="s">
        <v>108</v>
      </c>
      <c r="AN948" t="s">
        <v>68</v>
      </c>
      <c r="AO948" t="s">
        <v>142</v>
      </c>
    </row>
    <row r="949" spans="1:41">
      <c r="A949">
        <v>940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1523</v>
      </c>
      <c r="J949" t="s">
        <v>1524</v>
      </c>
      <c r="K949" t="s">
        <v>48</v>
      </c>
      <c r="L949" t="s">
        <v>49</v>
      </c>
      <c r="M949">
        <v>23</v>
      </c>
      <c r="N949" t="s">
        <v>1504</v>
      </c>
      <c r="O949" t="s">
        <v>51</v>
      </c>
      <c r="P949" t="s">
        <v>1450</v>
      </c>
      <c r="Q949" t="s">
        <v>92</v>
      </c>
      <c r="R949" t="s">
        <v>54</v>
      </c>
      <c r="S949" t="s">
        <v>55</v>
      </c>
      <c r="T949" t="s">
        <v>55</v>
      </c>
      <c r="U949" t="s">
        <v>1451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12</v>
      </c>
      <c r="AI949">
        <f>"05111     "</f>
        <v>0</v>
      </c>
      <c r="AJ949" t="s">
        <v>752</v>
      </c>
      <c r="AK949" t="s">
        <v>753</v>
      </c>
      <c r="AL949" t="s">
        <v>107</v>
      </c>
      <c r="AM949" t="s">
        <v>108</v>
      </c>
      <c r="AN949" t="s">
        <v>68</v>
      </c>
      <c r="AO949" t="s">
        <v>142</v>
      </c>
    </row>
    <row r="950" spans="1:41">
      <c r="A950">
        <v>941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1523</v>
      </c>
      <c r="J950" t="s">
        <v>1524</v>
      </c>
      <c r="K950" t="s">
        <v>48</v>
      </c>
      <c r="L950" t="s">
        <v>49</v>
      </c>
      <c r="M950">
        <v>23</v>
      </c>
      <c r="N950" t="s">
        <v>1504</v>
      </c>
      <c r="O950" t="s">
        <v>51</v>
      </c>
      <c r="P950" t="s">
        <v>1450</v>
      </c>
      <c r="Q950" t="s">
        <v>92</v>
      </c>
      <c r="R950" t="s">
        <v>54</v>
      </c>
      <c r="S950" t="s">
        <v>55</v>
      </c>
      <c r="T950" t="s">
        <v>55</v>
      </c>
      <c r="U950" t="s">
        <v>1451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13</v>
      </c>
      <c r="AI950">
        <f>"05111     "</f>
        <v>0</v>
      </c>
      <c r="AJ950" t="s">
        <v>752</v>
      </c>
      <c r="AK950" t="s">
        <v>753</v>
      </c>
      <c r="AL950" t="s">
        <v>107</v>
      </c>
      <c r="AM950" t="s">
        <v>108</v>
      </c>
      <c r="AN950" t="s">
        <v>68</v>
      </c>
      <c r="AO950" t="s">
        <v>142</v>
      </c>
    </row>
    <row r="951" spans="1:41">
      <c r="A951">
        <v>942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1523</v>
      </c>
      <c r="J951" t="s">
        <v>1524</v>
      </c>
      <c r="K951" t="s">
        <v>48</v>
      </c>
      <c r="L951" t="s">
        <v>49</v>
      </c>
      <c r="M951">
        <v>23</v>
      </c>
      <c r="N951" t="s">
        <v>1504</v>
      </c>
      <c r="O951" t="s">
        <v>51</v>
      </c>
      <c r="P951" t="s">
        <v>1450</v>
      </c>
      <c r="Q951" t="s">
        <v>92</v>
      </c>
      <c r="R951" t="s">
        <v>54</v>
      </c>
      <c r="S951" t="s">
        <v>55</v>
      </c>
      <c r="T951" t="s">
        <v>55</v>
      </c>
      <c r="U951" t="s">
        <v>1451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15</v>
      </c>
      <c r="AI951">
        <f>"05111     "</f>
        <v>0</v>
      </c>
      <c r="AJ951" t="s">
        <v>752</v>
      </c>
      <c r="AK951" t="s">
        <v>753</v>
      </c>
      <c r="AL951" t="s">
        <v>107</v>
      </c>
      <c r="AM951" t="s">
        <v>108</v>
      </c>
      <c r="AN951" t="s">
        <v>68</v>
      </c>
      <c r="AO951" t="s">
        <v>142</v>
      </c>
    </row>
    <row r="952" spans="1:41">
      <c r="A952">
        <v>943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1523</v>
      </c>
      <c r="J952" t="s">
        <v>1524</v>
      </c>
      <c r="K952" t="s">
        <v>48</v>
      </c>
      <c r="L952" t="s">
        <v>49</v>
      </c>
      <c r="M952">
        <v>23</v>
      </c>
      <c r="N952" t="s">
        <v>1504</v>
      </c>
      <c r="O952" t="s">
        <v>51</v>
      </c>
      <c r="P952" t="s">
        <v>1450</v>
      </c>
      <c r="Q952" t="s">
        <v>92</v>
      </c>
      <c r="R952" t="s">
        <v>54</v>
      </c>
      <c r="S952" t="s">
        <v>55</v>
      </c>
      <c r="T952" t="s">
        <v>55</v>
      </c>
      <c r="U952" t="s">
        <v>1451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17</v>
      </c>
      <c r="AI952">
        <f>"05111     "</f>
        <v>0</v>
      </c>
      <c r="AJ952" t="s">
        <v>752</v>
      </c>
      <c r="AK952" t="s">
        <v>753</v>
      </c>
      <c r="AL952" t="s">
        <v>107</v>
      </c>
      <c r="AM952" t="s">
        <v>108</v>
      </c>
      <c r="AN952" t="s">
        <v>68</v>
      </c>
      <c r="AO952" t="s">
        <v>142</v>
      </c>
    </row>
    <row r="953" spans="1:41">
      <c r="A953">
        <v>944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1523</v>
      </c>
      <c r="J953" t="s">
        <v>1524</v>
      </c>
      <c r="K953" t="s">
        <v>48</v>
      </c>
      <c r="L953" t="s">
        <v>49</v>
      </c>
      <c r="M953">
        <v>23</v>
      </c>
      <c r="N953" t="s">
        <v>1504</v>
      </c>
      <c r="O953" t="s">
        <v>51</v>
      </c>
      <c r="P953" t="s">
        <v>1450</v>
      </c>
      <c r="Q953" t="s">
        <v>92</v>
      </c>
      <c r="R953" t="s">
        <v>54</v>
      </c>
      <c r="S953" t="s">
        <v>55</v>
      </c>
      <c r="T953" t="s">
        <v>55</v>
      </c>
      <c r="U953" t="s">
        <v>1451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18</v>
      </c>
      <c r="AI953">
        <f>"05114     "</f>
        <v>0</v>
      </c>
      <c r="AJ953" t="s">
        <v>590</v>
      </c>
      <c r="AK953" t="s">
        <v>591</v>
      </c>
      <c r="AL953" t="s">
        <v>107</v>
      </c>
      <c r="AM953" t="s">
        <v>108</v>
      </c>
      <c r="AN953" t="s">
        <v>68</v>
      </c>
      <c r="AO953" t="s">
        <v>184</v>
      </c>
    </row>
    <row r="954" spans="1:41">
      <c r="A954">
        <v>945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1523</v>
      </c>
      <c r="J954" t="s">
        <v>1524</v>
      </c>
      <c r="K954" t="s">
        <v>48</v>
      </c>
      <c r="L954" t="s">
        <v>49</v>
      </c>
      <c r="M954">
        <v>23</v>
      </c>
      <c r="N954" t="s">
        <v>1504</v>
      </c>
      <c r="O954" t="s">
        <v>51</v>
      </c>
      <c r="P954" t="s">
        <v>1450</v>
      </c>
      <c r="Q954" t="s">
        <v>92</v>
      </c>
      <c r="R954" t="s">
        <v>54</v>
      </c>
      <c r="S954" t="s">
        <v>55</v>
      </c>
      <c r="T954" t="s">
        <v>55</v>
      </c>
      <c r="U954" t="s">
        <v>1451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19</v>
      </c>
      <c r="AI954">
        <f>"05114     "</f>
        <v>0</v>
      </c>
      <c r="AJ954" t="s">
        <v>590</v>
      </c>
      <c r="AK954" t="s">
        <v>591</v>
      </c>
      <c r="AL954" t="s">
        <v>1529</v>
      </c>
      <c r="AM954" t="s">
        <v>1530</v>
      </c>
      <c r="AN954" t="s">
        <v>68</v>
      </c>
      <c r="AO954" t="s">
        <v>184</v>
      </c>
    </row>
    <row r="955" spans="1:41">
      <c r="A955">
        <v>946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1523</v>
      </c>
      <c r="J955" t="s">
        <v>1524</v>
      </c>
      <c r="K955" t="s">
        <v>48</v>
      </c>
      <c r="L955" t="s">
        <v>49</v>
      </c>
      <c r="M955">
        <v>23</v>
      </c>
      <c r="N955" t="s">
        <v>1504</v>
      </c>
      <c r="O955" t="s">
        <v>51</v>
      </c>
      <c r="P955" t="s">
        <v>1450</v>
      </c>
      <c r="Q955" t="s">
        <v>92</v>
      </c>
      <c r="R955" t="s">
        <v>54</v>
      </c>
      <c r="S955" t="s">
        <v>55</v>
      </c>
      <c r="T955" t="s">
        <v>55</v>
      </c>
      <c r="U955" t="s">
        <v>1451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20</v>
      </c>
      <c r="AI955">
        <f>"05114     "</f>
        <v>0</v>
      </c>
      <c r="AJ955" t="s">
        <v>590</v>
      </c>
      <c r="AK955" t="s">
        <v>591</v>
      </c>
      <c r="AL955" t="s">
        <v>1529</v>
      </c>
      <c r="AM955" t="s">
        <v>1530</v>
      </c>
      <c r="AN955" t="s">
        <v>68</v>
      </c>
      <c r="AO955" t="s">
        <v>184</v>
      </c>
    </row>
    <row r="956" spans="1:41">
      <c r="A956">
        <v>947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1523</v>
      </c>
      <c r="J956" t="s">
        <v>1524</v>
      </c>
      <c r="K956" t="s">
        <v>48</v>
      </c>
      <c r="L956" t="s">
        <v>49</v>
      </c>
      <c r="M956">
        <v>23</v>
      </c>
      <c r="N956" t="s">
        <v>1504</v>
      </c>
      <c r="O956" t="s">
        <v>51</v>
      </c>
      <c r="P956" t="s">
        <v>1450</v>
      </c>
      <c r="Q956" t="s">
        <v>92</v>
      </c>
      <c r="R956" t="s">
        <v>54</v>
      </c>
      <c r="S956" t="s">
        <v>55</v>
      </c>
      <c r="T956" t="s">
        <v>55</v>
      </c>
      <c r="U956" t="s">
        <v>1451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21</v>
      </c>
      <c r="AI956">
        <f>"05114     "</f>
        <v>0</v>
      </c>
      <c r="AJ956" t="s">
        <v>590</v>
      </c>
      <c r="AK956" t="s">
        <v>591</v>
      </c>
      <c r="AL956" t="s">
        <v>1531</v>
      </c>
      <c r="AM956" t="s">
        <v>1532</v>
      </c>
      <c r="AN956" t="s">
        <v>68</v>
      </c>
      <c r="AO956" t="s">
        <v>184</v>
      </c>
    </row>
    <row r="957" spans="1:41">
      <c r="A957">
        <v>948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1523</v>
      </c>
      <c r="J957" t="s">
        <v>1524</v>
      </c>
      <c r="K957" t="s">
        <v>48</v>
      </c>
      <c r="L957" t="s">
        <v>49</v>
      </c>
      <c r="M957">
        <v>23</v>
      </c>
      <c r="N957" t="s">
        <v>1504</v>
      </c>
      <c r="O957" t="s">
        <v>51</v>
      </c>
      <c r="P957" t="s">
        <v>1450</v>
      </c>
      <c r="Q957" t="s">
        <v>92</v>
      </c>
      <c r="R957" t="s">
        <v>54</v>
      </c>
      <c r="S957" t="s">
        <v>55</v>
      </c>
      <c r="T957" t="s">
        <v>55</v>
      </c>
      <c r="U957" t="s">
        <v>1451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22</v>
      </c>
      <c r="AI957">
        <f>"05114     "</f>
        <v>0</v>
      </c>
      <c r="AJ957" t="s">
        <v>590</v>
      </c>
      <c r="AK957" t="s">
        <v>591</v>
      </c>
      <c r="AL957" t="s">
        <v>1533</v>
      </c>
      <c r="AM957" t="s">
        <v>1534</v>
      </c>
      <c r="AN957" t="s">
        <v>68</v>
      </c>
      <c r="AO957" t="s">
        <v>184</v>
      </c>
    </row>
    <row r="958" spans="1:41">
      <c r="A958">
        <v>949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1523</v>
      </c>
      <c r="J958" t="s">
        <v>1524</v>
      </c>
      <c r="K958" t="s">
        <v>48</v>
      </c>
      <c r="L958" t="s">
        <v>49</v>
      </c>
      <c r="M958">
        <v>23</v>
      </c>
      <c r="N958" t="s">
        <v>1504</v>
      </c>
      <c r="O958" t="s">
        <v>51</v>
      </c>
      <c r="P958" t="s">
        <v>1450</v>
      </c>
      <c r="Q958" t="s">
        <v>92</v>
      </c>
      <c r="R958" t="s">
        <v>54</v>
      </c>
      <c r="S958" t="s">
        <v>55</v>
      </c>
      <c r="T958" t="s">
        <v>55</v>
      </c>
      <c r="U958" t="s">
        <v>1451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23</v>
      </c>
      <c r="AI958">
        <f>"05114     "</f>
        <v>0</v>
      </c>
      <c r="AJ958" t="s">
        <v>590</v>
      </c>
      <c r="AK958" t="s">
        <v>591</v>
      </c>
      <c r="AL958" t="s">
        <v>1533</v>
      </c>
      <c r="AM958" t="s">
        <v>1534</v>
      </c>
      <c r="AN958" t="s">
        <v>68</v>
      </c>
      <c r="AO958" t="s">
        <v>184</v>
      </c>
    </row>
    <row r="959" spans="1:41">
      <c r="A959">
        <v>950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1523</v>
      </c>
      <c r="J959" t="s">
        <v>1524</v>
      </c>
      <c r="K959" t="s">
        <v>48</v>
      </c>
      <c r="L959" t="s">
        <v>49</v>
      </c>
      <c r="M959">
        <v>23</v>
      </c>
      <c r="N959" t="s">
        <v>1504</v>
      </c>
      <c r="O959" t="s">
        <v>51</v>
      </c>
      <c r="P959" t="s">
        <v>1450</v>
      </c>
      <c r="Q959" t="s">
        <v>92</v>
      </c>
      <c r="R959" t="s">
        <v>54</v>
      </c>
      <c r="S959" t="s">
        <v>55</v>
      </c>
      <c r="T959" t="s">
        <v>55</v>
      </c>
      <c r="U959" t="s">
        <v>1451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24</v>
      </c>
      <c r="AI959">
        <f>"05114     "</f>
        <v>0</v>
      </c>
      <c r="AJ959" t="s">
        <v>590</v>
      </c>
      <c r="AK959" t="s">
        <v>591</v>
      </c>
      <c r="AL959" t="s">
        <v>1535</v>
      </c>
      <c r="AM959" t="s">
        <v>1536</v>
      </c>
      <c r="AN959" t="s">
        <v>68</v>
      </c>
      <c r="AO959" t="s">
        <v>184</v>
      </c>
    </row>
    <row r="960" spans="1:41">
      <c r="A960">
        <v>951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1523</v>
      </c>
      <c r="J960" t="s">
        <v>1524</v>
      </c>
      <c r="K960" t="s">
        <v>48</v>
      </c>
      <c r="L960" t="s">
        <v>49</v>
      </c>
      <c r="M960">
        <v>23</v>
      </c>
      <c r="N960" t="s">
        <v>1504</v>
      </c>
      <c r="O960" t="s">
        <v>51</v>
      </c>
      <c r="P960" t="s">
        <v>1450</v>
      </c>
      <c r="Q960" t="s">
        <v>92</v>
      </c>
      <c r="R960" t="s">
        <v>54</v>
      </c>
      <c r="S960" t="s">
        <v>55</v>
      </c>
      <c r="T960" t="s">
        <v>55</v>
      </c>
      <c r="U960" t="s">
        <v>1451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25</v>
      </c>
      <c r="AI960">
        <f>"05114     "</f>
        <v>0</v>
      </c>
      <c r="AJ960" t="s">
        <v>590</v>
      </c>
      <c r="AK960" t="s">
        <v>591</v>
      </c>
      <c r="AL960" t="s">
        <v>1535</v>
      </c>
      <c r="AM960" t="s">
        <v>1536</v>
      </c>
      <c r="AN960" t="s">
        <v>68</v>
      </c>
      <c r="AO960" t="s">
        <v>184</v>
      </c>
    </row>
    <row r="961" spans="1:41">
      <c r="A961">
        <v>952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1523</v>
      </c>
      <c r="J961" t="s">
        <v>1524</v>
      </c>
      <c r="K961" t="s">
        <v>48</v>
      </c>
      <c r="L961" t="s">
        <v>49</v>
      </c>
      <c r="M961">
        <v>23</v>
      </c>
      <c r="N961" t="s">
        <v>1504</v>
      </c>
      <c r="O961" t="s">
        <v>51</v>
      </c>
      <c r="P961" t="s">
        <v>1450</v>
      </c>
      <c r="Q961" t="s">
        <v>92</v>
      </c>
      <c r="R961" t="s">
        <v>54</v>
      </c>
      <c r="S961" t="s">
        <v>55</v>
      </c>
      <c r="T961" t="s">
        <v>55</v>
      </c>
      <c r="U961" t="s">
        <v>1451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27</v>
      </c>
      <c r="AI961">
        <f>"05111     "</f>
        <v>0</v>
      </c>
      <c r="AJ961" t="s">
        <v>752</v>
      </c>
      <c r="AK961" t="s">
        <v>753</v>
      </c>
      <c r="AL961" t="s">
        <v>107</v>
      </c>
      <c r="AM961" t="s">
        <v>108</v>
      </c>
      <c r="AN961" t="s">
        <v>68</v>
      </c>
      <c r="AO961" t="s">
        <v>184</v>
      </c>
    </row>
    <row r="962" spans="1:41">
      <c r="A962">
        <v>953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1523</v>
      </c>
      <c r="J962" t="s">
        <v>1524</v>
      </c>
      <c r="K962" t="s">
        <v>48</v>
      </c>
      <c r="L962" t="s">
        <v>49</v>
      </c>
      <c r="M962">
        <v>23</v>
      </c>
      <c r="N962" t="s">
        <v>1504</v>
      </c>
      <c r="O962" t="s">
        <v>51</v>
      </c>
      <c r="P962" t="s">
        <v>1450</v>
      </c>
      <c r="Q962" t="s">
        <v>92</v>
      </c>
      <c r="R962" t="s">
        <v>54</v>
      </c>
      <c r="S962" t="s">
        <v>55</v>
      </c>
      <c r="T962" t="s">
        <v>55</v>
      </c>
      <c r="U962" t="s">
        <v>1451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28</v>
      </c>
      <c r="AI962">
        <f>"05111     "</f>
        <v>0</v>
      </c>
      <c r="AJ962" t="s">
        <v>752</v>
      </c>
      <c r="AK962" t="s">
        <v>753</v>
      </c>
      <c r="AL962" t="s">
        <v>107</v>
      </c>
      <c r="AM962" t="s">
        <v>108</v>
      </c>
      <c r="AN962" t="s">
        <v>68</v>
      </c>
      <c r="AO962" t="s">
        <v>184</v>
      </c>
    </row>
    <row r="963" spans="1:41">
      <c r="A963">
        <v>954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1523</v>
      </c>
      <c r="J963" t="s">
        <v>1524</v>
      </c>
      <c r="K963" t="s">
        <v>48</v>
      </c>
      <c r="L963" t="s">
        <v>49</v>
      </c>
      <c r="M963">
        <v>23</v>
      </c>
      <c r="N963" t="s">
        <v>1504</v>
      </c>
      <c r="O963" t="s">
        <v>51</v>
      </c>
      <c r="P963" t="s">
        <v>1450</v>
      </c>
      <c r="Q963" t="s">
        <v>92</v>
      </c>
      <c r="R963" t="s">
        <v>54</v>
      </c>
      <c r="S963" t="s">
        <v>55</v>
      </c>
      <c r="T963" t="s">
        <v>55</v>
      </c>
      <c r="U963" t="s">
        <v>1451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29</v>
      </c>
      <c r="AI963">
        <f>"05111     "</f>
        <v>0</v>
      </c>
      <c r="AJ963" t="s">
        <v>752</v>
      </c>
      <c r="AK963" t="s">
        <v>753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955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1523</v>
      </c>
      <c r="J964" t="s">
        <v>1524</v>
      </c>
      <c r="K964" t="s">
        <v>48</v>
      </c>
      <c r="L964" t="s">
        <v>49</v>
      </c>
      <c r="M964">
        <v>23</v>
      </c>
      <c r="N964" t="s">
        <v>1504</v>
      </c>
      <c r="O964" t="s">
        <v>51</v>
      </c>
      <c r="P964" t="s">
        <v>1450</v>
      </c>
      <c r="Q964" t="s">
        <v>92</v>
      </c>
      <c r="R964" t="s">
        <v>54</v>
      </c>
      <c r="S964" t="s">
        <v>55</v>
      </c>
      <c r="T964" t="s">
        <v>55</v>
      </c>
      <c r="U964" t="s">
        <v>1451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30</v>
      </c>
      <c r="AI964">
        <f>"05111     "</f>
        <v>0</v>
      </c>
      <c r="AJ964" t="s">
        <v>752</v>
      </c>
      <c r="AK964" t="s">
        <v>753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956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1523</v>
      </c>
      <c r="J965" t="s">
        <v>1524</v>
      </c>
      <c r="K965" t="s">
        <v>48</v>
      </c>
      <c r="L965" t="s">
        <v>49</v>
      </c>
      <c r="M965">
        <v>23</v>
      </c>
      <c r="N965" t="s">
        <v>1504</v>
      </c>
      <c r="O965" t="s">
        <v>51</v>
      </c>
      <c r="P965" t="s">
        <v>1450</v>
      </c>
      <c r="Q965" t="s">
        <v>92</v>
      </c>
      <c r="R965" t="s">
        <v>54</v>
      </c>
      <c r="S965" t="s">
        <v>55</v>
      </c>
      <c r="T965" t="s">
        <v>55</v>
      </c>
      <c r="U965" t="s">
        <v>1451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31</v>
      </c>
      <c r="AI965">
        <f>"05111     "</f>
        <v>0</v>
      </c>
      <c r="AJ965" t="s">
        <v>752</v>
      </c>
      <c r="AK965" t="s">
        <v>753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957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1523</v>
      </c>
      <c r="J966" t="s">
        <v>1524</v>
      </c>
      <c r="K966" t="s">
        <v>48</v>
      </c>
      <c r="L966" t="s">
        <v>49</v>
      </c>
      <c r="M966">
        <v>23</v>
      </c>
      <c r="N966" t="s">
        <v>1504</v>
      </c>
      <c r="O966" t="s">
        <v>51</v>
      </c>
      <c r="P966" t="s">
        <v>1450</v>
      </c>
      <c r="Q966" t="s">
        <v>92</v>
      </c>
      <c r="R966" t="s">
        <v>54</v>
      </c>
      <c r="S966" t="s">
        <v>55</v>
      </c>
      <c r="T966" t="s">
        <v>55</v>
      </c>
      <c r="U966" t="s">
        <v>1451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32</v>
      </c>
      <c r="AI966">
        <f>"05111     "</f>
        <v>0</v>
      </c>
      <c r="AJ966" t="s">
        <v>752</v>
      </c>
      <c r="AK966" t="s">
        <v>753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958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1523</v>
      </c>
      <c r="J967" t="s">
        <v>1524</v>
      </c>
      <c r="K967" t="s">
        <v>48</v>
      </c>
      <c r="L967" t="s">
        <v>49</v>
      </c>
      <c r="M967">
        <v>23</v>
      </c>
      <c r="N967" t="s">
        <v>1504</v>
      </c>
      <c r="O967" t="s">
        <v>51</v>
      </c>
      <c r="P967" t="s">
        <v>1450</v>
      </c>
      <c r="Q967" t="s">
        <v>92</v>
      </c>
      <c r="R967" t="s">
        <v>54</v>
      </c>
      <c r="S967" t="s">
        <v>55</v>
      </c>
      <c r="T967" t="s">
        <v>55</v>
      </c>
      <c r="U967" t="s">
        <v>1451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33</v>
      </c>
      <c r="AI967">
        <f>"05111     "</f>
        <v>0</v>
      </c>
      <c r="AJ967" t="s">
        <v>752</v>
      </c>
      <c r="AK967" t="s">
        <v>753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959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1523</v>
      </c>
      <c r="J968" t="s">
        <v>1524</v>
      </c>
      <c r="K968" t="s">
        <v>48</v>
      </c>
      <c r="L968" t="s">
        <v>49</v>
      </c>
      <c r="M968">
        <v>23</v>
      </c>
      <c r="N968" t="s">
        <v>1504</v>
      </c>
      <c r="O968" t="s">
        <v>51</v>
      </c>
      <c r="P968" t="s">
        <v>1450</v>
      </c>
      <c r="Q968" t="s">
        <v>92</v>
      </c>
      <c r="R968" t="s">
        <v>54</v>
      </c>
      <c r="S968" t="s">
        <v>55</v>
      </c>
      <c r="T968" t="s">
        <v>55</v>
      </c>
      <c r="U968" t="s">
        <v>1451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34</v>
      </c>
      <c r="AI968">
        <f>"05111     "</f>
        <v>0</v>
      </c>
      <c r="AJ968" t="s">
        <v>752</v>
      </c>
      <c r="AK968" t="s">
        <v>753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960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1523</v>
      </c>
      <c r="J969" t="s">
        <v>1524</v>
      </c>
      <c r="K969" t="s">
        <v>48</v>
      </c>
      <c r="L969" t="s">
        <v>49</v>
      </c>
      <c r="M969">
        <v>23</v>
      </c>
      <c r="N969" t="s">
        <v>1504</v>
      </c>
      <c r="O969" t="s">
        <v>51</v>
      </c>
      <c r="P969" t="s">
        <v>1450</v>
      </c>
      <c r="Q969" t="s">
        <v>92</v>
      </c>
      <c r="R969" t="s">
        <v>54</v>
      </c>
      <c r="S969" t="s">
        <v>55</v>
      </c>
      <c r="T969" t="s">
        <v>55</v>
      </c>
      <c r="U969" t="s">
        <v>1451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35</v>
      </c>
      <c r="AI969">
        <f>"05111     "</f>
        <v>0</v>
      </c>
      <c r="AJ969" t="s">
        <v>752</v>
      </c>
      <c r="AK969" t="s">
        <v>753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961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1523</v>
      </c>
      <c r="J970" t="s">
        <v>1524</v>
      </c>
      <c r="K970" t="s">
        <v>48</v>
      </c>
      <c r="L970" t="s">
        <v>49</v>
      </c>
      <c r="M970">
        <v>23</v>
      </c>
      <c r="N970" t="s">
        <v>1504</v>
      </c>
      <c r="O970" t="s">
        <v>51</v>
      </c>
      <c r="P970" t="s">
        <v>1450</v>
      </c>
      <c r="Q970" t="s">
        <v>92</v>
      </c>
      <c r="R970" t="s">
        <v>54</v>
      </c>
      <c r="S970" t="s">
        <v>55</v>
      </c>
      <c r="T970" t="s">
        <v>55</v>
      </c>
      <c r="U970" t="s">
        <v>1451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36</v>
      </c>
      <c r="AI970">
        <f>"05111     "</f>
        <v>0</v>
      </c>
      <c r="AJ970" t="s">
        <v>752</v>
      </c>
      <c r="AK970" t="s">
        <v>753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962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1523</v>
      </c>
      <c r="J971" t="s">
        <v>1524</v>
      </c>
      <c r="K971" t="s">
        <v>48</v>
      </c>
      <c r="L971" t="s">
        <v>49</v>
      </c>
      <c r="M971">
        <v>23</v>
      </c>
      <c r="N971" t="s">
        <v>1504</v>
      </c>
      <c r="O971" t="s">
        <v>51</v>
      </c>
      <c r="P971" t="s">
        <v>1450</v>
      </c>
      <c r="Q971" t="s">
        <v>92</v>
      </c>
      <c r="R971" t="s">
        <v>54</v>
      </c>
      <c r="S971" t="s">
        <v>55</v>
      </c>
      <c r="T971" t="s">
        <v>55</v>
      </c>
      <c r="U971" t="s">
        <v>1451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37</v>
      </c>
      <c r="AI971">
        <f>"05111     "</f>
        <v>0</v>
      </c>
      <c r="AJ971" t="s">
        <v>752</v>
      </c>
      <c r="AK971" t="s">
        <v>753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963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1523</v>
      </c>
      <c r="J972" t="s">
        <v>1524</v>
      </c>
      <c r="K972" t="s">
        <v>48</v>
      </c>
      <c r="L972" t="s">
        <v>49</v>
      </c>
      <c r="M972">
        <v>23</v>
      </c>
      <c r="N972" t="s">
        <v>1504</v>
      </c>
      <c r="O972" t="s">
        <v>51</v>
      </c>
      <c r="P972" t="s">
        <v>1450</v>
      </c>
      <c r="Q972" t="s">
        <v>92</v>
      </c>
      <c r="R972" t="s">
        <v>54</v>
      </c>
      <c r="S972" t="s">
        <v>55</v>
      </c>
      <c r="T972" t="s">
        <v>55</v>
      </c>
      <c r="U972" t="s">
        <v>1451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38</v>
      </c>
      <c r="AI972">
        <f>"05111     "</f>
        <v>0</v>
      </c>
      <c r="AJ972" t="s">
        <v>752</v>
      </c>
      <c r="AK972" t="s">
        <v>753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964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1523</v>
      </c>
      <c r="J973" t="s">
        <v>1524</v>
      </c>
      <c r="K973" t="s">
        <v>48</v>
      </c>
      <c r="L973" t="s">
        <v>49</v>
      </c>
      <c r="M973">
        <v>23</v>
      </c>
      <c r="N973" t="s">
        <v>1504</v>
      </c>
      <c r="O973" t="s">
        <v>51</v>
      </c>
      <c r="P973" t="s">
        <v>1450</v>
      </c>
      <c r="Q973" t="s">
        <v>92</v>
      </c>
      <c r="R973" t="s">
        <v>54</v>
      </c>
      <c r="S973" t="s">
        <v>55</v>
      </c>
      <c r="T973" t="s">
        <v>55</v>
      </c>
      <c r="U973" t="s">
        <v>1451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39</v>
      </c>
      <c r="AI973">
        <f>"05111     "</f>
        <v>0</v>
      </c>
      <c r="AJ973" t="s">
        <v>752</v>
      </c>
      <c r="AK973" t="s">
        <v>753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965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1523</v>
      </c>
      <c r="J974" t="s">
        <v>1524</v>
      </c>
      <c r="K974" t="s">
        <v>48</v>
      </c>
      <c r="L974" t="s">
        <v>49</v>
      </c>
      <c r="M974">
        <v>23</v>
      </c>
      <c r="N974" t="s">
        <v>1504</v>
      </c>
      <c r="O974" t="s">
        <v>51</v>
      </c>
      <c r="P974" t="s">
        <v>1450</v>
      </c>
      <c r="Q974" t="s">
        <v>92</v>
      </c>
      <c r="R974" t="s">
        <v>54</v>
      </c>
      <c r="S974" t="s">
        <v>55</v>
      </c>
      <c r="T974" t="s">
        <v>55</v>
      </c>
      <c r="U974" t="s">
        <v>1451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40</v>
      </c>
      <c r="AI974">
        <f>"05111     "</f>
        <v>0</v>
      </c>
      <c r="AJ974" t="s">
        <v>752</v>
      </c>
      <c r="AK974" t="s">
        <v>753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966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1523</v>
      </c>
      <c r="J975" t="s">
        <v>1524</v>
      </c>
      <c r="K975" t="s">
        <v>48</v>
      </c>
      <c r="L975" t="s">
        <v>49</v>
      </c>
      <c r="M975">
        <v>23</v>
      </c>
      <c r="N975" t="s">
        <v>1504</v>
      </c>
      <c r="O975" t="s">
        <v>51</v>
      </c>
      <c r="P975" t="s">
        <v>1450</v>
      </c>
      <c r="Q975" t="s">
        <v>92</v>
      </c>
      <c r="R975" t="s">
        <v>54</v>
      </c>
      <c r="S975" t="s">
        <v>55</v>
      </c>
      <c r="T975" t="s">
        <v>55</v>
      </c>
      <c r="U975" t="s">
        <v>1451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41</v>
      </c>
      <c r="AI975">
        <f>"05111     "</f>
        <v>0</v>
      </c>
      <c r="AJ975" t="s">
        <v>752</v>
      </c>
      <c r="AK975" t="s">
        <v>753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967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1523</v>
      </c>
      <c r="J976" t="s">
        <v>1524</v>
      </c>
      <c r="K976" t="s">
        <v>48</v>
      </c>
      <c r="L976" t="s">
        <v>49</v>
      </c>
      <c r="M976">
        <v>23</v>
      </c>
      <c r="N976" t="s">
        <v>1504</v>
      </c>
      <c r="O976" t="s">
        <v>51</v>
      </c>
      <c r="P976" t="s">
        <v>1450</v>
      </c>
      <c r="Q976" t="s">
        <v>92</v>
      </c>
      <c r="R976" t="s">
        <v>54</v>
      </c>
      <c r="S976" t="s">
        <v>55</v>
      </c>
      <c r="T976" t="s">
        <v>55</v>
      </c>
      <c r="U976" t="s">
        <v>1451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42</v>
      </c>
      <c r="AI976">
        <f>"05111     "</f>
        <v>0</v>
      </c>
      <c r="AJ976" t="s">
        <v>752</v>
      </c>
      <c r="AK976" t="s">
        <v>753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968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1523</v>
      </c>
      <c r="J977" t="s">
        <v>1524</v>
      </c>
      <c r="K977" t="s">
        <v>48</v>
      </c>
      <c r="L977" t="s">
        <v>49</v>
      </c>
      <c r="M977">
        <v>23</v>
      </c>
      <c r="N977" t="s">
        <v>1504</v>
      </c>
      <c r="O977" t="s">
        <v>51</v>
      </c>
      <c r="P977" t="s">
        <v>1450</v>
      </c>
      <c r="Q977" t="s">
        <v>92</v>
      </c>
      <c r="R977" t="s">
        <v>54</v>
      </c>
      <c r="S977" t="s">
        <v>55</v>
      </c>
      <c r="T977" t="s">
        <v>55</v>
      </c>
      <c r="U977" t="s">
        <v>1451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43</v>
      </c>
      <c r="AI977">
        <f>"05111     "</f>
        <v>0</v>
      </c>
      <c r="AJ977" t="s">
        <v>752</v>
      </c>
      <c r="AK977" t="s">
        <v>753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969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1523</v>
      </c>
      <c r="J978" t="s">
        <v>1524</v>
      </c>
      <c r="K978" t="s">
        <v>48</v>
      </c>
      <c r="L978" t="s">
        <v>49</v>
      </c>
      <c r="M978">
        <v>23</v>
      </c>
      <c r="N978" t="s">
        <v>1504</v>
      </c>
      <c r="O978" t="s">
        <v>51</v>
      </c>
      <c r="P978" t="s">
        <v>1450</v>
      </c>
      <c r="Q978" t="s">
        <v>92</v>
      </c>
      <c r="R978" t="s">
        <v>54</v>
      </c>
      <c r="S978" t="s">
        <v>55</v>
      </c>
      <c r="T978" t="s">
        <v>55</v>
      </c>
      <c r="U978" t="s">
        <v>1451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44</v>
      </c>
      <c r="AI978">
        <f>"05111     "</f>
        <v>0</v>
      </c>
      <c r="AJ978" t="s">
        <v>752</v>
      </c>
      <c r="AK978" t="s">
        <v>753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970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1523</v>
      </c>
      <c r="J979" t="s">
        <v>1524</v>
      </c>
      <c r="K979" t="s">
        <v>48</v>
      </c>
      <c r="L979" t="s">
        <v>49</v>
      </c>
      <c r="M979">
        <v>23</v>
      </c>
      <c r="N979" t="s">
        <v>1504</v>
      </c>
      <c r="O979" t="s">
        <v>51</v>
      </c>
      <c r="P979" t="s">
        <v>1450</v>
      </c>
      <c r="Q979" t="s">
        <v>92</v>
      </c>
      <c r="R979" t="s">
        <v>54</v>
      </c>
      <c r="S979" t="s">
        <v>55</v>
      </c>
      <c r="T979" t="s">
        <v>55</v>
      </c>
      <c r="U979" t="s">
        <v>1451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45</v>
      </c>
      <c r="AI979">
        <f>"05111     "</f>
        <v>0</v>
      </c>
      <c r="AJ979" t="s">
        <v>752</v>
      </c>
      <c r="AK979" t="s">
        <v>753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971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1523</v>
      </c>
      <c r="J980" t="s">
        <v>1524</v>
      </c>
      <c r="K980" t="s">
        <v>48</v>
      </c>
      <c r="L980" t="s">
        <v>49</v>
      </c>
      <c r="M980">
        <v>23</v>
      </c>
      <c r="N980" t="s">
        <v>1504</v>
      </c>
      <c r="O980" t="s">
        <v>51</v>
      </c>
      <c r="P980" t="s">
        <v>1450</v>
      </c>
      <c r="Q980" t="s">
        <v>92</v>
      </c>
      <c r="R980" t="s">
        <v>54</v>
      </c>
      <c r="S980" t="s">
        <v>55</v>
      </c>
      <c r="T980" t="s">
        <v>55</v>
      </c>
      <c r="U980" t="s">
        <v>1451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46</v>
      </c>
      <c r="AI980">
        <f>"05111     "</f>
        <v>0</v>
      </c>
      <c r="AJ980" t="s">
        <v>752</v>
      </c>
      <c r="AK980" t="s">
        <v>753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972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1523</v>
      </c>
      <c r="J981" t="s">
        <v>1524</v>
      </c>
      <c r="K981" t="s">
        <v>48</v>
      </c>
      <c r="L981" t="s">
        <v>49</v>
      </c>
      <c r="M981">
        <v>23</v>
      </c>
      <c r="N981" t="s">
        <v>1504</v>
      </c>
      <c r="O981" t="s">
        <v>51</v>
      </c>
      <c r="P981" t="s">
        <v>1450</v>
      </c>
      <c r="Q981" t="s">
        <v>92</v>
      </c>
      <c r="R981" t="s">
        <v>54</v>
      </c>
      <c r="S981" t="s">
        <v>55</v>
      </c>
      <c r="T981" t="s">
        <v>55</v>
      </c>
      <c r="U981" t="s">
        <v>1451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47</v>
      </c>
      <c r="AI981">
        <f>"05111     "</f>
        <v>0</v>
      </c>
      <c r="AJ981" t="s">
        <v>752</v>
      </c>
      <c r="AK981" t="s">
        <v>753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973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1523</v>
      </c>
      <c r="J982" t="s">
        <v>1524</v>
      </c>
      <c r="K982" t="s">
        <v>48</v>
      </c>
      <c r="L982" t="s">
        <v>49</v>
      </c>
      <c r="M982">
        <v>23</v>
      </c>
      <c r="N982" t="s">
        <v>1504</v>
      </c>
      <c r="O982" t="s">
        <v>51</v>
      </c>
      <c r="P982" t="s">
        <v>1450</v>
      </c>
      <c r="Q982" t="s">
        <v>92</v>
      </c>
      <c r="R982" t="s">
        <v>54</v>
      </c>
      <c r="S982" t="s">
        <v>55</v>
      </c>
      <c r="T982" t="s">
        <v>55</v>
      </c>
      <c r="U982" t="s">
        <v>1451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48</v>
      </c>
      <c r="AI982">
        <f>"05111     "</f>
        <v>0</v>
      </c>
      <c r="AJ982" t="s">
        <v>752</v>
      </c>
      <c r="AK982" t="s">
        <v>753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974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1523</v>
      </c>
      <c r="J983" t="s">
        <v>1524</v>
      </c>
      <c r="K983" t="s">
        <v>48</v>
      </c>
      <c r="L983" t="s">
        <v>49</v>
      </c>
      <c r="M983">
        <v>23</v>
      </c>
      <c r="N983" t="s">
        <v>1504</v>
      </c>
      <c r="O983" t="s">
        <v>51</v>
      </c>
      <c r="P983" t="s">
        <v>1450</v>
      </c>
      <c r="Q983" t="s">
        <v>92</v>
      </c>
      <c r="R983" t="s">
        <v>54</v>
      </c>
      <c r="S983" t="s">
        <v>55</v>
      </c>
      <c r="T983" t="s">
        <v>55</v>
      </c>
      <c r="U983" t="s">
        <v>1451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49</v>
      </c>
      <c r="AI983">
        <f>"05111     "</f>
        <v>0</v>
      </c>
      <c r="AJ983" t="s">
        <v>752</v>
      </c>
      <c r="AK983" t="s">
        <v>753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975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1523</v>
      </c>
      <c r="J984" t="s">
        <v>1524</v>
      </c>
      <c r="K984" t="s">
        <v>48</v>
      </c>
      <c r="L984" t="s">
        <v>49</v>
      </c>
      <c r="M984">
        <v>23</v>
      </c>
      <c r="N984" t="s">
        <v>1504</v>
      </c>
      <c r="O984" t="s">
        <v>51</v>
      </c>
      <c r="P984" t="s">
        <v>1450</v>
      </c>
      <c r="Q984" t="s">
        <v>92</v>
      </c>
      <c r="R984" t="s">
        <v>54</v>
      </c>
      <c r="S984" t="s">
        <v>55</v>
      </c>
      <c r="T984" t="s">
        <v>55</v>
      </c>
      <c r="U984" t="s">
        <v>1451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51</v>
      </c>
      <c r="AI984">
        <f>"05111     "</f>
        <v>0</v>
      </c>
      <c r="AJ984" t="s">
        <v>752</v>
      </c>
      <c r="AK984" t="s">
        <v>753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976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1523</v>
      </c>
      <c r="J985" t="s">
        <v>1524</v>
      </c>
      <c r="K985" t="s">
        <v>48</v>
      </c>
      <c r="L985" t="s">
        <v>49</v>
      </c>
      <c r="M985">
        <v>23</v>
      </c>
      <c r="N985" t="s">
        <v>1504</v>
      </c>
      <c r="O985" t="s">
        <v>51</v>
      </c>
      <c r="P985" t="s">
        <v>1450</v>
      </c>
      <c r="Q985" t="s">
        <v>92</v>
      </c>
      <c r="R985" t="s">
        <v>54</v>
      </c>
      <c r="S985" t="s">
        <v>55</v>
      </c>
      <c r="T985" t="s">
        <v>55</v>
      </c>
      <c r="U985" t="s">
        <v>1451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52</v>
      </c>
      <c r="AI985">
        <f>"05111     "</f>
        <v>0</v>
      </c>
      <c r="AJ985" t="s">
        <v>752</v>
      </c>
      <c r="AK985" t="s">
        <v>753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977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2042</v>
      </c>
      <c r="I986" t="s">
        <v>1523</v>
      </c>
      <c r="J986" t="s">
        <v>1524</v>
      </c>
      <c r="K986" t="s">
        <v>48</v>
      </c>
      <c r="L986" t="s">
        <v>49</v>
      </c>
      <c r="M986">
        <v>23</v>
      </c>
      <c r="N986" t="s">
        <v>1504</v>
      </c>
      <c r="O986" t="s">
        <v>51</v>
      </c>
      <c r="P986" t="s">
        <v>1450</v>
      </c>
      <c r="Q986" t="s">
        <v>92</v>
      </c>
      <c r="R986" t="s">
        <v>54</v>
      </c>
      <c r="S986" t="s">
        <v>55</v>
      </c>
      <c r="T986" t="s">
        <v>55</v>
      </c>
      <c r="U986" t="s">
        <v>1451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53</v>
      </c>
      <c r="AI986">
        <f>"05111     "</f>
        <v>0</v>
      </c>
      <c r="AJ986" t="s">
        <v>752</v>
      </c>
      <c r="AK986" t="s">
        <v>753</v>
      </c>
      <c r="AL986" t="s">
        <v>107</v>
      </c>
      <c r="AM986" t="s">
        <v>108</v>
      </c>
      <c r="AN986" t="s">
        <v>68</v>
      </c>
      <c r="AO986" t="s">
        <v>184</v>
      </c>
    </row>
    <row r="987" spans="1:41">
      <c r="A987">
        <v>978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2042</v>
      </c>
      <c r="I987" t="s">
        <v>1523</v>
      </c>
      <c r="J987" t="s">
        <v>1524</v>
      </c>
      <c r="K987" t="s">
        <v>48</v>
      </c>
      <c r="L987" t="s">
        <v>49</v>
      </c>
      <c r="M987">
        <v>23</v>
      </c>
      <c r="N987" t="s">
        <v>1504</v>
      </c>
      <c r="O987" t="s">
        <v>51</v>
      </c>
      <c r="P987" t="s">
        <v>1450</v>
      </c>
      <c r="Q987" t="s">
        <v>92</v>
      </c>
      <c r="R987" t="s">
        <v>54</v>
      </c>
      <c r="S987" t="s">
        <v>55</v>
      </c>
      <c r="T987" t="s">
        <v>55</v>
      </c>
      <c r="U987" t="s">
        <v>1451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54</v>
      </c>
      <c r="AI987">
        <f>"05111     "</f>
        <v>0</v>
      </c>
      <c r="AJ987" t="s">
        <v>752</v>
      </c>
      <c r="AK987" t="s">
        <v>753</v>
      </c>
      <c r="AL987" t="s">
        <v>107</v>
      </c>
      <c r="AM987" t="s">
        <v>108</v>
      </c>
      <c r="AN987" t="s">
        <v>68</v>
      </c>
      <c r="AO987" t="s">
        <v>184</v>
      </c>
    </row>
    <row r="988" spans="1:41">
      <c r="A988">
        <v>979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2042</v>
      </c>
      <c r="I988" t="s">
        <v>1523</v>
      </c>
      <c r="J988" t="s">
        <v>1524</v>
      </c>
      <c r="K988" t="s">
        <v>48</v>
      </c>
      <c r="L988" t="s">
        <v>49</v>
      </c>
      <c r="M988">
        <v>23</v>
      </c>
      <c r="N988" t="s">
        <v>1504</v>
      </c>
      <c r="O988" t="s">
        <v>51</v>
      </c>
      <c r="P988" t="s">
        <v>1450</v>
      </c>
      <c r="Q988" t="s">
        <v>92</v>
      </c>
      <c r="R988" t="s">
        <v>54</v>
      </c>
      <c r="S988" t="s">
        <v>55</v>
      </c>
      <c r="T988" t="s">
        <v>55</v>
      </c>
      <c r="U988" t="s">
        <v>1451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55</v>
      </c>
      <c r="AI988">
        <f>"05111     "</f>
        <v>0</v>
      </c>
      <c r="AJ988" t="s">
        <v>752</v>
      </c>
      <c r="AK988" t="s">
        <v>753</v>
      </c>
      <c r="AL988" t="s">
        <v>107</v>
      </c>
      <c r="AM988" t="s">
        <v>108</v>
      </c>
      <c r="AN988" t="s">
        <v>68</v>
      </c>
      <c r="AO988" t="s">
        <v>184</v>
      </c>
    </row>
    <row r="989" spans="1:41">
      <c r="A989">
        <v>980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1537</v>
      </c>
      <c r="J989" t="s">
        <v>1538</v>
      </c>
      <c r="K989" t="s">
        <v>48</v>
      </c>
      <c r="L989" t="s">
        <v>49</v>
      </c>
      <c r="M989">
        <v>23</v>
      </c>
      <c r="N989" t="s">
        <v>1504</v>
      </c>
      <c r="O989" t="s">
        <v>51</v>
      </c>
      <c r="P989" t="s">
        <v>1450</v>
      </c>
      <c r="Q989" t="s">
        <v>92</v>
      </c>
      <c r="R989" t="s">
        <v>54</v>
      </c>
      <c r="S989" t="s">
        <v>55</v>
      </c>
      <c r="T989" t="s">
        <v>55</v>
      </c>
      <c r="U989" t="s">
        <v>1451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1</v>
      </c>
      <c r="AI989">
        <f>"05112     "</f>
        <v>0</v>
      </c>
      <c r="AJ989" t="s">
        <v>748</v>
      </c>
      <c r="AK989" t="s">
        <v>749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981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1537</v>
      </c>
      <c r="J990" t="s">
        <v>1538</v>
      </c>
      <c r="K990" t="s">
        <v>48</v>
      </c>
      <c r="L990" t="s">
        <v>49</v>
      </c>
      <c r="M990">
        <v>23</v>
      </c>
      <c r="N990" t="s">
        <v>1504</v>
      </c>
      <c r="O990" t="s">
        <v>51</v>
      </c>
      <c r="P990" t="s">
        <v>1450</v>
      </c>
      <c r="Q990" t="s">
        <v>92</v>
      </c>
      <c r="R990" t="s">
        <v>54</v>
      </c>
      <c r="S990" t="s">
        <v>55</v>
      </c>
      <c r="T990" t="s">
        <v>55</v>
      </c>
      <c r="U990" t="s">
        <v>1451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2</v>
      </c>
      <c r="AI990">
        <f>"05112     "</f>
        <v>0</v>
      </c>
      <c r="AJ990" t="s">
        <v>748</v>
      </c>
      <c r="AK990" t="s">
        <v>749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982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1537</v>
      </c>
      <c r="J991" t="s">
        <v>1538</v>
      </c>
      <c r="K991" t="s">
        <v>48</v>
      </c>
      <c r="L991" t="s">
        <v>49</v>
      </c>
      <c r="M991">
        <v>23</v>
      </c>
      <c r="N991" t="s">
        <v>1504</v>
      </c>
      <c r="O991" t="s">
        <v>51</v>
      </c>
      <c r="P991" t="s">
        <v>1450</v>
      </c>
      <c r="Q991" t="s">
        <v>92</v>
      </c>
      <c r="R991" t="s">
        <v>54</v>
      </c>
      <c r="S991" t="s">
        <v>55</v>
      </c>
      <c r="T991" t="s">
        <v>55</v>
      </c>
      <c r="U991" t="s">
        <v>1451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3</v>
      </c>
      <c r="AI991">
        <f>"05112     "</f>
        <v>0</v>
      </c>
      <c r="AJ991" t="s">
        <v>748</v>
      </c>
      <c r="AK991" t="s">
        <v>749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983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1537</v>
      </c>
      <c r="J992" t="s">
        <v>1538</v>
      </c>
      <c r="K992" t="s">
        <v>48</v>
      </c>
      <c r="L992" t="s">
        <v>49</v>
      </c>
      <c r="M992">
        <v>23</v>
      </c>
      <c r="N992" t="s">
        <v>1504</v>
      </c>
      <c r="O992" t="s">
        <v>51</v>
      </c>
      <c r="P992" t="s">
        <v>1450</v>
      </c>
      <c r="Q992" t="s">
        <v>92</v>
      </c>
      <c r="R992" t="s">
        <v>54</v>
      </c>
      <c r="S992" t="s">
        <v>55</v>
      </c>
      <c r="T992" t="s">
        <v>55</v>
      </c>
      <c r="U992" t="s">
        <v>1451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4</v>
      </c>
      <c r="AI992">
        <f>"05112     "</f>
        <v>0</v>
      </c>
      <c r="AJ992" t="s">
        <v>748</v>
      </c>
      <c r="AK992" t="s">
        <v>749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984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1537</v>
      </c>
      <c r="J993" t="s">
        <v>1538</v>
      </c>
      <c r="K993" t="s">
        <v>48</v>
      </c>
      <c r="L993" t="s">
        <v>49</v>
      </c>
      <c r="M993">
        <v>23</v>
      </c>
      <c r="N993" t="s">
        <v>1504</v>
      </c>
      <c r="O993" t="s">
        <v>51</v>
      </c>
      <c r="P993" t="s">
        <v>1450</v>
      </c>
      <c r="Q993" t="s">
        <v>92</v>
      </c>
      <c r="R993" t="s">
        <v>54</v>
      </c>
      <c r="S993" t="s">
        <v>55</v>
      </c>
      <c r="T993" t="s">
        <v>55</v>
      </c>
      <c r="U993" t="s">
        <v>1451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5</v>
      </c>
      <c r="AI993">
        <f>"05112     "</f>
        <v>0</v>
      </c>
      <c r="AJ993" t="s">
        <v>748</v>
      </c>
      <c r="AK993" t="s">
        <v>749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985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1537</v>
      </c>
      <c r="J994" t="s">
        <v>1538</v>
      </c>
      <c r="K994" t="s">
        <v>48</v>
      </c>
      <c r="L994" t="s">
        <v>49</v>
      </c>
      <c r="M994">
        <v>23</v>
      </c>
      <c r="N994" t="s">
        <v>1504</v>
      </c>
      <c r="O994" t="s">
        <v>51</v>
      </c>
      <c r="P994" t="s">
        <v>1450</v>
      </c>
      <c r="Q994" t="s">
        <v>92</v>
      </c>
      <c r="R994" t="s">
        <v>54</v>
      </c>
      <c r="S994" t="s">
        <v>55</v>
      </c>
      <c r="T994" t="s">
        <v>55</v>
      </c>
      <c r="U994" t="s">
        <v>1451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6</v>
      </c>
      <c r="AI994">
        <f>"05112     "</f>
        <v>0</v>
      </c>
      <c r="AJ994" t="s">
        <v>748</v>
      </c>
      <c r="AK994" t="s">
        <v>749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986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1537</v>
      </c>
      <c r="J995" t="s">
        <v>1538</v>
      </c>
      <c r="K995" t="s">
        <v>48</v>
      </c>
      <c r="L995" t="s">
        <v>49</v>
      </c>
      <c r="M995">
        <v>23</v>
      </c>
      <c r="N995" t="s">
        <v>1504</v>
      </c>
      <c r="O995" t="s">
        <v>51</v>
      </c>
      <c r="P995" t="s">
        <v>1450</v>
      </c>
      <c r="Q995" t="s">
        <v>92</v>
      </c>
      <c r="R995" t="s">
        <v>54</v>
      </c>
      <c r="S995" t="s">
        <v>55</v>
      </c>
      <c r="T995" t="s">
        <v>55</v>
      </c>
      <c r="U995" t="s">
        <v>1451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7</v>
      </c>
      <c r="AI995">
        <f>"05112     "</f>
        <v>0</v>
      </c>
      <c r="AJ995" t="s">
        <v>748</v>
      </c>
      <c r="AK995" t="s">
        <v>749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987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1537</v>
      </c>
      <c r="J996" t="s">
        <v>1538</v>
      </c>
      <c r="K996" t="s">
        <v>48</v>
      </c>
      <c r="L996" t="s">
        <v>49</v>
      </c>
      <c r="M996">
        <v>23</v>
      </c>
      <c r="N996" t="s">
        <v>1504</v>
      </c>
      <c r="O996" t="s">
        <v>51</v>
      </c>
      <c r="P996" t="s">
        <v>1450</v>
      </c>
      <c r="Q996" t="s">
        <v>92</v>
      </c>
      <c r="R996" t="s">
        <v>54</v>
      </c>
      <c r="S996" t="s">
        <v>55</v>
      </c>
      <c r="T996" t="s">
        <v>55</v>
      </c>
      <c r="U996" t="s">
        <v>1451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8</v>
      </c>
      <c r="AI996">
        <f>"05112     "</f>
        <v>0</v>
      </c>
      <c r="AJ996" t="s">
        <v>748</v>
      </c>
      <c r="AK996" t="s">
        <v>749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988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1537</v>
      </c>
      <c r="J997" t="s">
        <v>1538</v>
      </c>
      <c r="K997" t="s">
        <v>48</v>
      </c>
      <c r="L997" t="s">
        <v>49</v>
      </c>
      <c r="M997">
        <v>23</v>
      </c>
      <c r="N997" t="s">
        <v>1504</v>
      </c>
      <c r="O997" t="s">
        <v>51</v>
      </c>
      <c r="P997" t="s">
        <v>1450</v>
      </c>
      <c r="Q997" t="s">
        <v>92</v>
      </c>
      <c r="R997" t="s">
        <v>54</v>
      </c>
      <c r="S997" t="s">
        <v>55</v>
      </c>
      <c r="T997" t="s">
        <v>55</v>
      </c>
      <c r="U997" t="s">
        <v>1451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9</v>
      </c>
      <c r="AI997">
        <f>"05112     "</f>
        <v>0</v>
      </c>
      <c r="AJ997" t="s">
        <v>748</v>
      </c>
      <c r="AK997" t="s">
        <v>749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989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1537</v>
      </c>
      <c r="J998" t="s">
        <v>1538</v>
      </c>
      <c r="K998" t="s">
        <v>48</v>
      </c>
      <c r="L998" t="s">
        <v>49</v>
      </c>
      <c r="M998">
        <v>23</v>
      </c>
      <c r="N998" t="s">
        <v>1504</v>
      </c>
      <c r="O998" t="s">
        <v>51</v>
      </c>
      <c r="P998" t="s">
        <v>1450</v>
      </c>
      <c r="Q998" t="s">
        <v>92</v>
      </c>
      <c r="R998" t="s">
        <v>54</v>
      </c>
      <c r="S998" t="s">
        <v>55</v>
      </c>
      <c r="T998" t="s">
        <v>55</v>
      </c>
      <c r="U998" t="s">
        <v>1451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10</v>
      </c>
      <c r="AI998">
        <f>"05112     "</f>
        <v>0</v>
      </c>
      <c r="AJ998" t="s">
        <v>748</v>
      </c>
      <c r="AK998" t="s">
        <v>749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990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1537</v>
      </c>
      <c r="J999" t="s">
        <v>1538</v>
      </c>
      <c r="K999" t="s">
        <v>48</v>
      </c>
      <c r="L999" t="s">
        <v>49</v>
      </c>
      <c r="M999">
        <v>23</v>
      </c>
      <c r="N999" t="s">
        <v>1504</v>
      </c>
      <c r="O999" t="s">
        <v>51</v>
      </c>
      <c r="P999" t="s">
        <v>1450</v>
      </c>
      <c r="Q999" t="s">
        <v>92</v>
      </c>
      <c r="R999" t="s">
        <v>54</v>
      </c>
      <c r="S999" t="s">
        <v>55</v>
      </c>
      <c r="T999" t="s">
        <v>55</v>
      </c>
      <c r="U999" t="s">
        <v>1451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11</v>
      </c>
      <c r="AI999">
        <f>"05113     "</f>
        <v>0</v>
      </c>
      <c r="AJ999" t="s">
        <v>731</v>
      </c>
      <c r="AK999" t="s">
        <v>732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991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1537</v>
      </c>
      <c r="J1000" t="s">
        <v>1538</v>
      </c>
      <c r="K1000" t="s">
        <v>48</v>
      </c>
      <c r="L1000" t="s">
        <v>49</v>
      </c>
      <c r="M1000">
        <v>23</v>
      </c>
      <c r="N1000" t="s">
        <v>1504</v>
      </c>
      <c r="O1000" t="s">
        <v>51</v>
      </c>
      <c r="P1000" t="s">
        <v>1450</v>
      </c>
      <c r="Q1000" t="s">
        <v>92</v>
      </c>
      <c r="R1000" t="s">
        <v>54</v>
      </c>
      <c r="S1000" t="s">
        <v>55</v>
      </c>
      <c r="T1000" t="s">
        <v>55</v>
      </c>
      <c r="U1000" t="s">
        <v>1451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12</v>
      </c>
      <c r="AI1000">
        <f>"05111     "</f>
        <v>0</v>
      </c>
      <c r="AJ1000" t="s">
        <v>752</v>
      </c>
      <c r="AK1000" t="s">
        <v>753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992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1537</v>
      </c>
      <c r="J1001" t="s">
        <v>1538</v>
      </c>
      <c r="K1001" t="s">
        <v>48</v>
      </c>
      <c r="L1001" t="s">
        <v>49</v>
      </c>
      <c r="M1001">
        <v>23</v>
      </c>
      <c r="N1001" t="s">
        <v>1504</v>
      </c>
      <c r="O1001" t="s">
        <v>51</v>
      </c>
      <c r="P1001" t="s">
        <v>1450</v>
      </c>
      <c r="Q1001" t="s">
        <v>92</v>
      </c>
      <c r="R1001" t="s">
        <v>54</v>
      </c>
      <c r="S1001" t="s">
        <v>55</v>
      </c>
      <c r="T1001" t="s">
        <v>55</v>
      </c>
      <c r="U1001" t="s">
        <v>1451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13</v>
      </c>
      <c r="AI1001">
        <f>"05111     "</f>
        <v>0</v>
      </c>
      <c r="AJ1001" t="s">
        <v>752</v>
      </c>
      <c r="AK1001" t="s">
        <v>753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993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1537</v>
      </c>
      <c r="J1002" t="s">
        <v>1538</v>
      </c>
      <c r="K1002" t="s">
        <v>48</v>
      </c>
      <c r="L1002" t="s">
        <v>49</v>
      </c>
      <c r="M1002">
        <v>23</v>
      </c>
      <c r="N1002" t="s">
        <v>1504</v>
      </c>
      <c r="O1002" t="s">
        <v>51</v>
      </c>
      <c r="P1002" t="s">
        <v>1450</v>
      </c>
      <c r="Q1002" t="s">
        <v>92</v>
      </c>
      <c r="R1002" t="s">
        <v>54</v>
      </c>
      <c r="S1002" t="s">
        <v>55</v>
      </c>
      <c r="T1002" t="s">
        <v>55</v>
      </c>
      <c r="U1002" t="s">
        <v>1451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14</v>
      </c>
      <c r="AI1002">
        <f>"05111     "</f>
        <v>0</v>
      </c>
      <c r="AJ1002" t="s">
        <v>752</v>
      </c>
      <c r="AK1002" t="s">
        <v>753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994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1537</v>
      </c>
      <c r="J1003" t="s">
        <v>1538</v>
      </c>
      <c r="K1003" t="s">
        <v>48</v>
      </c>
      <c r="L1003" t="s">
        <v>49</v>
      </c>
      <c r="M1003">
        <v>23</v>
      </c>
      <c r="N1003" t="s">
        <v>1504</v>
      </c>
      <c r="O1003" t="s">
        <v>51</v>
      </c>
      <c r="P1003" t="s">
        <v>1450</v>
      </c>
      <c r="Q1003" t="s">
        <v>92</v>
      </c>
      <c r="R1003" t="s">
        <v>54</v>
      </c>
      <c r="S1003" t="s">
        <v>55</v>
      </c>
      <c r="T1003" t="s">
        <v>55</v>
      </c>
      <c r="U1003" t="s">
        <v>1451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15</v>
      </c>
      <c r="AI1003">
        <f>"05111     "</f>
        <v>0</v>
      </c>
      <c r="AJ1003" t="s">
        <v>752</v>
      </c>
      <c r="AK1003" t="s">
        <v>753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995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1537</v>
      </c>
      <c r="J1004" t="s">
        <v>1538</v>
      </c>
      <c r="K1004" t="s">
        <v>48</v>
      </c>
      <c r="L1004" t="s">
        <v>49</v>
      </c>
      <c r="M1004">
        <v>23</v>
      </c>
      <c r="N1004" t="s">
        <v>1504</v>
      </c>
      <c r="O1004" t="s">
        <v>51</v>
      </c>
      <c r="P1004" t="s">
        <v>1450</v>
      </c>
      <c r="Q1004" t="s">
        <v>92</v>
      </c>
      <c r="R1004" t="s">
        <v>54</v>
      </c>
      <c r="S1004" t="s">
        <v>55</v>
      </c>
      <c r="T1004" t="s">
        <v>55</v>
      </c>
      <c r="U1004" t="s">
        <v>1451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16</v>
      </c>
      <c r="AI1004">
        <f>"05111     "</f>
        <v>0</v>
      </c>
      <c r="AJ1004" t="s">
        <v>752</v>
      </c>
      <c r="AK1004" t="s">
        <v>753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996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1537</v>
      </c>
      <c r="J1005" t="s">
        <v>1538</v>
      </c>
      <c r="K1005" t="s">
        <v>48</v>
      </c>
      <c r="L1005" t="s">
        <v>49</v>
      </c>
      <c r="M1005">
        <v>23</v>
      </c>
      <c r="N1005" t="s">
        <v>1504</v>
      </c>
      <c r="O1005" t="s">
        <v>51</v>
      </c>
      <c r="P1005" t="s">
        <v>1450</v>
      </c>
      <c r="Q1005" t="s">
        <v>92</v>
      </c>
      <c r="R1005" t="s">
        <v>54</v>
      </c>
      <c r="S1005" t="s">
        <v>55</v>
      </c>
      <c r="T1005" t="s">
        <v>55</v>
      </c>
      <c r="U1005" t="s">
        <v>1451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17</v>
      </c>
      <c r="AI1005">
        <f>"05114     "</f>
        <v>0</v>
      </c>
      <c r="AJ1005" t="s">
        <v>590</v>
      </c>
      <c r="AK1005" t="s">
        <v>591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997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1537</v>
      </c>
      <c r="J1006" t="s">
        <v>1538</v>
      </c>
      <c r="K1006" t="s">
        <v>48</v>
      </c>
      <c r="L1006" t="s">
        <v>49</v>
      </c>
      <c r="M1006">
        <v>23</v>
      </c>
      <c r="N1006" t="s">
        <v>1504</v>
      </c>
      <c r="O1006" t="s">
        <v>51</v>
      </c>
      <c r="P1006" t="s">
        <v>1450</v>
      </c>
      <c r="Q1006" t="s">
        <v>92</v>
      </c>
      <c r="R1006" t="s">
        <v>54</v>
      </c>
      <c r="S1006" t="s">
        <v>55</v>
      </c>
      <c r="T1006" t="s">
        <v>55</v>
      </c>
      <c r="U1006" t="s">
        <v>1451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18</v>
      </c>
      <c r="AI1006">
        <f>"05111     "</f>
        <v>0</v>
      </c>
      <c r="AJ1006" t="s">
        <v>752</v>
      </c>
      <c r="AK1006" t="s">
        <v>753</v>
      </c>
      <c r="AL1006" t="s">
        <v>107</v>
      </c>
      <c r="AM1006" t="s">
        <v>108</v>
      </c>
      <c r="AN1006" t="s">
        <v>68</v>
      </c>
      <c r="AO1006" t="s">
        <v>142</v>
      </c>
    </row>
    <row r="1007" spans="1:41">
      <c r="A1007">
        <v>998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1537</v>
      </c>
      <c r="J1007" t="s">
        <v>1538</v>
      </c>
      <c r="K1007" t="s">
        <v>48</v>
      </c>
      <c r="L1007" t="s">
        <v>49</v>
      </c>
      <c r="M1007">
        <v>23</v>
      </c>
      <c r="N1007" t="s">
        <v>1504</v>
      </c>
      <c r="O1007" t="s">
        <v>51</v>
      </c>
      <c r="P1007" t="s">
        <v>1450</v>
      </c>
      <c r="Q1007" t="s">
        <v>92</v>
      </c>
      <c r="R1007" t="s">
        <v>54</v>
      </c>
      <c r="S1007" t="s">
        <v>55</v>
      </c>
      <c r="T1007" t="s">
        <v>55</v>
      </c>
      <c r="U1007" t="s">
        <v>1451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19</v>
      </c>
      <c r="AI1007">
        <f>"05113     "</f>
        <v>0</v>
      </c>
      <c r="AJ1007" t="s">
        <v>731</v>
      </c>
      <c r="AK1007" t="s">
        <v>732</v>
      </c>
      <c r="AL1007" t="s">
        <v>107</v>
      </c>
      <c r="AM1007" t="s">
        <v>108</v>
      </c>
      <c r="AN1007" t="s">
        <v>68</v>
      </c>
      <c r="AO1007" t="s">
        <v>142</v>
      </c>
    </row>
    <row r="1008" spans="1:41">
      <c r="A1008">
        <v>999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1537</v>
      </c>
      <c r="J1008" t="s">
        <v>1538</v>
      </c>
      <c r="K1008" t="s">
        <v>48</v>
      </c>
      <c r="L1008" t="s">
        <v>49</v>
      </c>
      <c r="M1008">
        <v>23</v>
      </c>
      <c r="N1008" t="s">
        <v>1504</v>
      </c>
      <c r="O1008" t="s">
        <v>51</v>
      </c>
      <c r="P1008" t="s">
        <v>1450</v>
      </c>
      <c r="Q1008" t="s">
        <v>92</v>
      </c>
      <c r="R1008" t="s">
        <v>54</v>
      </c>
      <c r="S1008" t="s">
        <v>55</v>
      </c>
      <c r="T1008" t="s">
        <v>55</v>
      </c>
      <c r="U1008" t="s">
        <v>1451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20</v>
      </c>
      <c r="AI1008">
        <f>"05112     "</f>
        <v>0</v>
      </c>
      <c r="AJ1008" t="s">
        <v>748</v>
      </c>
      <c r="AK1008" t="s">
        <v>749</v>
      </c>
      <c r="AL1008" t="s">
        <v>107</v>
      </c>
      <c r="AM1008" t="s">
        <v>108</v>
      </c>
      <c r="AN1008" t="s">
        <v>68</v>
      </c>
      <c r="AO1008" t="s">
        <v>142</v>
      </c>
    </row>
    <row r="1009" spans="1:41">
      <c r="A1009">
        <v>1000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2048</v>
      </c>
      <c r="I1009" t="s">
        <v>1537</v>
      </c>
      <c r="J1009" t="s">
        <v>1538</v>
      </c>
      <c r="K1009" t="s">
        <v>48</v>
      </c>
      <c r="L1009" t="s">
        <v>49</v>
      </c>
      <c r="M1009">
        <v>23</v>
      </c>
      <c r="N1009" t="s">
        <v>1504</v>
      </c>
      <c r="O1009" t="s">
        <v>51</v>
      </c>
      <c r="P1009" t="s">
        <v>1450</v>
      </c>
      <c r="Q1009" t="s">
        <v>92</v>
      </c>
      <c r="R1009" t="s">
        <v>54</v>
      </c>
      <c r="S1009" t="s">
        <v>55</v>
      </c>
      <c r="T1009" t="s">
        <v>55</v>
      </c>
      <c r="U1009" t="s">
        <v>1451</v>
      </c>
      <c r="V1009" t="s">
        <v>80</v>
      </c>
      <c r="W1009" t="s">
        <v>80</v>
      </c>
      <c r="X1009" t="s">
        <v>60</v>
      </c>
      <c r="Y1009" t="s">
        <v>60</v>
      </c>
      <c r="Z1009" t="s">
        <v>60</v>
      </c>
      <c r="AA1009" t="s">
        <v>61</v>
      </c>
      <c r="AB1009" t="s">
        <v>60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21</v>
      </c>
      <c r="AI1009">
        <f>"05112     "</f>
        <v>0</v>
      </c>
      <c r="AJ1009" t="s">
        <v>748</v>
      </c>
      <c r="AK1009" t="s">
        <v>749</v>
      </c>
      <c r="AL1009" t="s">
        <v>107</v>
      </c>
      <c r="AM1009" t="s">
        <v>108</v>
      </c>
      <c r="AN1009" t="s">
        <v>68</v>
      </c>
      <c r="AO1009" t="s">
        <v>184</v>
      </c>
    </row>
    <row r="1010" spans="1:41">
      <c r="A1010">
        <v>1251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2532</v>
      </c>
      <c r="I1010" t="s">
        <v>1539</v>
      </c>
      <c r="J1010" t="s">
        <v>1540</v>
      </c>
      <c r="K1010" t="s">
        <v>48</v>
      </c>
      <c r="L1010" t="s">
        <v>49</v>
      </c>
      <c r="M1010">
        <v>23</v>
      </c>
      <c r="N1010" t="s">
        <v>1487</v>
      </c>
      <c r="O1010" t="s">
        <v>51</v>
      </c>
      <c r="P1010" t="s">
        <v>1450</v>
      </c>
      <c r="Q1010" t="s">
        <v>92</v>
      </c>
      <c r="R1010" t="s">
        <v>54</v>
      </c>
      <c r="S1010" t="s">
        <v>55</v>
      </c>
      <c r="T1010" t="s">
        <v>55</v>
      </c>
      <c r="U1010" t="s">
        <v>1541</v>
      </c>
      <c r="V1010" t="s">
        <v>80</v>
      </c>
      <c r="W1010" t="s">
        <v>80</v>
      </c>
      <c r="X1010" t="s">
        <v>60</v>
      </c>
      <c r="Y1010" t="s">
        <v>60</v>
      </c>
      <c r="Z1010" t="s">
        <v>61</v>
      </c>
      <c r="AA1010" t="s">
        <v>61</v>
      </c>
      <c r="AB1010" t="s">
        <v>61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26</v>
      </c>
      <c r="AI1010">
        <f>"05131     "</f>
        <v>0</v>
      </c>
      <c r="AJ1010" t="s">
        <v>105</v>
      </c>
      <c r="AK1010" t="s">
        <v>106</v>
      </c>
      <c r="AL1010" t="s">
        <v>107</v>
      </c>
      <c r="AM1010" t="s">
        <v>108</v>
      </c>
      <c r="AN1010" t="s">
        <v>68</v>
      </c>
      <c r="AO1010" t="s">
        <v>790</v>
      </c>
    </row>
    <row r="1011" spans="1:41">
      <c r="A1011">
        <v>1252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2532</v>
      </c>
      <c r="I1011" t="s">
        <v>1539</v>
      </c>
      <c r="J1011" t="s">
        <v>1540</v>
      </c>
      <c r="K1011" t="s">
        <v>48</v>
      </c>
      <c r="L1011" t="s">
        <v>49</v>
      </c>
      <c r="M1011">
        <v>23</v>
      </c>
      <c r="N1011" t="s">
        <v>1487</v>
      </c>
      <c r="O1011" t="s">
        <v>51</v>
      </c>
      <c r="P1011" t="s">
        <v>1450</v>
      </c>
      <c r="Q1011" t="s">
        <v>92</v>
      </c>
      <c r="R1011" t="s">
        <v>54</v>
      </c>
      <c r="S1011" t="s">
        <v>55</v>
      </c>
      <c r="T1011" t="s">
        <v>55</v>
      </c>
      <c r="U1011" t="s">
        <v>1541</v>
      </c>
      <c r="V1011" t="s">
        <v>80</v>
      </c>
      <c r="W1011" t="s">
        <v>80</v>
      </c>
      <c r="X1011" t="s">
        <v>60</v>
      </c>
      <c r="Y1011" t="s">
        <v>60</v>
      </c>
      <c r="Z1011" t="s">
        <v>61</v>
      </c>
      <c r="AA1011" t="s">
        <v>61</v>
      </c>
      <c r="AB1011" t="s">
        <v>61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27</v>
      </c>
      <c r="AI1011">
        <f>"05131     "</f>
        <v>0</v>
      </c>
      <c r="AJ1011" t="s">
        <v>105</v>
      </c>
      <c r="AK1011" t="s">
        <v>106</v>
      </c>
      <c r="AL1011" t="s">
        <v>107</v>
      </c>
      <c r="AM1011" t="s">
        <v>108</v>
      </c>
      <c r="AN1011" t="s">
        <v>68</v>
      </c>
      <c r="AO1011" t="s">
        <v>790</v>
      </c>
    </row>
    <row r="1012" spans="1:41">
      <c r="A1012">
        <v>1253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2532</v>
      </c>
      <c r="I1012" t="s">
        <v>1539</v>
      </c>
      <c r="J1012" t="s">
        <v>1540</v>
      </c>
      <c r="K1012" t="s">
        <v>48</v>
      </c>
      <c r="L1012" t="s">
        <v>49</v>
      </c>
      <c r="M1012">
        <v>23</v>
      </c>
      <c r="N1012" t="s">
        <v>1487</v>
      </c>
      <c r="O1012" t="s">
        <v>51</v>
      </c>
      <c r="P1012" t="s">
        <v>1450</v>
      </c>
      <c r="Q1012" t="s">
        <v>92</v>
      </c>
      <c r="R1012" t="s">
        <v>54</v>
      </c>
      <c r="S1012" t="s">
        <v>55</v>
      </c>
      <c r="T1012" t="s">
        <v>55</v>
      </c>
      <c r="U1012" t="s">
        <v>1541</v>
      </c>
      <c r="V1012" t="s">
        <v>80</v>
      </c>
      <c r="W1012" t="s">
        <v>80</v>
      </c>
      <c r="X1012" t="s">
        <v>60</v>
      </c>
      <c r="Y1012" t="s">
        <v>60</v>
      </c>
      <c r="Z1012" t="s">
        <v>61</v>
      </c>
      <c r="AA1012" t="s">
        <v>61</v>
      </c>
      <c r="AB1012" t="s">
        <v>61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28</v>
      </c>
      <c r="AI1012">
        <f>"05131     "</f>
        <v>0</v>
      </c>
      <c r="AJ1012" t="s">
        <v>105</v>
      </c>
      <c r="AK1012" t="s">
        <v>106</v>
      </c>
      <c r="AL1012" t="s">
        <v>107</v>
      </c>
      <c r="AM1012" t="s">
        <v>108</v>
      </c>
      <c r="AN1012" t="s">
        <v>68</v>
      </c>
      <c r="AO1012" t="s">
        <v>1542</v>
      </c>
    </row>
    <row r="1013" spans="1:41">
      <c r="A1013">
        <v>1001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1537</v>
      </c>
      <c r="J1013" t="s">
        <v>1538</v>
      </c>
      <c r="K1013" t="s">
        <v>48</v>
      </c>
      <c r="L1013" t="s">
        <v>49</v>
      </c>
      <c r="M1013">
        <v>23</v>
      </c>
      <c r="N1013" t="s">
        <v>1504</v>
      </c>
      <c r="O1013" t="s">
        <v>51</v>
      </c>
      <c r="P1013" t="s">
        <v>1450</v>
      </c>
      <c r="Q1013" t="s">
        <v>92</v>
      </c>
      <c r="R1013" t="s">
        <v>54</v>
      </c>
      <c r="S1013" t="s">
        <v>55</v>
      </c>
      <c r="T1013" t="s">
        <v>55</v>
      </c>
      <c r="U1013" t="s">
        <v>1451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22</v>
      </c>
      <c r="AI1013">
        <f>"05112     "</f>
        <v>0</v>
      </c>
      <c r="AJ1013" t="s">
        <v>748</v>
      </c>
      <c r="AK1013" t="s">
        <v>749</v>
      </c>
      <c r="AL1013" t="s">
        <v>107</v>
      </c>
      <c r="AM1013" t="s">
        <v>108</v>
      </c>
      <c r="AN1013" t="s">
        <v>68</v>
      </c>
      <c r="AO1013" t="s">
        <v>184</v>
      </c>
    </row>
    <row r="1014" spans="1:41">
      <c r="A1014">
        <v>1002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1537</v>
      </c>
      <c r="J1014" t="s">
        <v>1538</v>
      </c>
      <c r="K1014" t="s">
        <v>48</v>
      </c>
      <c r="L1014" t="s">
        <v>49</v>
      </c>
      <c r="M1014">
        <v>23</v>
      </c>
      <c r="N1014" t="s">
        <v>1504</v>
      </c>
      <c r="O1014" t="s">
        <v>51</v>
      </c>
      <c r="P1014" t="s">
        <v>1450</v>
      </c>
      <c r="Q1014" t="s">
        <v>92</v>
      </c>
      <c r="R1014" t="s">
        <v>54</v>
      </c>
      <c r="S1014" t="s">
        <v>55</v>
      </c>
      <c r="T1014" t="s">
        <v>55</v>
      </c>
      <c r="U1014" t="s">
        <v>1451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23</v>
      </c>
      <c r="AI1014">
        <f>"05112     "</f>
        <v>0</v>
      </c>
      <c r="AJ1014" t="s">
        <v>748</v>
      </c>
      <c r="AK1014" t="s">
        <v>749</v>
      </c>
      <c r="AL1014" t="s">
        <v>107</v>
      </c>
      <c r="AM1014" t="s">
        <v>108</v>
      </c>
      <c r="AN1014" t="s">
        <v>68</v>
      </c>
      <c r="AO1014" t="s">
        <v>184</v>
      </c>
    </row>
    <row r="1015" spans="1:41">
      <c r="A1015">
        <v>1003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1537</v>
      </c>
      <c r="J1015" t="s">
        <v>1538</v>
      </c>
      <c r="K1015" t="s">
        <v>48</v>
      </c>
      <c r="L1015" t="s">
        <v>49</v>
      </c>
      <c r="M1015">
        <v>23</v>
      </c>
      <c r="N1015" t="s">
        <v>1504</v>
      </c>
      <c r="O1015" t="s">
        <v>51</v>
      </c>
      <c r="P1015" t="s">
        <v>1450</v>
      </c>
      <c r="Q1015" t="s">
        <v>92</v>
      </c>
      <c r="R1015" t="s">
        <v>54</v>
      </c>
      <c r="S1015" t="s">
        <v>55</v>
      </c>
      <c r="T1015" t="s">
        <v>55</v>
      </c>
      <c r="U1015" t="s">
        <v>1451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24</v>
      </c>
      <c r="AI1015">
        <f>"05112     "</f>
        <v>0</v>
      </c>
      <c r="AJ1015" t="s">
        <v>748</v>
      </c>
      <c r="AK1015" t="s">
        <v>749</v>
      </c>
      <c r="AL1015" t="s">
        <v>107</v>
      </c>
      <c r="AM1015" t="s">
        <v>108</v>
      </c>
      <c r="AN1015" t="s">
        <v>68</v>
      </c>
      <c r="AO1015" t="s">
        <v>184</v>
      </c>
    </row>
    <row r="1016" spans="1:41">
      <c r="A1016">
        <v>1004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1537</v>
      </c>
      <c r="J1016" t="s">
        <v>1538</v>
      </c>
      <c r="K1016" t="s">
        <v>48</v>
      </c>
      <c r="L1016" t="s">
        <v>49</v>
      </c>
      <c r="M1016">
        <v>23</v>
      </c>
      <c r="N1016" t="s">
        <v>1504</v>
      </c>
      <c r="O1016" t="s">
        <v>51</v>
      </c>
      <c r="P1016" t="s">
        <v>1450</v>
      </c>
      <c r="Q1016" t="s">
        <v>92</v>
      </c>
      <c r="R1016" t="s">
        <v>54</v>
      </c>
      <c r="S1016" t="s">
        <v>55</v>
      </c>
      <c r="T1016" t="s">
        <v>55</v>
      </c>
      <c r="U1016" t="s">
        <v>1451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25</v>
      </c>
      <c r="AI1016">
        <f>"05112     "</f>
        <v>0</v>
      </c>
      <c r="AJ1016" t="s">
        <v>748</v>
      </c>
      <c r="AK1016" t="s">
        <v>749</v>
      </c>
      <c r="AL1016" t="s">
        <v>107</v>
      </c>
      <c r="AM1016" t="s">
        <v>108</v>
      </c>
      <c r="AN1016" t="s">
        <v>68</v>
      </c>
      <c r="AO1016" t="s">
        <v>184</v>
      </c>
    </row>
    <row r="1017" spans="1:41">
      <c r="A1017">
        <v>1005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1537</v>
      </c>
      <c r="J1017" t="s">
        <v>1538</v>
      </c>
      <c r="K1017" t="s">
        <v>48</v>
      </c>
      <c r="L1017" t="s">
        <v>49</v>
      </c>
      <c r="M1017">
        <v>23</v>
      </c>
      <c r="N1017" t="s">
        <v>1504</v>
      </c>
      <c r="O1017" t="s">
        <v>51</v>
      </c>
      <c r="P1017" t="s">
        <v>1450</v>
      </c>
      <c r="Q1017" t="s">
        <v>92</v>
      </c>
      <c r="R1017" t="s">
        <v>54</v>
      </c>
      <c r="S1017" t="s">
        <v>55</v>
      </c>
      <c r="T1017" t="s">
        <v>55</v>
      </c>
      <c r="U1017" t="s">
        <v>1451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26</v>
      </c>
      <c r="AI1017">
        <f>"05113     "</f>
        <v>0</v>
      </c>
      <c r="AJ1017" t="s">
        <v>731</v>
      </c>
      <c r="AK1017" t="s">
        <v>732</v>
      </c>
      <c r="AL1017" t="s">
        <v>107</v>
      </c>
      <c r="AM1017" t="s">
        <v>108</v>
      </c>
      <c r="AN1017" t="s">
        <v>68</v>
      </c>
      <c r="AO1017" t="s">
        <v>184</v>
      </c>
    </row>
    <row r="1018" spans="1:41">
      <c r="A1018">
        <v>1006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1537</v>
      </c>
      <c r="J1018" t="s">
        <v>1538</v>
      </c>
      <c r="K1018" t="s">
        <v>48</v>
      </c>
      <c r="L1018" t="s">
        <v>49</v>
      </c>
      <c r="M1018">
        <v>23</v>
      </c>
      <c r="N1018" t="s">
        <v>1504</v>
      </c>
      <c r="O1018" t="s">
        <v>51</v>
      </c>
      <c r="P1018" t="s">
        <v>1450</v>
      </c>
      <c r="Q1018" t="s">
        <v>92</v>
      </c>
      <c r="R1018" t="s">
        <v>54</v>
      </c>
      <c r="S1018" t="s">
        <v>55</v>
      </c>
      <c r="T1018" t="s">
        <v>55</v>
      </c>
      <c r="U1018" t="s">
        <v>1451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27</v>
      </c>
      <c r="AI1018">
        <f>"05111     "</f>
        <v>0</v>
      </c>
      <c r="AJ1018" t="s">
        <v>752</v>
      </c>
      <c r="AK1018" t="s">
        <v>753</v>
      </c>
      <c r="AL1018" t="s">
        <v>107</v>
      </c>
      <c r="AM1018" t="s">
        <v>108</v>
      </c>
      <c r="AN1018" t="s">
        <v>68</v>
      </c>
      <c r="AO1018" t="s">
        <v>1543</v>
      </c>
    </row>
    <row r="1019" spans="1:41">
      <c r="A1019">
        <v>1007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1537</v>
      </c>
      <c r="J1019" t="s">
        <v>1538</v>
      </c>
      <c r="K1019" t="s">
        <v>48</v>
      </c>
      <c r="L1019" t="s">
        <v>49</v>
      </c>
      <c r="M1019">
        <v>23</v>
      </c>
      <c r="N1019" t="s">
        <v>1504</v>
      </c>
      <c r="O1019" t="s">
        <v>51</v>
      </c>
      <c r="P1019" t="s">
        <v>1450</v>
      </c>
      <c r="Q1019" t="s">
        <v>92</v>
      </c>
      <c r="R1019" t="s">
        <v>54</v>
      </c>
      <c r="S1019" t="s">
        <v>55</v>
      </c>
      <c r="T1019" t="s">
        <v>55</v>
      </c>
      <c r="U1019" t="s">
        <v>1451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28</v>
      </c>
      <c r="AI1019">
        <f>"05111     "</f>
        <v>0</v>
      </c>
      <c r="AJ1019" t="s">
        <v>752</v>
      </c>
      <c r="AK1019" t="s">
        <v>753</v>
      </c>
      <c r="AL1019" t="s">
        <v>107</v>
      </c>
      <c r="AM1019" t="s">
        <v>108</v>
      </c>
      <c r="AN1019" t="s">
        <v>68</v>
      </c>
      <c r="AO1019" t="s">
        <v>1543</v>
      </c>
    </row>
    <row r="1020" spans="1:41">
      <c r="A1020">
        <v>1008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1537</v>
      </c>
      <c r="J1020" t="s">
        <v>1538</v>
      </c>
      <c r="K1020" t="s">
        <v>48</v>
      </c>
      <c r="L1020" t="s">
        <v>49</v>
      </c>
      <c r="M1020">
        <v>23</v>
      </c>
      <c r="N1020" t="s">
        <v>1504</v>
      </c>
      <c r="O1020" t="s">
        <v>51</v>
      </c>
      <c r="P1020" t="s">
        <v>1450</v>
      </c>
      <c r="Q1020" t="s">
        <v>92</v>
      </c>
      <c r="R1020" t="s">
        <v>54</v>
      </c>
      <c r="S1020" t="s">
        <v>55</v>
      </c>
      <c r="T1020" t="s">
        <v>55</v>
      </c>
      <c r="U1020" t="s">
        <v>1451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29</v>
      </c>
      <c r="AI1020">
        <f>"05111     "</f>
        <v>0</v>
      </c>
      <c r="AJ1020" t="s">
        <v>752</v>
      </c>
      <c r="AK1020" t="s">
        <v>753</v>
      </c>
      <c r="AL1020" t="s">
        <v>107</v>
      </c>
      <c r="AM1020" t="s">
        <v>108</v>
      </c>
      <c r="AN1020" t="s">
        <v>68</v>
      </c>
      <c r="AO1020" t="s">
        <v>1543</v>
      </c>
    </row>
    <row r="1021" spans="1:41">
      <c r="A1021">
        <v>1009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2048</v>
      </c>
      <c r="I1021" t="s">
        <v>1537</v>
      </c>
      <c r="J1021" t="s">
        <v>1538</v>
      </c>
      <c r="K1021" t="s">
        <v>48</v>
      </c>
      <c r="L1021" t="s">
        <v>49</v>
      </c>
      <c r="M1021">
        <v>23</v>
      </c>
      <c r="N1021" t="s">
        <v>1504</v>
      </c>
      <c r="O1021" t="s">
        <v>51</v>
      </c>
      <c r="P1021" t="s">
        <v>1450</v>
      </c>
      <c r="Q1021" t="s">
        <v>92</v>
      </c>
      <c r="R1021" t="s">
        <v>54</v>
      </c>
      <c r="S1021" t="s">
        <v>55</v>
      </c>
      <c r="T1021" t="s">
        <v>55</v>
      </c>
      <c r="U1021" t="s">
        <v>1451</v>
      </c>
      <c r="V1021" t="s">
        <v>80</v>
      </c>
      <c r="W1021" t="s">
        <v>80</v>
      </c>
      <c r="X1021" t="s">
        <v>60</v>
      </c>
      <c r="Y1021" t="s">
        <v>60</v>
      </c>
      <c r="Z1021" t="s">
        <v>60</v>
      </c>
      <c r="AA1021" t="s">
        <v>61</v>
      </c>
      <c r="AB1021" t="s">
        <v>60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30</v>
      </c>
      <c r="AI1021">
        <f>"05111     "</f>
        <v>0</v>
      </c>
      <c r="AJ1021" t="s">
        <v>752</v>
      </c>
      <c r="AK1021" t="s">
        <v>753</v>
      </c>
      <c r="AL1021" t="s">
        <v>107</v>
      </c>
      <c r="AM1021" t="s">
        <v>108</v>
      </c>
      <c r="AN1021" t="s">
        <v>68</v>
      </c>
      <c r="AO1021" t="s">
        <v>1543</v>
      </c>
    </row>
    <row r="1022" spans="1:41">
      <c r="A1022">
        <v>1010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2048</v>
      </c>
      <c r="I1022" t="s">
        <v>1537</v>
      </c>
      <c r="J1022" t="s">
        <v>1538</v>
      </c>
      <c r="K1022" t="s">
        <v>48</v>
      </c>
      <c r="L1022" t="s">
        <v>49</v>
      </c>
      <c r="M1022">
        <v>23</v>
      </c>
      <c r="N1022" t="s">
        <v>1504</v>
      </c>
      <c r="O1022" t="s">
        <v>51</v>
      </c>
      <c r="P1022" t="s">
        <v>1450</v>
      </c>
      <c r="Q1022" t="s">
        <v>92</v>
      </c>
      <c r="R1022" t="s">
        <v>54</v>
      </c>
      <c r="S1022" t="s">
        <v>55</v>
      </c>
      <c r="T1022" t="s">
        <v>55</v>
      </c>
      <c r="U1022" t="s">
        <v>1451</v>
      </c>
      <c r="V1022" t="s">
        <v>80</v>
      </c>
      <c r="W1022" t="s">
        <v>80</v>
      </c>
      <c r="X1022" t="s">
        <v>60</v>
      </c>
      <c r="Y1022" t="s">
        <v>60</v>
      </c>
      <c r="Z1022" t="s">
        <v>60</v>
      </c>
      <c r="AA1022" t="s">
        <v>61</v>
      </c>
      <c r="AB1022" t="s">
        <v>60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31</v>
      </c>
      <c r="AI1022">
        <f>"05111     "</f>
        <v>0</v>
      </c>
      <c r="AJ1022" t="s">
        <v>752</v>
      </c>
      <c r="AK1022" t="s">
        <v>753</v>
      </c>
      <c r="AL1022" t="s">
        <v>107</v>
      </c>
      <c r="AM1022" t="s">
        <v>108</v>
      </c>
      <c r="AN1022" t="s">
        <v>68</v>
      </c>
      <c r="AO1022" t="s">
        <v>1544</v>
      </c>
    </row>
    <row r="1023" spans="1:41">
      <c r="A1023">
        <v>1011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1537</v>
      </c>
      <c r="J1023" t="s">
        <v>1538</v>
      </c>
      <c r="K1023" t="s">
        <v>48</v>
      </c>
      <c r="L1023" t="s">
        <v>49</v>
      </c>
      <c r="M1023">
        <v>23</v>
      </c>
      <c r="N1023" t="s">
        <v>1504</v>
      </c>
      <c r="O1023" t="s">
        <v>51</v>
      </c>
      <c r="P1023" t="s">
        <v>1450</v>
      </c>
      <c r="Q1023" t="s">
        <v>92</v>
      </c>
      <c r="R1023" t="s">
        <v>54</v>
      </c>
      <c r="S1023" t="s">
        <v>55</v>
      </c>
      <c r="T1023" t="s">
        <v>55</v>
      </c>
      <c r="U1023" t="s">
        <v>1451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32</v>
      </c>
      <c r="AI1023">
        <f>"05111     "</f>
        <v>0</v>
      </c>
      <c r="AJ1023" t="s">
        <v>752</v>
      </c>
      <c r="AK1023" t="s">
        <v>753</v>
      </c>
      <c r="AL1023" t="s">
        <v>107</v>
      </c>
      <c r="AM1023" t="s">
        <v>108</v>
      </c>
      <c r="AN1023" t="s">
        <v>68</v>
      </c>
      <c r="AO1023" t="s">
        <v>1544</v>
      </c>
    </row>
    <row r="1024" spans="1:41">
      <c r="A1024">
        <v>1012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1537</v>
      </c>
      <c r="J1024" t="s">
        <v>1538</v>
      </c>
      <c r="K1024" t="s">
        <v>48</v>
      </c>
      <c r="L1024" t="s">
        <v>49</v>
      </c>
      <c r="M1024">
        <v>23</v>
      </c>
      <c r="N1024" t="s">
        <v>1504</v>
      </c>
      <c r="O1024" t="s">
        <v>51</v>
      </c>
      <c r="P1024" t="s">
        <v>1450</v>
      </c>
      <c r="Q1024" t="s">
        <v>92</v>
      </c>
      <c r="R1024" t="s">
        <v>54</v>
      </c>
      <c r="S1024" t="s">
        <v>55</v>
      </c>
      <c r="T1024" t="s">
        <v>55</v>
      </c>
      <c r="U1024" t="s">
        <v>1451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33</v>
      </c>
      <c r="AI1024">
        <f>"05111     "</f>
        <v>0</v>
      </c>
      <c r="AJ1024" t="s">
        <v>752</v>
      </c>
      <c r="AK1024" t="s">
        <v>753</v>
      </c>
      <c r="AL1024" t="s">
        <v>107</v>
      </c>
      <c r="AM1024" t="s">
        <v>108</v>
      </c>
      <c r="AN1024" t="s">
        <v>68</v>
      </c>
      <c r="AO1024" t="s">
        <v>1545</v>
      </c>
    </row>
    <row r="1025" spans="1:41">
      <c r="A1025">
        <v>1013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1537</v>
      </c>
      <c r="J1025" t="s">
        <v>1538</v>
      </c>
      <c r="K1025" t="s">
        <v>48</v>
      </c>
      <c r="L1025" t="s">
        <v>49</v>
      </c>
      <c r="M1025">
        <v>23</v>
      </c>
      <c r="N1025" t="s">
        <v>1504</v>
      </c>
      <c r="O1025" t="s">
        <v>51</v>
      </c>
      <c r="P1025" t="s">
        <v>1450</v>
      </c>
      <c r="Q1025" t="s">
        <v>92</v>
      </c>
      <c r="R1025" t="s">
        <v>54</v>
      </c>
      <c r="S1025" t="s">
        <v>55</v>
      </c>
      <c r="T1025" t="s">
        <v>55</v>
      </c>
      <c r="U1025" t="s">
        <v>1451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35</v>
      </c>
      <c r="AI1025">
        <f>"05111     "</f>
        <v>0</v>
      </c>
      <c r="AJ1025" t="s">
        <v>752</v>
      </c>
      <c r="AK1025" t="s">
        <v>753</v>
      </c>
      <c r="AL1025" t="s">
        <v>107</v>
      </c>
      <c r="AM1025" t="s">
        <v>108</v>
      </c>
      <c r="AN1025" t="s">
        <v>68</v>
      </c>
      <c r="AO1025" t="s">
        <v>1546</v>
      </c>
    </row>
    <row r="1026" spans="1:41">
      <c r="A1026">
        <v>1014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1537</v>
      </c>
      <c r="J1026" t="s">
        <v>1538</v>
      </c>
      <c r="K1026" t="s">
        <v>48</v>
      </c>
      <c r="L1026" t="s">
        <v>49</v>
      </c>
      <c r="M1026">
        <v>23</v>
      </c>
      <c r="N1026" t="s">
        <v>1504</v>
      </c>
      <c r="O1026" t="s">
        <v>51</v>
      </c>
      <c r="P1026" t="s">
        <v>1450</v>
      </c>
      <c r="Q1026" t="s">
        <v>92</v>
      </c>
      <c r="R1026" t="s">
        <v>54</v>
      </c>
      <c r="S1026" t="s">
        <v>55</v>
      </c>
      <c r="T1026" t="s">
        <v>55</v>
      </c>
      <c r="U1026" t="s">
        <v>1451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36</v>
      </c>
      <c r="AI1026">
        <f>"05111     "</f>
        <v>0</v>
      </c>
      <c r="AJ1026" t="s">
        <v>752</v>
      </c>
      <c r="AK1026" t="s">
        <v>753</v>
      </c>
      <c r="AL1026" t="s">
        <v>107</v>
      </c>
      <c r="AM1026" t="s">
        <v>108</v>
      </c>
      <c r="AN1026" t="s">
        <v>68</v>
      </c>
      <c r="AO1026" t="s">
        <v>1546</v>
      </c>
    </row>
    <row r="1027" spans="1:41">
      <c r="A1027">
        <v>1015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1537</v>
      </c>
      <c r="J1027" t="s">
        <v>1538</v>
      </c>
      <c r="K1027" t="s">
        <v>48</v>
      </c>
      <c r="L1027" t="s">
        <v>49</v>
      </c>
      <c r="M1027">
        <v>23</v>
      </c>
      <c r="N1027" t="s">
        <v>1504</v>
      </c>
      <c r="O1027" t="s">
        <v>51</v>
      </c>
      <c r="P1027" t="s">
        <v>1450</v>
      </c>
      <c r="Q1027" t="s">
        <v>92</v>
      </c>
      <c r="R1027" t="s">
        <v>54</v>
      </c>
      <c r="S1027" t="s">
        <v>55</v>
      </c>
      <c r="T1027" t="s">
        <v>55</v>
      </c>
      <c r="U1027" t="s">
        <v>1451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37</v>
      </c>
      <c r="AI1027">
        <f>"05114     "</f>
        <v>0</v>
      </c>
      <c r="AJ1027" t="s">
        <v>590</v>
      </c>
      <c r="AK1027" t="s">
        <v>591</v>
      </c>
      <c r="AL1027" t="s">
        <v>107</v>
      </c>
      <c r="AM1027" t="s">
        <v>108</v>
      </c>
      <c r="AN1027" t="s">
        <v>68</v>
      </c>
      <c r="AO1027" t="s">
        <v>1546</v>
      </c>
    </row>
    <row r="1028" spans="1:41">
      <c r="A1028">
        <v>1016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1537</v>
      </c>
      <c r="J1028" t="s">
        <v>1538</v>
      </c>
      <c r="K1028" t="s">
        <v>48</v>
      </c>
      <c r="L1028" t="s">
        <v>49</v>
      </c>
      <c r="M1028">
        <v>23</v>
      </c>
      <c r="N1028" t="s">
        <v>1504</v>
      </c>
      <c r="O1028" t="s">
        <v>51</v>
      </c>
      <c r="P1028" t="s">
        <v>1450</v>
      </c>
      <c r="Q1028" t="s">
        <v>92</v>
      </c>
      <c r="R1028" t="s">
        <v>54</v>
      </c>
      <c r="S1028" t="s">
        <v>55</v>
      </c>
      <c r="T1028" t="s">
        <v>55</v>
      </c>
      <c r="U1028" t="s">
        <v>1451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38</v>
      </c>
      <c r="AI1028">
        <f>"05113     "</f>
        <v>0</v>
      </c>
      <c r="AJ1028" t="s">
        <v>731</v>
      </c>
      <c r="AK1028" t="s">
        <v>732</v>
      </c>
      <c r="AL1028" t="s">
        <v>107</v>
      </c>
      <c r="AM1028" t="s">
        <v>108</v>
      </c>
      <c r="AN1028" t="s">
        <v>68</v>
      </c>
      <c r="AO1028" t="s">
        <v>1546</v>
      </c>
    </row>
    <row r="1029" spans="1:41">
      <c r="A1029">
        <v>1017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1537</v>
      </c>
      <c r="J1029" t="s">
        <v>1538</v>
      </c>
      <c r="K1029" t="s">
        <v>48</v>
      </c>
      <c r="L1029" t="s">
        <v>49</v>
      </c>
      <c r="M1029">
        <v>23</v>
      </c>
      <c r="N1029" t="s">
        <v>1504</v>
      </c>
      <c r="O1029" t="s">
        <v>51</v>
      </c>
      <c r="P1029" t="s">
        <v>1450</v>
      </c>
      <c r="Q1029" t="s">
        <v>92</v>
      </c>
      <c r="R1029" t="s">
        <v>54</v>
      </c>
      <c r="S1029" t="s">
        <v>55</v>
      </c>
      <c r="T1029" t="s">
        <v>55</v>
      </c>
      <c r="U1029" t="s">
        <v>1451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39</v>
      </c>
      <c r="AI1029">
        <f>"05112     "</f>
        <v>0</v>
      </c>
      <c r="AJ1029" t="s">
        <v>748</v>
      </c>
      <c r="AK1029" t="s">
        <v>749</v>
      </c>
      <c r="AL1029" t="s">
        <v>107</v>
      </c>
      <c r="AM1029" t="s">
        <v>108</v>
      </c>
      <c r="AN1029" t="s">
        <v>68</v>
      </c>
      <c r="AO1029" t="s">
        <v>1546</v>
      </c>
    </row>
    <row r="1030" spans="1:41">
      <c r="A1030">
        <v>1018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1537</v>
      </c>
      <c r="J1030" t="s">
        <v>1538</v>
      </c>
      <c r="K1030" t="s">
        <v>48</v>
      </c>
      <c r="L1030" t="s">
        <v>49</v>
      </c>
      <c r="M1030">
        <v>23</v>
      </c>
      <c r="N1030" t="s">
        <v>1504</v>
      </c>
      <c r="O1030" t="s">
        <v>51</v>
      </c>
      <c r="P1030" t="s">
        <v>1450</v>
      </c>
      <c r="Q1030" t="s">
        <v>92</v>
      </c>
      <c r="R1030" t="s">
        <v>54</v>
      </c>
      <c r="S1030" t="s">
        <v>55</v>
      </c>
      <c r="T1030" t="s">
        <v>55</v>
      </c>
      <c r="U1030" t="s">
        <v>1451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40</v>
      </c>
      <c r="AI1030">
        <f>"05112     "</f>
        <v>0</v>
      </c>
      <c r="AJ1030" t="s">
        <v>748</v>
      </c>
      <c r="AK1030" t="s">
        <v>749</v>
      </c>
      <c r="AL1030" t="s">
        <v>107</v>
      </c>
      <c r="AM1030" t="s">
        <v>108</v>
      </c>
      <c r="AN1030" t="s">
        <v>68</v>
      </c>
      <c r="AO1030" t="s">
        <v>1546</v>
      </c>
    </row>
    <row r="1031" spans="1:41">
      <c r="A1031">
        <v>1019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1537</v>
      </c>
      <c r="J1031" t="s">
        <v>1538</v>
      </c>
      <c r="K1031" t="s">
        <v>48</v>
      </c>
      <c r="L1031" t="s">
        <v>49</v>
      </c>
      <c r="M1031">
        <v>23</v>
      </c>
      <c r="N1031" t="s">
        <v>1504</v>
      </c>
      <c r="O1031" t="s">
        <v>51</v>
      </c>
      <c r="P1031" t="s">
        <v>1450</v>
      </c>
      <c r="Q1031" t="s">
        <v>92</v>
      </c>
      <c r="R1031" t="s">
        <v>54</v>
      </c>
      <c r="S1031" t="s">
        <v>55</v>
      </c>
      <c r="T1031" t="s">
        <v>55</v>
      </c>
      <c r="U1031" t="s">
        <v>1451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41</v>
      </c>
      <c r="AI1031">
        <f>"05112     "</f>
        <v>0</v>
      </c>
      <c r="AJ1031" t="s">
        <v>748</v>
      </c>
      <c r="AK1031" t="s">
        <v>749</v>
      </c>
      <c r="AL1031" t="s">
        <v>107</v>
      </c>
      <c r="AM1031" t="s">
        <v>108</v>
      </c>
      <c r="AN1031" t="s">
        <v>68</v>
      </c>
      <c r="AO1031" t="s">
        <v>1546</v>
      </c>
    </row>
    <row r="1032" spans="1:41">
      <c r="A1032">
        <v>1020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1537</v>
      </c>
      <c r="J1032" t="s">
        <v>1538</v>
      </c>
      <c r="K1032" t="s">
        <v>48</v>
      </c>
      <c r="L1032" t="s">
        <v>49</v>
      </c>
      <c r="M1032">
        <v>23</v>
      </c>
      <c r="N1032" t="s">
        <v>1504</v>
      </c>
      <c r="O1032" t="s">
        <v>51</v>
      </c>
      <c r="P1032" t="s">
        <v>1450</v>
      </c>
      <c r="Q1032" t="s">
        <v>92</v>
      </c>
      <c r="R1032" t="s">
        <v>54</v>
      </c>
      <c r="S1032" t="s">
        <v>55</v>
      </c>
      <c r="T1032" t="s">
        <v>55</v>
      </c>
      <c r="U1032" t="s">
        <v>1451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42</v>
      </c>
      <c r="AI1032">
        <f>"05112     "</f>
        <v>0</v>
      </c>
      <c r="AJ1032" t="s">
        <v>748</v>
      </c>
      <c r="AK1032" t="s">
        <v>749</v>
      </c>
      <c r="AL1032" t="s">
        <v>107</v>
      </c>
      <c r="AM1032" t="s">
        <v>108</v>
      </c>
      <c r="AN1032" t="s">
        <v>68</v>
      </c>
      <c r="AO1032" t="s">
        <v>1546</v>
      </c>
    </row>
    <row r="1033" spans="1:41">
      <c r="A1033">
        <v>1021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1537</v>
      </c>
      <c r="J1033" t="s">
        <v>1538</v>
      </c>
      <c r="K1033" t="s">
        <v>48</v>
      </c>
      <c r="L1033" t="s">
        <v>49</v>
      </c>
      <c r="M1033">
        <v>23</v>
      </c>
      <c r="N1033" t="s">
        <v>1504</v>
      </c>
      <c r="O1033" t="s">
        <v>51</v>
      </c>
      <c r="P1033" t="s">
        <v>1450</v>
      </c>
      <c r="Q1033" t="s">
        <v>92</v>
      </c>
      <c r="R1033" t="s">
        <v>54</v>
      </c>
      <c r="S1033" t="s">
        <v>55</v>
      </c>
      <c r="T1033" t="s">
        <v>55</v>
      </c>
      <c r="U1033" t="s">
        <v>1451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43</v>
      </c>
      <c r="AI1033">
        <f>"05112     "</f>
        <v>0</v>
      </c>
      <c r="AJ1033" t="s">
        <v>748</v>
      </c>
      <c r="AK1033" t="s">
        <v>749</v>
      </c>
      <c r="AL1033" t="s">
        <v>107</v>
      </c>
      <c r="AM1033" t="s">
        <v>108</v>
      </c>
      <c r="AN1033" t="s">
        <v>68</v>
      </c>
      <c r="AO1033" t="s">
        <v>1546</v>
      </c>
    </row>
    <row r="1034" spans="1:41">
      <c r="A1034">
        <v>1022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1537</v>
      </c>
      <c r="J1034" t="s">
        <v>1538</v>
      </c>
      <c r="K1034" t="s">
        <v>48</v>
      </c>
      <c r="L1034" t="s">
        <v>49</v>
      </c>
      <c r="M1034">
        <v>23</v>
      </c>
      <c r="N1034" t="s">
        <v>1504</v>
      </c>
      <c r="O1034" t="s">
        <v>51</v>
      </c>
      <c r="P1034" t="s">
        <v>1450</v>
      </c>
      <c r="Q1034" t="s">
        <v>92</v>
      </c>
      <c r="R1034" t="s">
        <v>54</v>
      </c>
      <c r="S1034" t="s">
        <v>55</v>
      </c>
      <c r="T1034" t="s">
        <v>55</v>
      </c>
      <c r="U1034" t="s">
        <v>1451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44</v>
      </c>
      <c r="AI1034">
        <f>"05112     "</f>
        <v>0</v>
      </c>
      <c r="AJ1034" t="s">
        <v>748</v>
      </c>
      <c r="AK1034" t="s">
        <v>749</v>
      </c>
      <c r="AL1034" t="s">
        <v>107</v>
      </c>
      <c r="AM1034" t="s">
        <v>108</v>
      </c>
      <c r="AN1034" t="s">
        <v>68</v>
      </c>
      <c r="AO1034" t="s">
        <v>1546</v>
      </c>
    </row>
    <row r="1035" spans="1:41">
      <c r="A1035">
        <v>1023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1537</v>
      </c>
      <c r="J1035" t="s">
        <v>1538</v>
      </c>
      <c r="K1035" t="s">
        <v>48</v>
      </c>
      <c r="L1035" t="s">
        <v>49</v>
      </c>
      <c r="M1035">
        <v>23</v>
      </c>
      <c r="N1035" t="s">
        <v>1504</v>
      </c>
      <c r="O1035" t="s">
        <v>51</v>
      </c>
      <c r="P1035" t="s">
        <v>1450</v>
      </c>
      <c r="Q1035" t="s">
        <v>92</v>
      </c>
      <c r="R1035" t="s">
        <v>54</v>
      </c>
      <c r="S1035" t="s">
        <v>55</v>
      </c>
      <c r="T1035" t="s">
        <v>55</v>
      </c>
      <c r="U1035" t="s">
        <v>1451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45</v>
      </c>
      <c r="AI1035">
        <f>"05111     "</f>
        <v>0</v>
      </c>
      <c r="AJ1035" t="s">
        <v>752</v>
      </c>
      <c r="AK1035" t="s">
        <v>753</v>
      </c>
      <c r="AL1035" t="s">
        <v>107</v>
      </c>
      <c r="AM1035" t="s">
        <v>108</v>
      </c>
      <c r="AN1035" t="s">
        <v>68</v>
      </c>
      <c r="AO1035" t="s">
        <v>1546</v>
      </c>
    </row>
    <row r="1036" spans="1:41">
      <c r="A1036">
        <v>1024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1537</v>
      </c>
      <c r="J1036" t="s">
        <v>1538</v>
      </c>
      <c r="K1036" t="s">
        <v>48</v>
      </c>
      <c r="L1036" t="s">
        <v>49</v>
      </c>
      <c r="M1036">
        <v>23</v>
      </c>
      <c r="N1036" t="s">
        <v>1504</v>
      </c>
      <c r="O1036" t="s">
        <v>51</v>
      </c>
      <c r="P1036" t="s">
        <v>1450</v>
      </c>
      <c r="Q1036" t="s">
        <v>92</v>
      </c>
      <c r="R1036" t="s">
        <v>54</v>
      </c>
      <c r="S1036" t="s">
        <v>55</v>
      </c>
      <c r="T1036" t="s">
        <v>55</v>
      </c>
      <c r="U1036" t="s">
        <v>1451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46</v>
      </c>
      <c r="AI1036">
        <f>"05112     "</f>
        <v>0</v>
      </c>
      <c r="AJ1036" t="s">
        <v>748</v>
      </c>
      <c r="AK1036" t="s">
        <v>749</v>
      </c>
      <c r="AL1036" t="s">
        <v>107</v>
      </c>
      <c r="AM1036" t="s">
        <v>108</v>
      </c>
      <c r="AN1036" t="s">
        <v>68</v>
      </c>
      <c r="AO1036" t="s">
        <v>1546</v>
      </c>
    </row>
    <row r="1037" spans="1:41">
      <c r="A1037">
        <v>1025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1537</v>
      </c>
      <c r="J1037" t="s">
        <v>1538</v>
      </c>
      <c r="K1037" t="s">
        <v>48</v>
      </c>
      <c r="L1037" t="s">
        <v>49</v>
      </c>
      <c r="M1037">
        <v>23</v>
      </c>
      <c r="N1037" t="s">
        <v>1504</v>
      </c>
      <c r="O1037" t="s">
        <v>51</v>
      </c>
      <c r="P1037" t="s">
        <v>1450</v>
      </c>
      <c r="Q1037" t="s">
        <v>92</v>
      </c>
      <c r="R1037" t="s">
        <v>54</v>
      </c>
      <c r="S1037" t="s">
        <v>55</v>
      </c>
      <c r="T1037" t="s">
        <v>55</v>
      </c>
      <c r="U1037" t="s">
        <v>1451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47</v>
      </c>
      <c r="AI1037">
        <f>"05112     "</f>
        <v>0</v>
      </c>
      <c r="AJ1037" t="s">
        <v>748</v>
      </c>
      <c r="AK1037" t="s">
        <v>749</v>
      </c>
      <c r="AL1037" t="s">
        <v>107</v>
      </c>
      <c r="AM1037" t="s">
        <v>108</v>
      </c>
      <c r="AN1037" t="s">
        <v>68</v>
      </c>
      <c r="AO1037" t="s">
        <v>1546</v>
      </c>
    </row>
    <row r="1038" spans="1:41">
      <c r="A1038">
        <v>1026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1537</v>
      </c>
      <c r="J1038" t="s">
        <v>1538</v>
      </c>
      <c r="K1038" t="s">
        <v>48</v>
      </c>
      <c r="L1038" t="s">
        <v>49</v>
      </c>
      <c r="M1038">
        <v>23</v>
      </c>
      <c r="N1038" t="s">
        <v>1504</v>
      </c>
      <c r="O1038" t="s">
        <v>51</v>
      </c>
      <c r="P1038" t="s">
        <v>1450</v>
      </c>
      <c r="Q1038" t="s">
        <v>92</v>
      </c>
      <c r="R1038" t="s">
        <v>54</v>
      </c>
      <c r="S1038" t="s">
        <v>55</v>
      </c>
      <c r="T1038" t="s">
        <v>55</v>
      </c>
      <c r="U1038" t="s">
        <v>1451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48</v>
      </c>
      <c r="AI1038">
        <f>"05112     "</f>
        <v>0</v>
      </c>
      <c r="AJ1038" t="s">
        <v>748</v>
      </c>
      <c r="AK1038" t="s">
        <v>749</v>
      </c>
      <c r="AL1038" t="s">
        <v>107</v>
      </c>
      <c r="AM1038" t="s">
        <v>108</v>
      </c>
      <c r="AN1038" t="s">
        <v>68</v>
      </c>
      <c r="AO1038" t="s">
        <v>70</v>
      </c>
    </row>
    <row r="1039" spans="1:41">
      <c r="A1039">
        <v>1027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1537</v>
      </c>
      <c r="J1039" t="s">
        <v>1538</v>
      </c>
      <c r="K1039" t="s">
        <v>48</v>
      </c>
      <c r="L1039" t="s">
        <v>49</v>
      </c>
      <c r="M1039">
        <v>23</v>
      </c>
      <c r="N1039" t="s">
        <v>1504</v>
      </c>
      <c r="O1039" t="s">
        <v>51</v>
      </c>
      <c r="P1039" t="s">
        <v>1450</v>
      </c>
      <c r="Q1039" t="s">
        <v>92</v>
      </c>
      <c r="R1039" t="s">
        <v>54</v>
      </c>
      <c r="S1039" t="s">
        <v>55</v>
      </c>
      <c r="T1039" t="s">
        <v>55</v>
      </c>
      <c r="U1039" t="s">
        <v>1451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49</v>
      </c>
      <c r="AI1039">
        <f>"05112     "</f>
        <v>0</v>
      </c>
      <c r="AJ1039" t="s">
        <v>748</v>
      </c>
      <c r="AK1039" t="s">
        <v>749</v>
      </c>
      <c r="AL1039" t="s">
        <v>107</v>
      </c>
      <c r="AM1039" t="s">
        <v>108</v>
      </c>
      <c r="AN1039" t="s">
        <v>68</v>
      </c>
      <c r="AO1039" t="s">
        <v>69</v>
      </c>
    </row>
    <row r="1040" spans="1:41">
      <c r="A1040">
        <v>1028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1537</v>
      </c>
      <c r="J1040" t="s">
        <v>1538</v>
      </c>
      <c r="K1040" t="s">
        <v>48</v>
      </c>
      <c r="L1040" t="s">
        <v>49</v>
      </c>
      <c r="M1040">
        <v>23</v>
      </c>
      <c r="N1040" t="s">
        <v>1504</v>
      </c>
      <c r="O1040" t="s">
        <v>51</v>
      </c>
      <c r="P1040" t="s">
        <v>1450</v>
      </c>
      <c r="Q1040" t="s">
        <v>92</v>
      </c>
      <c r="R1040" t="s">
        <v>54</v>
      </c>
      <c r="S1040" t="s">
        <v>55</v>
      </c>
      <c r="T1040" t="s">
        <v>55</v>
      </c>
      <c r="U1040" t="s">
        <v>1451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50</v>
      </c>
      <c r="AI1040">
        <f>"05112     "</f>
        <v>0</v>
      </c>
      <c r="AJ1040" t="s">
        <v>748</v>
      </c>
      <c r="AK1040" t="s">
        <v>749</v>
      </c>
      <c r="AL1040" t="s">
        <v>107</v>
      </c>
      <c r="AM1040" t="s">
        <v>108</v>
      </c>
      <c r="AN1040" t="s">
        <v>68</v>
      </c>
      <c r="AO1040" t="s">
        <v>69</v>
      </c>
    </row>
    <row r="1041" spans="1:41">
      <c r="A1041">
        <v>1029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1537</v>
      </c>
      <c r="J1041" t="s">
        <v>1538</v>
      </c>
      <c r="K1041" t="s">
        <v>48</v>
      </c>
      <c r="L1041" t="s">
        <v>49</v>
      </c>
      <c r="M1041">
        <v>23</v>
      </c>
      <c r="N1041" t="s">
        <v>1504</v>
      </c>
      <c r="O1041" t="s">
        <v>51</v>
      </c>
      <c r="P1041" t="s">
        <v>1450</v>
      </c>
      <c r="Q1041" t="s">
        <v>92</v>
      </c>
      <c r="R1041" t="s">
        <v>54</v>
      </c>
      <c r="S1041" t="s">
        <v>55</v>
      </c>
      <c r="T1041" t="s">
        <v>55</v>
      </c>
      <c r="U1041" t="s">
        <v>1451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51</v>
      </c>
      <c r="AI1041">
        <f>"05111     "</f>
        <v>0</v>
      </c>
      <c r="AJ1041" t="s">
        <v>752</v>
      </c>
      <c r="AK1041" t="s">
        <v>753</v>
      </c>
      <c r="AL1041" t="s">
        <v>107</v>
      </c>
      <c r="AM1041" t="s">
        <v>108</v>
      </c>
      <c r="AN1041" t="s">
        <v>68</v>
      </c>
      <c r="AO1041" t="s">
        <v>1546</v>
      </c>
    </row>
    <row r="1042" spans="1:41">
      <c r="A1042">
        <v>1030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1537</v>
      </c>
      <c r="J1042" t="s">
        <v>1538</v>
      </c>
      <c r="K1042" t="s">
        <v>48</v>
      </c>
      <c r="L1042" t="s">
        <v>49</v>
      </c>
      <c r="M1042">
        <v>23</v>
      </c>
      <c r="N1042" t="s">
        <v>1504</v>
      </c>
      <c r="O1042" t="s">
        <v>51</v>
      </c>
      <c r="P1042" t="s">
        <v>1450</v>
      </c>
      <c r="Q1042" t="s">
        <v>92</v>
      </c>
      <c r="R1042" t="s">
        <v>54</v>
      </c>
      <c r="S1042" t="s">
        <v>55</v>
      </c>
      <c r="T1042" t="s">
        <v>55</v>
      </c>
      <c r="U1042" t="s">
        <v>1451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52</v>
      </c>
      <c r="AI1042">
        <f>"05111     "</f>
        <v>0</v>
      </c>
      <c r="AJ1042" t="s">
        <v>752</v>
      </c>
      <c r="AK1042" t="s">
        <v>753</v>
      </c>
      <c r="AL1042" t="s">
        <v>107</v>
      </c>
      <c r="AM1042" t="s">
        <v>108</v>
      </c>
      <c r="AN1042" t="s">
        <v>68</v>
      </c>
      <c r="AO1042" t="s">
        <v>1546</v>
      </c>
    </row>
    <row r="1043" spans="1:41">
      <c r="A1043">
        <v>1031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1537</v>
      </c>
      <c r="J1043" t="s">
        <v>1538</v>
      </c>
      <c r="K1043" t="s">
        <v>48</v>
      </c>
      <c r="L1043" t="s">
        <v>49</v>
      </c>
      <c r="M1043">
        <v>23</v>
      </c>
      <c r="N1043" t="s">
        <v>1504</v>
      </c>
      <c r="O1043" t="s">
        <v>51</v>
      </c>
      <c r="P1043" t="s">
        <v>1450</v>
      </c>
      <c r="Q1043" t="s">
        <v>92</v>
      </c>
      <c r="R1043" t="s">
        <v>54</v>
      </c>
      <c r="S1043" t="s">
        <v>55</v>
      </c>
      <c r="T1043" t="s">
        <v>55</v>
      </c>
      <c r="U1043" t="s">
        <v>1451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53</v>
      </c>
      <c r="AI1043">
        <f>"05111     "</f>
        <v>0</v>
      </c>
      <c r="AJ1043" t="s">
        <v>752</v>
      </c>
      <c r="AK1043" t="s">
        <v>753</v>
      </c>
      <c r="AL1043" t="s">
        <v>107</v>
      </c>
      <c r="AM1043" t="s">
        <v>108</v>
      </c>
      <c r="AN1043" t="s">
        <v>68</v>
      </c>
      <c r="AO1043" t="s">
        <v>1546</v>
      </c>
    </row>
    <row r="1044" spans="1:41">
      <c r="A1044">
        <v>1032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1537</v>
      </c>
      <c r="J1044" t="s">
        <v>1538</v>
      </c>
      <c r="K1044" t="s">
        <v>48</v>
      </c>
      <c r="L1044" t="s">
        <v>49</v>
      </c>
      <c r="M1044">
        <v>23</v>
      </c>
      <c r="N1044" t="s">
        <v>1504</v>
      </c>
      <c r="O1044" t="s">
        <v>51</v>
      </c>
      <c r="P1044" t="s">
        <v>1450</v>
      </c>
      <c r="Q1044" t="s">
        <v>92</v>
      </c>
      <c r="R1044" t="s">
        <v>54</v>
      </c>
      <c r="S1044" t="s">
        <v>55</v>
      </c>
      <c r="T1044" t="s">
        <v>55</v>
      </c>
      <c r="U1044" t="s">
        <v>1451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54</v>
      </c>
      <c r="AI1044">
        <f>"05141     "</f>
        <v>0</v>
      </c>
      <c r="AJ1044" t="s">
        <v>512</v>
      </c>
      <c r="AK1044" t="s">
        <v>513</v>
      </c>
      <c r="AL1044" t="s">
        <v>107</v>
      </c>
      <c r="AM1044" t="s">
        <v>108</v>
      </c>
      <c r="AN1044" t="s">
        <v>68</v>
      </c>
      <c r="AO1044" t="s">
        <v>1546</v>
      </c>
    </row>
    <row r="1045" spans="1:41">
      <c r="A1045">
        <v>1033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1537</v>
      </c>
      <c r="J1045" t="s">
        <v>1538</v>
      </c>
      <c r="K1045" t="s">
        <v>48</v>
      </c>
      <c r="L1045" t="s">
        <v>49</v>
      </c>
      <c r="M1045">
        <v>23</v>
      </c>
      <c r="N1045" t="s">
        <v>1504</v>
      </c>
      <c r="O1045" t="s">
        <v>51</v>
      </c>
      <c r="P1045" t="s">
        <v>1450</v>
      </c>
      <c r="Q1045" t="s">
        <v>92</v>
      </c>
      <c r="R1045" t="s">
        <v>54</v>
      </c>
      <c r="S1045" t="s">
        <v>55</v>
      </c>
      <c r="T1045" t="s">
        <v>55</v>
      </c>
      <c r="U1045" t="s">
        <v>1451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55</v>
      </c>
      <c r="AI1045">
        <f>"05111     "</f>
        <v>0</v>
      </c>
      <c r="AJ1045" t="s">
        <v>752</v>
      </c>
      <c r="AK1045" t="s">
        <v>753</v>
      </c>
      <c r="AL1045" t="s">
        <v>107</v>
      </c>
      <c r="AM1045" t="s">
        <v>108</v>
      </c>
      <c r="AN1045" t="s">
        <v>68</v>
      </c>
      <c r="AO1045" t="s">
        <v>1547</v>
      </c>
    </row>
    <row r="1046" spans="1:41">
      <c r="A1046">
        <v>1034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1537</v>
      </c>
      <c r="J1046" t="s">
        <v>1538</v>
      </c>
      <c r="K1046" t="s">
        <v>48</v>
      </c>
      <c r="L1046" t="s">
        <v>49</v>
      </c>
      <c r="M1046">
        <v>23</v>
      </c>
      <c r="N1046" t="s">
        <v>1504</v>
      </c>
      <c r="O1046" t="s">
        <v>51</v>
      </c>
      <c r="P1046" t="s">
        <v>1450</v>
      </c>
      <c r="Q1046" t="s">
        <v>92</v>
      </c>
      <c r="R1046" t="s">
        <v>54</v>
      </c>
      <c r="S1046" t="s">
        <v>55</v>
      </c>
      <c r="T1046" t="s">
        <v>55</v>
      </c>
      <c r="U1046" t="s">
        <v>1451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56</v>
      </c>
      <c r="AI1046">
        <f>"05133     "</f>
        <v>0</v>
      </c>
      <c r="AJ1046" t="s">
        <v>182</v>
      </c>
      <c r="AK1046" t="s">
        <v>183</v>
      </c>
      <c r="AL1046" t="s">
        <v>107</v>
      </c>
      <c r="AM1046" t="s">
        <v>108</v>
      </c>
      <c r="AN1046" t="s">
        <v>68</v>
      </c>
      <c r="AO1046" t="s">
        <v>69</v>
      </c>
    </row>
    <row r="1047" spans="1:41">
      <c r="A1047">
        <v>1035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1537</v>
      </c>
      <c r="J1047" t="s">
        <v>1538</v>
      </c>
      <c r="K1047" t="s">
        <v>48</v>
      </c>
      <c r="L1047" t="s">
        <v>49</v>
      </c>
      <c r="M1047">
        <v>23</v>
      </c>
      <c r="N1047" t="s">
        <v>1504</v>
      </c>
      <c r="O1047" t="s">
        <v>51</v>
      </c>
      <c r="P1047" t="s">
        <v>1450</v>
      </c>
      <c r="Q1047" t="s">
        <v>92</v>
      </c>
      <c r="R1047" t="s">
        <v>54</v>
      </c>
      <c r="S1047" t="s">
        <v>55</v>
      </c>
      <c r="T1047" t="s">
        <v>55</v>
      </c>
      <c r="U1047" t="s">
        <v>1451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57</v>
      </c>
      <c r="AI1047">
        <f>"05114     "</f>
        <v>0</v>
      </c>
      <c r="AJ1047" t="s">
        <v>590</v>
      </c>
      <c r="AK1047" t="s">
        <v>591</v>
      </c>
      <c r="AL1047" t="s">
        <v>1548</v>
      </c>
      <c r="AM1047" t="s">
        <v>1549</v>
      </c>
      <c r="AN1047" t="s">
        <v>68</v>
      </c>
      <c r="AO1047" t="s">
        <v>109</v>
      </c>
    </row>
    <row r="1048" spans="1:41">
      <c r="A1048">
        <v>1036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1537</v>
      </c>
      <c r="J1048" t="s">
        <v>1538</v>
      </c>
      <c r="K1048" t="s">
        <v>48</v>
      </c>
      <c r="L1048" t="s">
        <v>49</v>
      </c>
      <c r="M1048">
        <v>23</v>
      </c>
      <c r="N1048" t="s">
        <v>1504</v>
      </c>
      <c r="O1048" t="s">
        <v>51</v>
      </c>
      <c r="P1048" t="s">
        <v>1450</v>
      </c>
      <c r="Q1048" t="s">
        <v>92</v>
      </c>
      <c r="R1048" t="s">
        <v>54</v>
      </c>
      <c r="S1048" t="s">
        <v>55</v>
      </c>
      <c r="T1048" t="s">
        <v>55</v>
      </c>
      <c r="U1048" t="s">
        <v>1451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58</v>
      </c>
      <c r="AI1048">
        <f>"05114     "</f>
        <v>0</v>
      </c>
      <c r="AJ1048" t="s">
        <v>590</v>
      </c>
      <c r="AK1048" t="s">
        <v>591</v>
      </c>
      <c r="AL1048" t="s">
        <v>1527</v>
      </c>
      <c r="AM1048" t="s">
        <v>1528</v>
      </c>
      <c r="AN1048" t="s">
        <v>68</v>
      </c>
      <c r="AO1048" t="s">
        <v>109</v>
      </c>
    </row>
    <row r="1049" spans="1:41">
      <c r="A1049">
        <v>1037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1537</v>
      </c>
      <c r="J1049" t="s">
        <v>1538</v>
      </c>
      <c r="K1049" t="s">
        <v>48</v>
      </c>
      <c r="L1049" t="s">
        <v>49</v>
      </c>
      <c r="M1049">
        <v>23</v>
      </c>
      <c r="N1049" t="s">
        <v>1504</v>
      </c>
      <c r="O1049" t="s">
        <v>51</v>
      </c>
      <c r="P1049" t="s">
        <v>1450</v>
      </c>
      <c r="Q1049" t="s">
        <v>92</v>
      </c>
      <c r="R1049" t="s">
        <v>54</v>
      </c>
      <c r="S1049" t="s">
        <v>55</v>
      </c>
      <c r="T1049" t="s">
        <v>55</v>
      </c>
      <c r="U1049" t="s">
        <v>1451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61</v>
      </c>
      <c r="AI1049">
        <f>"05114     "</f>
        <v>0</v>
      </c>
      <c r="AJ1049" t="s">
        <v>590</v>
      </c>
      <c r="AK1049" t="s">
        <v>591</v>
      </c>
      <c r="AL1049" t="s">
        <v>1550</v>
      </c>
      <c r="AM1049" t="s">
        <v>1551</v>
      </c>
      <c r="AN1049" t="s">
        <v>68</v>
      </c>
      <c r="AO1049" t="s">
        <v>69</v>
      </c>
    </row>
    <row r="1050" spans="1:41">
      <c r="A1050">
        <v>1038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1537</v>
      </c>
      <c r="J1050" t="s">
        <v>1538</v>
      </c>
      <c r="K1050" t="s">
        <v>48</v>
      </c>
      <c r="L1050" t="s">
        <v>49</v>
      </c>
      <c r="M1050">
        <v>23</v>
      </c>
      <c r="N1050" t="s">
        <v>1504</v>
      </c>
      <c r="O1050" t="s">
        <v>51</v>
      </c>
      <c r="P1050" t="s">
        <v>1450</v>
      </c>
      <c r="Q1050" t="s">
        <v>92</v>
      </c>
      <c r="R1050" t="s">
        <v>54</v>
      </c>
      <c r="S1050" t="s">
        <v>55</v>
      </c>
      <c r="T1050" t="s">
        <v>55</v>
      </c>
      <c r="U1050" t="s">
        <v>1451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65</v>
      </c>
      <c r="AI1050">
        <f>"05111     "</f>
        <v>0</v>
      </c>
      <c r="AJ1050" t="s">
        <v>752</v>
      </c>
      <c r="AK1050" t="s">
        <v>753</v>
      </c>
      <c r="AL1050" t="s">
        <v>107</v>
      </c>
      <c r="AM1050" t="s">
        <v>108</v>
      </c>
      <c r="AN1050" t="s">
        <v>68</v>
      </c>
      <c r="AO1050" t="s">
        <v>1552</v>
      </c>
    </row>
    <row r="1051" spans="1:41">
      <c r="A1051">
        <v>1039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1537</v>
      </c>
      <c r="J1051" t="s">
        <v>1538</v>
      </c>
      <c r="K1051" t="s">
        <v>48</v>
      </c>
      <c r="L1051" t="s">
        <v>49</v>
      </c>
      <c r="M1051">
        <v>23</v>
      </c>
      <c r="N1051" t="s">
        <v>1504</v>
      </c>
      <c r="O1051" t="s">
        <v>51</v>
      </c>
      <c r="P1051" t="s">
        <v>1450</v>
      </c>
      <c r="Q1051" t="s">
        <v>92</v>
      </c>
      <c r="R1051" t="s">
        <v>54</v>
      </c>
      <c r="S1051" t="s">
        <v>55</v>
      </c>
      <c r="T1051" t="s">
        <v>55</v>
      </c>
      <c r="U1051" t="s">
        <v>1451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66</v>
      </c>
      <c r="AI1051">
        <f>"05111     "</f>
        <v>0</v>
      </c>
      <c r="AJ1051" t="s">
        <v>752</v>
      </c>
      <c r="AK1051" t="s">
        <v>753</v>
      </c>
      <c r="AL1051" t="s">
        <v>107</v>
      </c>
      <c r="AM1051" t="s">
        <v>108</v>
      </c>
      <c r="AN1051" t="s">
        <v>68</v>
      </c>
      <c r="AO1051" t="s">
        <v>1552</v>
      </c>
    </row>
    <row r="1052" spans="1:41">
      <c r="A1052">
        <v>1040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1537</v>
      </c>
      <c r="J1052" t="s">
        <v>1538</v>
      </c>
      <c r="K1052" t="s">
        <v>48</v>
      </c>
      <c r="L1052" t="s">
        <v>49</v>
      </c>
      <c r="M1052">
        <v>23</v>
      </c>
      <c r="N1052" t="s">
        <v>1504</v>
      </c>
      <c r="O1052" t="s">
        <v>51</v>
      </c>
      <c r="P1052" t="s">
        <v>1450</v>
      </c>
      <c r="Q1052" t="s">
        <v>92</v>
      </c>
      <c r="R1052" t="s">
        <v>54</v>
      </c>
      <c r="S1052" t="s">
        <v>55</v>
      </c>
      <c r="T1052" t="s">
        <v>55</v>
      </c>
      <c r="U1052" t="s">
        <v>1451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67</v>
      </c>
      <c r="AI1052">
        <f>"05112     "</f>
        <v>0</v>
      </c>
      <c r="AJ1052" t="s">
        <v>748</v>
      </c>
      <c r="AK1052" t="s">
        <v>749</v>
      </c>
      <c r="AL1052" t="s">
        <v>107</v>
      </c>
      <c r="AM1052" t="s">
        <v>108</v>
      </c>
      <c r="AN1052" t="s">
        <v>68</v>
      </c>
      <c r="AO1052" t="s">
        <v>233</v>
      </c>
    </row>
    <row r="1053" spans="1:41">
      <c r="A1053">
        <v>1041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1537</v>
      </c>
      <c r="J1053" t="s">
        <v>1538</v>
      </c>
      <c r="K1053" t="s">
        <v>48</v>
      </c>
      <c r="L1053" t="s">
        <v>49</v>
      </c>
      <c r="M1053">
        <v>23</v>
      </c>
      <c r="N1053" t="s">
        <v>1504</v>
      </c>
      <c r="O1053" t="s">
        <v>51</v>
      </c>
      <c r="P1053" t="s">
        <v>1450</v>
      </c>
      <c r="Q1053" t="s">
        <v>92</v>
      </c>
      <c r="R1053" t="s">
        <v>54</v>
      </c>
      <c r="S1053" t="s">
        <v>55</v>
      </c>
      <c r="T1053" t="s">
        <v>55</v>
      </c>
      <c r="U1053" t="s">
        <v>1451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68</v>
      </c>
      <c r="AI1053">
        <f>"05113     "</f>
        <v>0</v>
      </c>
      <c r="AJ1053" t="s">
        <v>731</v>
      </c>
      <c r="AK1053" t="s">
        <v>732</v>
      </c>
      <c r="AL1053" t="s">
        <v>107</v>
      </c>
      <c r="AM1053" t="s">
        <v>108</v>
      </c>
      <c r="AN1053" t="s">
        <v>68</v>
      </c>
      <c r="AO1053" t="s">
        <v>1290</v>
      </c>
    </row>
    <row r="1054" spans="1:41">
      <c r="A1054">
        <v>1042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1537</v>
      </c>
      <c r="J1054" t="s">
        <v>1538</v>
      </c>
      <c r="K1054" t="s">
        <v>48</v>
      </c>
      <c r="L1054" t="s">
        <v>49</v>
      </c>
      <c r="M1054">
        <v>23</v>
      </c>
      <c r="N1054" t="s">
        <v>1504</v>
      </c>
      <c r="O1054" t="s">
        <v>51</v>
      </c>
      <c r="P1054" t="s">
        <v>1450</v>
      </c>
      <c r="Q1054" t="s">
        <v>92</v>
      </c>
      <c r="R1054" t="s">
        <v>54</v>
      </c>
      <c r="S1054" t="s">
        <v>55</v>
      </c>
      <c r="T1054" t="s">
        <v>55</v>
      </c>
      <c r="U1054" t="s">
        <v>1451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69</v>
      </c>
      <c r="AI1054">
        <f>"05111     "</f>
        <v>0</v>
      </c>
      <c r="AJ1054" t="s">
        <v>752</v>
      </c>
      <c r="AK1054" t="s">
        <v>753</v>
      </c>
      <c r="AL1054" t="s">
        <v>107</v>
      </c>
      <c r="AM1054" t="s">
        <v>108</v>
      </c>
      <c r="AN1054" t="s">
        <v>68</v>
      </c>
      <c r="AO1054" t="s">
        <v>1373</v>
      </c>
    </row>
    <row r="1055" spans="1:41">
      <c r="A1055">
        <v>1043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1537</v>
      </c>
      <c r="J1055" t="s">
        <v>1538</v>
      </c>
      <c r="K1055" t="s">
        <v>48</v>
      </c>
      <c r="L1055" t="s">
        <v>49</v>
      </c>
      <c r="M1055">
        <v>23</v>
      </c>
      <c r="N1055" t="s">
        <v>1504</v>
      </c>
      <c r="O1055" t="s">
        <v>51</v>
      </c>
      <c r="P1055" t="s">
        <v>1450</v>
      </c>
      <c r="Q1055" t="s">
        <v>92</v>
      </c>
      <c r="R1055" t="s">
        <v>54</v>
      </c>
      <c r="S1055" t="s">
        <v>55</v>
      </c>
      <c r="T1055" t="s">
        <v>55</v>
      </c>
      <c r="U1055" t="s">
        <v>1451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71</v>
      </c>
      <c r="AI1055">
        <f>"05112     "</f>
        <v>0</v>
      </c>
      <c r="AJ1055" t="s">
        <v>748</v>
      </c>
      <c r="AK1055" t="s">
        <v>749</v>
      </c>
      <c r="AL1055" t="s">
        <v>107</v>
      </c>
      <c r="AM1055" t="s">
        <v>108</v>
      </c>
      <c r="AN1055" t="s">
        <v>68</v>
      </c>
      <c r="AO1055" t="s">
        <v>1373</v>
      </c>
    </row>
    <row r="1056" spans="1:41">
      <c r="A1056">
        <v>1044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1537</v>
      </c>
      <c r="J1056" t="s">
        <v>1538</v>
      </c>
      <c r="K1056" t="s">
        <v>48</v>
      </c>
      <c r="L1056" t="s">
        <v>49</v>
      </c>
      <c r="M1056">
        <v>23</v>
      </c>
      <c r="N1056" t="s">
        <v>1504</v>
      </c>
      <c r="O1056" t="s">
        <v>51</v>
      </c>
      <c r="P1056" t="s">
        <v>1450</v>
      </c>
      <c r="Q1056" t="s">
        <v>92</v>
      </c>
      <c r="R1056" t="s">
        <v>54</v>
      </c>
      <c r="S1056" t="s">
        <v>55</v>
      </c>
      <c r="T1056" t="s">
        <v>55</v>
      </c>
      <c r="U1056" t="s">
        <v>1451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72</v>
      </c>
      <c r="AI1056">
        <f>"05111     "</f>
        <v>0</v>
      </c>
      <c r="AJ1056" t="s">
        <v>752</v>
      </c>
      <c r="AK1056" t="s">
        <v>753</v>
      </c>
      <c r="AL1056" t="s">
        <v>107</v>
      </c>
      <c r="AM1056" t="s">
        <v>108</v>
      </c>
      <c r="AN1056" t="s">
        <v>68</v>
      </c>
      <c r="AO1056" t="s">
        <v>790</v>
      </c>
    </row>
    <row r="1057" spans="1:41">
      <c r="A1057">
        <v>1045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1537</v>
      </c>
      <c r="J1057" t="s">
        <v>1538</v>
      </c>
      <c r="K1057" t="s">
        <v>48</v>
      </c>
      <c r="L1057" t="s">
        <v>49</v>
      </c>
      <c r="M1057">
        <v>23</v>
      </c>
      <c r="N1057" t="s">
        <v>1504</v>
      </c>
      <c r="O1057" t="s">
        <v>51</v>
      </c>
      <c r="P1057" t="s">
        <v>1450</v>
      </c>
      <c r="Q1057" t="s">
        <v>92</v>
      </c>
      <c r="R1057" t="s">
        <v>54</v>
      </c>
      <c r="S1057" t="s">
        <v>55</v>
      </c>
      <c r="T1057" t="s">
        <v>55</v>
      </c>
      <c r="U1057" t="s">
        <v>1451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73</v>
      </c>
      <c r="AI1057">
        <f>"05111     "</f>
        <v>0</v>
      </c>
      <c r="AJ1057" t="s">
        <v>752</v>
      </c>
      <c r="AK1057" t="s">
        <v>753</v>
      </c>
      <c r="AL1057" t="s">
        <v>107</v>
      </c>
      <c r="AM1057" t="s">
        <v>108</v>
      </c>
      <c r="AN1057" t="s">
        <v>68</v>
      </c>
      <c r="AO1057" t="s">
        <v>1296</v>
      </c>
    </row>
    <row r="1058" spans="1:41">
      <c r="A1058">
        <v>1046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1537</v>
      </c>
      <c r="J1058" t="s">
        <v>1538</v>
      </c>
      <c r="K1058" t="s">
        <v>48</v>
      </c>
      <c r="L1058" t="s">
        <v>49</v>
      </c>
      <c r="M1058">
        <v>23</v>
      </c>
      <c r="N1058" t="s">
        <v>1504</v>
      </c>
      <c r="O1058" t="s">
        <v>51</v>
      </c>
      <c r="P1058" t="s">
        <v>1450</v>
      </c>
      <c r="Q1058" t="s">
        <v>92</v>
      </c>
      <c r="R1058" t="s">
        <v>54</v>
      </c>
      <c r="S1058" t="s">
        <v>55</v>
      </c>
      <c r="T1058" t="s">
        <v>55</v>
      </c>
      <c r="U1058" t="s">
        <v>1451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74</v>
      </c>
      <c r="AI1058">
        <f>"05111     "</f>
        <v>0</v>
      </c>
      <c r="AJ1058" t="s">
        <v>752</v>
      </c>
      <c r="AK1058" t="s">
        <v>753</v>
      </c>
      <c r="AL1058" t="s">
        <v>107</v>
      </c>
      <c r="AM1058" t="s">
        <v>108</v>
      </c>
      <c r="AN1058" t="s">
        <v>68</v>
      </c>
      <c r="AO1058" t="s">
        <v>1296</v>
      </c>
    </row>
    <row r="1059" spans="1:41">
      <c r="A1059">
        <v>1047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1537</v>
      </c>
      <c r="J1059" t="s">
        <v>1538</v>
      </c>
      <c r="K1059" t="s">
        <v>48</v>
      </c>
      <c r="L1059" t="s">
        <v>49</v>
      </c>
      <c r="M1059">
        <v>23</v>
      </c>
      <c r="N1059" t="s">
        <v>1504</v>
      </c>
      <c r="O1059" t="s">
        <v>51</v>
      </c>
      <c r="P1059" t="s">
        <v>1450</v>
      </c>
      <c r="Q1059" t="s">
        <v>92</v>
      </c>
      <c r="R1059" t="s">
        <v>54</v>
      </c>
      <c r="S1059" t="s">
        <v>55</v>
      </c>
      <c r="T1059" t="s">
        <v>55</v>
      </c>
      <c r="U1059" t="s">
        <v>1451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75</v>
      </c>
      <c r="AI1059">
        <f>"05112     "</f>
        <v>0</v>
      </c>
      <c r="AJ1059" t="s">
        <v>748</v>
      </c>
      <c r="AK1059" t="s">
        <v>749</v>
      </c>
      <c r="AL1059" t="s">
        <v>107</v>
      </c>
      <c r="AM1059" t="s">
        <v>108</v>
      </c>
      <c r="AN1059" t="s">
        <v>68</v>
      </c>
      <c r="AO1059" t="s">
        <v>1296</v>
      </c>
    </row>
    <row r="1060" spans="1:41">
      <c r="A1060">
        <v>1048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1537</v>
      </c>
      <c r="J1060" t="s">
        <v>1538</v>
      </c>
      <c r="K1060" t="s">
        <v>48</v>
      </c>
      <c r="L1060" t="s">
        <v>49</v>
      </c>
      <c r="M1060">
        <v>23</v>
      </c>
      <c r="N1060" t="s">
        <v>1504</v>
      </c>
      <c r="O1060" t="s">
        <v>51</v>
      </c>
      <c r="P1060" t="s">
        <v>1450</v>
      </c>
      <c r="Q1060" t="s">
        <v>92</v>
      </c>
      <c r="R1060" t="s">
        <v>54</v>
      </c>
      <c r="S1060" t="s">
        <v>55</v>
      </c>
      <c r="T1060" t="s">
        <v>55</v>
      </c>
      <c r="U1060" t="s">
        <v>1451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76</v>
      </c>
      <c r="AI1060">
        <f>"05112     "</f>
        <v>0</v>
      </c>
      <c r="AJ1060" t="s">
        <v>748</v>
      </c>
      <c r="AK1060" t="s">
        <v>749</v>
      </c>
      <c r="AL1060" t="s">
        <v>107</v>
      </c>
      <c r="AM1060" t="s">
        <v>108</v>
      </c>
      <c r="AN1060" t="s">
        <v>68</v>
      </c>
      <c r="AO1060" t="s">
        <v>1296</v>
      </c>
    </row>
    <row r="1061" spans="1:41">
      <c r="A1061">
        <v>1049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1537</v>
      </c>
      <c r="J1061" t="s">
        <v>1538</v>
      </c>
      <c r="K1061" t="s">
        <v>48</v>
      </c>
      <c r="L1061" t="s">
        <v>49</v>
      </c>
      <c r="M1061">
        <v>23</v>
      </c>
      <c r="N1061" t="s">
        <v>1504</v>
      </c>
      <c r="O1061" t="s">
        <v>51</v>
      </c>
      <c r="P1061" t="s">
        <v>1450</v>
      </c>
      <c r="Q1061" t="s">
        <v>92</v>
      </c>
      <c r="R1061" t="s">
        <v>54</v>
      </c>
      <c r="S1061" t="s">
        <v>55</v>
      </c>
      <c r="T1061" t="s">
        <v>55</v>
      </c>
      <c r="U1061" t="s">
        <v>1451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77</v>
      </c>
      <c r="AI1061">
        <f>"05111     "</f>
        <v>0</v>
      </c>
      <c r="AJ1061" t="s">
        <v>752</v>
      </c>
      <c r="AK1061" t="s">
        <v>753</v>
      </c>
      <c r="AL1061" t="s">
        <v>107</v>
      </c>
      <c r="AM1061" t="s">
        <v>108</v>
      </c>
      <c r="AN1061" t="s">
        <v>68</v>
      </c>
      <c r="AO1061" t="s">
        <v>1296</v>
      </c>
    </row>
    <row r="1062" spans="1:41">
      <c r="A1062">
        <v>1050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1537</v>
      </c>
      <c r="J1062" t="s">
        <v>1538</v>
      </c>
      <c r="K1062" t="s">
        <v>48</v>
      </c>
      <c r="L1062" t="s">
        <v>49</v>
      </c>
      <c r="M1062">
        <v>23</v>
      </c>
      <c r="N1062" t="s">
        <v>1504</v>
      </c>
      <c r="O1062" t="s">
        <v>51</v>
      </c>
      <c r="P1062" t="s">
        <v>1450</v>
      </c>
      <c r="Q1062" t="s">
        <v>92</v>
      </c>
      <c r="R1062" t="s">
        <v>54</v>
      </c>
      <c r="S1062" t="s">
        <v>55</v>
      </c>
      <c r="T1062" t="s">
        <v>55</v>
      </c>
      <c r="U1062" t="s">
        <v>1451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78</v>
      </c>
      <c r="AI1062">
        <f>"05112     "</f>
        <v>0</v>
      </c>
      <c r="AJ1062" t="s">
        <v>748</v>
      </c>
      <c r="AK1062" t="s">
        <v>749</v>
      </c>
      <c r="AL1062" t="s">
        <v>107</v>
      </c>
      <c r="AM1062" t="s">
        <v>108</v>
      </c>
      <c r="AN1062" t="s">
        <v>68</v>
      </c>
      <c r="AO1062" t="s">
        <v>1296</v>
      </c>
    </row>
    <row r="1063" spans="1:41">
      <c r="A1063">
        <v>1051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1537</v>
      </c>
      <c r="J1063" t="s">
        <v>1538</v>
      </c>
      <c r="K1063" t="s">
        <v>48</v>
      </c>
      <c r="L1063" t="s">
        <v>49</v>
      </c>
      <c r="M1063">
        <v>23</v>
      </c>
      <c r="N1063" t="s">
        <v>1504</v>
      </c>
      <c r="O1063" t="s">
        <v>51</v>
      </c>
      <c r="P1063" t="s">
        <v>1450</v>
      </c>
      <c r="Q1063" t="s">
        <v>92</v>
      </c>
      <c r="R1063" t="s">
        <v>54</v>
      </c>
      <c r="S1063" t="s">
        <v>55</v>
      </c>
      <c r="T1063" t="s">
        <v>55</v>
      </c>
      <c r="U1063" t="s">
        <v>1451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79</v>
      </c>
      <c r="AI1063">
        <f>"0511      "</f>
        <v>0</v>
      </c>
      <c r="AJ1063" t="s">
        <v>1313</v>
      </c>
      <c r="AK1063" t="s">
        <v>1314</v>
      </c>
      <c r="AL1063" t="s">
        <v>107</v>
      </c>
      <c r="AM1063" t="s">
        <v>108</v>
      </c>
      <c r="AN1063" t="s">
        <v>68</v>
      </c>
      <c r="AO1063" t="s">
        <v>185</v>
      </c>
    </row>
    <row r="1064" spans="1:41">
      <c r="A1064">
        <v>1052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1537</v>
      </c>
      <c r="J1064" t="s">
        <v>1538</v>
      </c>
      <c r="K1064" t="s">
        <v>48</v>
      </c>
      <c r="L1064" t="s">
        <v>49</v>
      </c>
      <c r="M1064">
        <v>23</v>
      </c>
      <c r="N1064" t="s">
        <v>1504</v>
      </c>
      <c r="O1064" t="s">
        <v>51</v>
      </c>
      <c r="P1064" t="s">
        <v>1450</v>
      </c>
      <c r="Q1064" t="s">
        <v>92</v>
      </c>
      <c r="R1064" t="s">
        <v>54</v>
      </c>
      <c r="S1064" t="s">
        <v>55</v>
      </c>
      <c r="T1064" t="s">
        <v>55</v>
      </c>
      <c r="U1064" t="s">
        <v>1451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80</v>
      </c>
      <c r="AI1064">
        <f>"0511      "</f>
        <v>0</v>
      </c>
      <c r="AJ1064" t="s">
        <v>1313</v>
      </c>
      <c r="AK1064" t="s">
        <v>1314</v>
      </c>
      <c r="AL1064" t="s">
        <v>107</v>
      </c>
      <c r="AM1064" t="s">
        <v>108</v>
      </c>
      <c r="AN1064" t="s">
        <v>68</v>
      </c>
      <c r="AO1064" t="s">
        <v>185</v>
      </c>
    </row>
    <row r="1065" spans="1:41">
      <c r="A1065">
        <v>1053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1537</v>
      </c>
      <c r="J1065" t="s">
        <v>1538</v>
      </c>
      <c r="K1065" t="s">
        <v>48</v>
      </c>
      <c r="L1065" t="s">
        <v>49</v>
      </c>
      <c r="M1065">
        <v>23</v>
      </c>
      <c r="N1065" t="s">
        <v>1504</v>
      </c>
      <c r="O1065" t="s">
        <v>51</v>
      </c>
      <c r="P1065" t="s">
        <v>1450</v>
      </c>
      <c r="Q1065" t="s">
        <v>92</v>
      </c>
      <c r="R1065" t="s">
        <v>54</v>
      </c>
      <c r="S1065" t="s">
        <v>55</v>
      </c>
      <c r="T1065" t="s">
        <v>55</v>
      </c>
      <c r="U1065" t="s">
        <v>1451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81</v>
      </c>
      <c r="AI1065">
        <f>"05111     "</f>
        <v>0</v>
      </c>
      <c r="AJ1065" t="s">
        <v>752</v>
      </c>
      <c r="AK1065" t="s">
        <v>753</v>
      </c>
      <c r="AL1065" t="s">
        <v>107</v>
      </c>
      <c r="AM1065" t="s">
        <v>108</v>
      </c>
      <c r="AN1065" t="s">
        <v>68</v>
      </c>
      <c r="AO1065" t="s">
        <v>1553</v>
      </c>
    </row>
    <row r="1066" spans="1:41">
      <c r="A1066">
        <v>1054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1537</v>
      </c>
      <c r="J1066" t="s">
        <v>1538</v>
      </c>
      <c r="K1066" t="s">
        <v>48</v>
      </c>
      <c r="L1066" t="s">
        <v>49</v>
      </c>
      <c r="M1066">
        <v>23</v>
      </c>
      <c r="N1066" t="s">
        <v>1504</v>
      </c>
      <c r="O1066" t="s">
        <v>51</v>
      </c>
      <c r="P1066" t="s">
        <v>1450</v>
      </c>
      <c r="Q1066" t="s">
        <v>92</v>
      </c>
      <c r="R1066" t="s">
        <v>54</v>
      </c>
      <c r="S1066" t="s">
        <v>55</v>
      </c>
      <c r="T1066" t="s">
        <v>55</v>
      </c>
      <c r="U1066" t="s">
        <v>1451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82</v>
      </c>
      <c r="AI1066">
        <f>"05111     "</f>
        <v>0</v>
      </c>
      <c r="AJ1066" t="s">
        <v>752</v>
      </c>
      <c r="AK1066" t="s">
        <v>753</v>
      </c>
      <c r="AL1066" t="s">
        <v>107</v>
      </c>
      <c r="AM1066" t="s">
        <v>108</v>
      </c>
      <c r="AN1066" t="s">
        <v>68</v>
      </c>
      <c r="AO1066" t="s">
        <v>942</v>
      </c>
    </row>
    <row r="1067" spans="1:41">
      <c r="A1067">
        <v>1055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1537</v>
      </c>
      <c r="J1067" t="s">
        <v>1538</v>
      </c>
      <c r="K1067" t="s">
        <v>48</v>
      </c>
      <c r="L1067" t="s">
        <v>49</v>
      </c>
      <c r="M1067">
        <v>23</v>
      </c>
      <c r="N1067" t="s">
        <v>1504</v>
      </c>
      <c r="O1067" t="s">
        <v>51</v>
      </c>
      <c r="P1067" t="s">
        <v>1450</v>
      </c>
      <c r="Q1067" t="s">
        <v>92</v>
      </c>
      <c r="R1067" t="s">
        <v>54</v>
      </c>
      <c r="S1067" t="s">
        <v>55</v>
      </c>
      <c r="T1067" t="s">
        <v>55</v>
      </c>
      <c r="U1067" t="s">
        <v>1451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83</v>
      </c>
      <c r="AI1067">
        <f>"05111     "</f>
        <v>0</v>
      </c>
      <c r="AJ1067" t="s">
        <v>752</v>
      </c>
      <c r="AK1067" t="s">
        <v>753</v>
      </c>
      <c r="AL1067" t="s">
        <v>107</v>
      </c>
      <c r="AM1067" t="s">
        <v>108</v>
      </c>
      <c r="AN1067" t="s">
        <v>68</v>
      </c>
      <c r="AO1067" t="s">
        <v>1259</v>
      </c>
    </row>
    <row r="1068" spans="1:41">
      <c r="A1068">
        <v>1056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1537</v>
      </c>
      <c r="J1068" t="s">
        <v>1538</v>
      </c>
      <c r="K1068" t="s">
        <v>48</v>
      </c>
      <c r="L1068" t="s">
        <v>49</v>
      </c>
      <c r="M1068">
        <v>23</v>
      </c>
      <c r="N1068" t="s">
        <v>1504</v>
      </c>
      <c r="O1068" t="s">
        <v>51</v>
      </c>
      <c r="P1068" t="s">
        <v>1450</v>
      </c>
      <c r="Q1068" t="s">
        <v>92</v>
      </c>
      <c r="R1068" t="s">
        <v>54</v>
      </c>
      <c r="S1068" t="s">
        <v>55</v>
      </c>
      <c r="T1068" t="s">
        <v>55</v>
      </c>
      <c r="U1068" t="s">
        <v>1451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84</v>
      </c>
      <c r="AI1068">
        <f>"05111     "</f>
        <v>0</v>
      </c>
      <c r="AJ1068" t="s">
        <v>752</v>
      </c>
      <c r="AK1068" t="s">
        <v>753</v>
      </c>
      <c r="AL1068" t="s">
        <v>107</v>
      </c>
      <c r="AM1068" t="s">
        <v>108</v>
      </c>
      <c r="AN1068" t="s">
        <v>68</v>
      </c>
      <c r="AO1068" t="s">
        <v>1554</v>
      </c>
    </row>
    <row r="1069" spans="1:41">
      <c r="A1069">
        <v>1057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1537</v>
      </c>
      <c r="J1069" t="s">
        <v>1538</v>
      </c>
      <c r="K1069" t="s">
        <v>48</v>
      </c>
      <c r="L1069" t="s">
        <v>49</v>
      </c>
      <c r="M1069">
        <v>23</v>
      </c>
      <c r="N1069" t="s">
        <v>1504</v>
      </c>
      <c r="O1069" t="s">
        <v>51</v>
      </c>
      <c r="P1069" t="s">
        <v>1450</v>
      </c>
      <c r="Q1069" t="s">
        <v>92</v>
      </c>
      <c r="R1069" t="s">
        <v>54</v>
      </c>
      <c r="S1069" t="s">
        <v>55</v>
      </c>
      <c r="T1069" t="s">
        <v>55</v>
      </c>
      <c r="U1069" t="s">
        <v>1451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85</v>
      </c>
      <c r="AI1069">
        <f>"05111     "</f>
        <v>0</v>
      </c>
      <c r="AJ1069" t="s">
        <v>752</v>
      </c>
      <c r="AK1069" t="s">
        <v>753</v>
      </c>
      <c r="AL1069" t="s">
        <v>107</v>
      </c>
      <c r="AM1069" t="s">
        <v>108</v>
      </c>
      <c r="AN1069" t="s">
        <v>68</v>
      </c>
      <c r="AO1069" t="s">
        <v>1554</v>
      </c>
    </row>
    <row r="1070" spans="1:41">
      <c r="A1070">
        <v>1058</v>
      </c>
      <c r="B1070" t="s">
        <v>41</v>
      </c>
      <c r="C1070" t="s">
        <v>42</v>
      </c>
      <c r="D1070" t="s">
        <v>43</v>
      </c>
      <c r="E1070">
        <f>"05"</f>
        <v>0</v>
      </c>
      <c r="F1070" t="s">
        <v>99</v>
      </c>
      <c r="G1070" t="s">
        <v>100</v>
      </c>
      <c r="H1070">
        <v>2048</v>
      </c>
      <c r="I1070" t="s">
        <v>1537</v>
      </c>
      <c r="J1070" t="s">
        <v>1538</v>
      </c>
      <c r="K1070" t="s">
        <v>48</v>
      </c>
      <c r="L1070" t="s">
        <v>49</v>
      </c>
      <c r="M1070">
        <v>23</v>
      </c>
      <c r="N1070" t="s">
        <v>1504</v>
      </c>
      <c r="O1070" t="s">
        <v>51</v>
      </c>
      <c r="P1070" t="s">
        <v>1450</v>
      </c>
      <c r="Q1070" t="s">
        <v>92</v>
      </c>
      <c r="R1070" t="s">
        <v>54</v>
      </c>
      <c r="S1070" t="s">
        <v>55</v>
      </c>
      <c r="T1070" t="s">
        <v>55</v>
      </c>
      <c r="U1070" t="s">
        <v>1451</v>
      </c>
      <c r="V1070" t="s">
        <v>80</v>
      </c>
      <c r="W1070" t="s">
        <v>80</v>
      </c>
      <c r="X1070" t="s">
        <v>60</v>
      </c>
      <c r="Y1070" t="s">
        <v>60</v>
      </c>
      <c r="Z1070" t="s">
        <v>60</v>
      </c>
      <c r="AA1070" t="s">
        <v>61</v>
      </c>
      <c r="AB1070" t="s">
        <v>60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86</v>
      </c>
      <c r="AI1070">
        <f>"05133     "</f>
        <v>0</v>
      </c>
      <c r="AJ1070" t="s">
        <v>182</v>
      </c>
      <c r="AK1070" t="s">
        <v>183</v>
      </c>
      <c r="AL1070" t="s">
        <v>107</v>
      </c>
      <c r="AM1070" t="s">
        <v>108</v>
      </c>
      <c r="AN1070" t="s">
        <v>68</v>
      </c>
      <c r="AO1070" t="s">
        <v>1511</v>
      </c>
    </row>
    <row r="1071" spans="1:41">
      <c r="A1071">
        <v>1059</v>
      </c>
      <c r="B1071" t="s">
        <v>41</v>
      </c>
      <c r="C1071" t="s">
        <v>42</v>
      </c>
      <c r="D1071" t="s">
        <v>43</v>
      </c>
      <c r="E1071">
        <f>"05"</f>
        <v>0</v>
      </c>
      <c r="F1071" t="s">
        <v>99</v>
      </c>
      <c r="G1071" t="s">
        <v>100</v>
      </c>
      <c r="H1071">
        <v>2048</v>
      </c>
      <c r="I1071" t="s">
        <v>1537</v>
      </c>
      <c r="J1071" t="s">
        <v>1538</v>
      </c>
      <c r="K1071" t="s">
        <v>48</v>
      </c>
      <c r="L1071" t="s">
        <v>49</v>
      </c>
      <c r="M1071">
        <v>23</v>
      </c>
      <c r="N1071" t="s">
        <v>1504</v>
      </c>
      <c r="O1071" t="s">
        <v>51</v>
      </c>
      <c r="P1071" t="s">
        <v>1450</v>
      </c>
      <c r="Q1071" t="s">
        <v>92</v>
      </c>
      <c r="R1071" t="s">
        <v>54</v>
      </c>
      <c r="S1071" t="s">
        <v>55</v>
      </c>
      <c r="T1071" t="s">
        <v>55</v>
      </c>
      <c r="U1071" t="s">
        <v>1451</v>
      </c>
      <c r="V1071" t="s">
        <v>80</v>
      </c>
      <c r="W1071" t="s">
        <v>80</v>
      </c>
      <c r="X1071" t="s">
        <v>60</v>
      </c>
      <c r="Y1071" t="s">
        <v>60</v>
      </c>
      <c r="Z1071" t="s">
        <v>60</v>
      </c>
      <c r="AA1071" t="s">
        <v>61</v>
      </c>
      <c r="AB1071" t="s">
        <v>60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87</v>
      </c>
      <c r="AI1071">
        <f>"05111     "</f>
        <v>0</v>
      </c>
      <c r="AJ1071" t="s">
        <v>752</v>
      </c>
      <c r="AK1071" t="s">
        <v>753</v>
      </c>
      <c r="AL1071" t="s">
        <v>107</v>
      </c>
      <c r="AM1071" t="s">
        <v>108</v>
      </c>
      <c r="AN1071" t="s">
        <v>68</v>
      </c>
      <c r="AO1071" t="s">
        <v>1511</v>
      </c>
    </row>
    <row r="1072" spans="1:41">
      <c r="A1072">
        <v>1060</v>
      </c>
      <c r="B1072" t="s">
        <v>41</v>
      </c>
      <c r="C1072" t="s">
        <v>42</v>
      </c>
      <c r="D1072" t="s">
        <v>43</v>
      </c>
      <c r="E1072">
        <f>"05"</f>
        <v>0</v>
      </c>
      <c r="F1072" t="s">
        <v>99</v>
      </c>
      <c r="G1072" t="s">
        <v>100</v>
      </c>
      <c r="H1072">
        <v>2048</v>
      </c>
      <c r="I1072" t="s">
        <v>1537</v>
      </c>
      <c r="J1072" t="s">
        <v>1538</v>
      </c>
      <c r="K1072" t="s">
        <v>48</v>
      </c>
      <c r="L1072" t="s">
        <v>49</v>
      </c>
      <c r="M1072">
        <v>23</v>
      </c>
      <c r="N1072" t="s">
        <v>1504</v>
      </c>
      <c r="O1072" t="s">
        <v>51</v>
      </c>
      <c r="P1072" t="s">
        <v>1450</v>
      </c>
      <c r="Q1072" t="s">
        <v>92</v>
      </c>
      <c r="R1072" t="s">
        <v>54</v>
      </c>
      <c r="S1072" t="s">
        <v>55</v>
      </c>
      <c r="T1072" t="s">
        <v>55</v>
      </c>
      <c r="U1072" t="s">
        <v>1451</v>
      </c>
      <c r="V1072" t="s">
        <v>80</v>
      </c>
      <c r="W1072" t="s">
        <v>80</v>
      </c>
      <c r="X1072" t="s">
        <v>60</v>
      </c>
      <c r="Y1072" t="s">
        <v>60</v>
      </c>
      <c r="Z1072" t="s">
        <v>60</v>
      </c>
      <c r="AA1072" t="s">
        <v>61</v>
      </c>
      <c r="AB1072" t="s">
        <v>60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88</v>
      </c>
      <c r="AI1072">
        <f>"05112     "</f>
        <v>0</v>
      </c>
      <c r="AJ1072" t="s">
        <v>748</v>
      </c>
      <c r="AK1072" t="s">
        <v>749</v>
      </c>
      <c r="AL1072" t="s">
        <v>107</v>
      </c>
      <c r="AM1072" t="s">
        <v>108</v>
      </c>
      <c r="AN1072" t="s">
        <v>68</v>
      </c>
      <c r="AO1072" t="s">
        <v>1511</v>
      </c>
    </row>
    <row r="1073" spans="1:41">
      <c r="A1073">
        <v>1061</v>
      </c>
      <c r="B1073" t="s">
        <v>41</v>
      </c>
      <c r="C1073" t="s">
        <v>42</v>
      </c>
      <c r="D1073" t="s">
        <v>43</v>
      </c>
      <c r="E1073">
        <f>"05"</f>
        <v>0</v>
      </c>
      <c r="F1073" t="s">
        <v>99</v>
      </c>
      <c r="G1073" t="s">
        <v>100</v>
      </c>
      <c r="H1073">
        <v>2048</v>
      </c>
      <c r="I1073" t="s">
        <v>1537</v>
      </c>
      <c r="J1073" t="s">
        <v>1538</v>
      </c>
      <c r="K1073" t="s">
        <v>48</v>
      </c>
      <c r="L1073" t="s">
        <v>49</v>
      </c>
      <c r="M1073">
        <v>23</v>
      </c>
      <c r="N1073" t="s">
        <v>1504</v>
      </c>
      <c r="O1073" t="s">
        <v>51</v>
      </c>
      <c r="P1073" t="s">
        <v>1450</v>
      </c>
      <c r="Q1073" t="s">
        <v>92</v>
      </c>
      <c r="R1073" t="s">
        <v>54</v>
      </c>
      <c r="S1073" t="s">
        <v>55</v>
      </c>
      <c r="T1073" t="s">
        <v>55</v>
      </c>
      <c r="U1073" t="s">
        <v>1451</v>
      </c>
      <c r="V1073" t="s">
        <v>80</v>
      </c>
      <c r="W1073" t="s">
        <v>80</v>
      </c>
      <c r="X1073" t="s">
        <v>60</v>
      </c>
      <c r="Y1073" t="s">
        <v>60</v>
      </c>
      <c r="Z1073" t="s">
        <v>60</v>
      </c>
      <c r="AA1073" t="s">
        <v>61</v>
      </c>
      <c r="AB1073" t="s">
        <v>60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89</v>
      </c>
      <c r="AI1073">
        <f>"05141     "</f>
        <v>0</v>
      </c>
      <c r="AJ1073" t="s">
        <v>512</v>
      </c>
      <c r="AK1073" t="s">
        <v>513</v>
      </c>
      <c r="AL1073" t="s">
        <v>107</v>
      </c>
      <c r="AM1073" t="s">
        <v>108</v>
      </c>
      <c r="AN1073" t="s">
        <v>68</v>
      </c>
      <c r="AO1073" t="s">
        <v>1511</v>
      </c>
    </row>
    <row r="1074" spans="1:41">
      <c r="A1074">
        <v>1062</v>
      </c>
      <c r="B1074" t="s">
        <v>41</v>
      </c>
      <c r="C1074" t="s">
        <v>42</v>
      </c>
      <c r="D1074" t="s">
        <v>43</v>
      </c>
      <c r="E1074">
        <f>"08"</f>
        <v>0</v>
      </c>
      <c r="F1074" t="s">
        <v>241</v>
      </c>
      <c r="G1074" t="s">
        <v>242</v>
      </c>
      <c r="H1074">
        <v>2052</v>
      </c>
      <c r="I1074" t="s">
        <v>1555</v>
      </c>
      <c r="J1074" t="s">
        <v>1556</v>
      </c>
      <c r="K1074" t="s">
        <v>48</v>
      </c>
      <c r="L1074" t="s">
        <v>49</v>
      </c>
      <c r="M1074">
        <v>21</v>
      </c>
      <c r="N1074" t="s">
        <v>1514</v>
      </c>
      <c r="O1074" t="s">
        <v>51</v>
      </c>
      <c r="P1074" t="s">
        <v>1450</v>
      </c>
      <c r="Q1074" t="s">
        <v>92</v>
      </c>
      <c r="R1074" t="s">
        <v>54</v>
      </c>
      <c r="S1074" t="s">
        <v>55</v>
      </c>
      <c r="T1074" t="s">
        <v>55</v>
      </c>
      <c r="U1074" t="s">
        <v>1557</v>
      </c>
      <c r="V1074" t="s">
        <v>80</v>
      </c>
      <c r="W1074" t="s">
        <v>80</v>
      </c>
      <c r="X1074" t="s">
        <v>60</v>
      </c>
      <c r="Y1074" t="s">
        <v>60</v>
      </c>
      <c r="Z1074" t="s">
        <v>61</v>
      </c>
      <c r="AA1074" t="s">
        <v>61</v>
      </c>
      <c r="AB1074" t="s">
        <v>61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1</v>
      </c>
      <c r="AI1074">
        <f>"08312     "</f>
        <v>0</v>
      </c>
      <c r="AJ1074" t="s">
        <v>609</v>
      </c>
      <c r="AK1074" t="s">
        <v>610</v>
      </c>
      <c r="AL1074" t="s">
        <v>375</v>
      </c>
      <c r="AM1074" t="s">
        <v>376</v>
      </c>
      <c r="AN1074" t="s">
        <v>68</v>
      </c>
      <c r="AO1074" t="s">
        <v>70</v>
      </c>
    </row>
    <row r="1075" spans="1:41">
      <c r="A1075">
        <v>1063</v>
      </c>
      <c r="B1075" t="s">
        <v>41</v>
      </c>
      <c r="C1075" t="s">
        <v>42</v>
      </c>
      <c r="D1075" t="s">
        <v>43</v>
      </c>
      <c r="E1075">
        <f>"08"</f>
        <v>0</v>
      </c>
      <c r="F1075" t="s">
        <v>241</v>
      </c>
      <c r="G1075" t="s">
        <v>242</v>
      </c>
      <c r="H1075">
        <v>2052</v>
      </c>
      <c r="I1075" t="s">
        <v>1555</v>
      </c>
      <c r="J1075" t="s">
        <v>1556</v>
      </c>
      <c r="K1075" t="s">
        <v>48</v>
      </c>
      <c r="L1075" t="s">
        <v>49</v>
      </c>
      <c r="M1075">
        <v>21</v>
      </c>
      <c r="N1075" t="s">
        <v>1514</v>
      </c>
      <c r="O1075" t="s">
        <v>51</v>
      </c>
      <c r="P1075" t="s">
        <v>1450</v>
      </c>
      <c r="Q1075" t="s">
        <v>92</v>
      </c>
      <c r="R1075" t="s">
        <v>54</v>
      </c>
      <c r="S1075" t="s">
        <v>55</v>
      </c>
      <c r="T1075" t="s">
        <v>55</v>
      </c>
      <c r="U1075" t="s">
        <v>1557</v>
      </c>
      <c r="V1075" t="s">
        <v>80</v>
      </c>
      <c r="W1075" t="s">
        <v>80</v>
      </c>
      <c r="X1075" t="s">
        <v>60</v>
      </c>
      <c r="Y1075" t="s">
        <v>60</v>
      </c>
      <c r="Z1075" t="s">
        <v>61</v>
      </c>
      <c r="AA1075" t="s">
        <v>61</v>
      </c>
      <c r="AB1075" t="s">
        <v>61</v>
      </c>
      <c r="AC1075" t="s">
        <v>60</v>
      </c>
      <c r="AD1075" t="s">
        <v>61</v>
      </c>
      <c r="AE1075" t="s">
        <v>60</v>
      </c>
      <c r="AF1075" t="s">
        <v>80</v>
      </c>
      <c r="AG1075" t="s">
        <v>80</v>
      </c>
      <c r="AH1075">
        <v>2</v>
      </c>
      <c r="AI1075">
        <f>"08312     "</f>
        <v>0</v>
      </c>
      <c r="AJ1075" t="s">
        <v>609</v>
      </c>
      <c r="AK1075" t="s">
        <v>610</v>
      </c>
      <c r="AL1075" t="s">
        <v>375</v>
      </c>
      <c r="AM1075" t="s">
        <v>376</v>
      </c>
      <c r="AN1075" t="s">
        <v>68</v>
      </c>
      <c r="AO1075" t="s">
        <v>70</v>
      </c>
    </row>
    <row r="1076" spans="1:41">
      <c r="A1076">
        <v>1064</v>
      </c>
      <c r="B1076" t="s">
        <v>41</v>
      </c>
      <c r="C1076" t="s">
        <v>42</v>
      </c>
      <c r="D1076" t="s">
        <v>43</v>
      </c>
      <c r="E1076">
        <f>"08"</f>
        <v>0</v>
      </c>
      <c r="F1076" t="s">
        <v>241</v>
      </c>
      <c r="G1076" t="s">
        <v>242</v>
      </c>
      <c r="H1076">
        <v>2052</v>
      </c>
      <c r="I1076" t="s">
        <v>1555</v>
      </c>
      <c r="J1076" t="s">
        <v>1556</v>
      </c>
      <c r="K1076" t="s">
        <v>48</v>
      </c>
      <c r="L1076" t="s">
        <v>49</v>
      </c>
      <c r="M1076">
        <v>21</v>
      </c>
      <c r="N1076" t="s">
        <v>1514</v>
      </c>
      <c r="O1076" t="s">
        <v>51</v>
      </c>
      <c r="P1076" t="s">
        <v>1450</v>
      </c>
      <c r="Q1076" t="s">
        <v>92</v>
      </c>
      <c r="R1076" t="s">
        <v>54</v>
      </c>
      <c r="S1076" t="s">
        <v>55</v>
      </c>
      <c r="T1076" t="s">
        <v>55</v>
      </c>
      <c r="U1076" t="s">
        <v>1557</v>
      </c>
      <c r="V1076" t="s">
        <v>80</v>
      </c>
      <c r="W1076" t="s">
        <v>80</v>
      </c>
      <c r="X1076" t="s">
        <v>60</v>
      </c>
      <c r="Y1076" t="s">
        <v>60</v>
      </c>
      <c r="Z1076" t="s">
        <v>61</v>
      </c>
      <c r="AA1076" t="s">
        <v>61</v>
      </c>
      <c r="AB1076" t="s">
        <v>61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3</v>
      </c>
      <c r="AI1076">
        <f>"08312     "</f>
        <v>0</v>
      </c>
      <c r="AJ1076" t="s">
        <v>609</v>
      </c>
      <c r="AK1076" t="s">
        <v>610</v>
      </c>
      <c r="AL1076" t="s">
        <v>375</v>
      </c>
      <c r="AM1076" t="s">
        <v>376</v>
      </c>
      <c r="AN1076" t="s">
        <v>68</v>
      </c>
      <c r="AO1076" t="s">
        <v>69</v>
      </c>
    </row>
    <row r="1077" spans="1:41">
      <c r="A1077">
        <v>1065</v>
      </c>
      <c r="B1077" t="s">
        <v>41</v>
      </c>
      <c r="C1077" t="s">
        <v>42</v>
      </c>
      <c r="D1077" t="s">
        <v>43</v>
      </c>
      <c r="E1077">
        <f>"08"</f>
        <v>0</v>
      </c>
      <c r="F1077" t="s">
        <v>241</v>
      </c>
      <c r="G1077" t="s">
        <v>242</v>
      </c>
      <c r="H1077">
        <v>2052</v>
      </c>
      <c r="I1077" t="s">
        <v>1555</v>
      </c>
      <c r="J1077" t="s">
        <v>1556</v>
      </c>
      <c r="K1077" t="s">
        <v>48</v>
      </c>
      <c r="L1077" t="s">
        <v>49</v>
      </c>
      <c r="M1077">
        <v>21</v>
      </c>
      <c r="N1077" t="s">
        <v>1514</v>
      </c>
      <c r="O1077" t="s">
        <v>51</v>
      </c>
      <c r="P1077" t="s">
        <v>1450</v>
      </c>
      <c r="Q1077" t="s">
        <v>92</v>
      </c>
      <c r="R1077" t="s">
        <v>54</v>
      </c>
      <c r="S1077" t="s">
        <v>55</v>
      </c>
      <c r="T1077" t="s">
        <v>55</v>
      </c>
      <c r="U1077" t="s">
        <v>1557</v>
      </c>
      <c r="V1077" t="s">
        <v>80</v>
      </c>
      <c r="W1077" t="s">
        <v>80</v>
      </c>
      <c r="X1077" t="s">
        <v>60</v>
      </c>
      <c r="Y1077" t="s">
        <v>60</v>
      </c>
      <c r="Z1077" t="s">
        <v>61</v>
      </c>
      <c r="AA1077" t="s">
        <v>61</v>
      </c>
      <c r="AB1077" t="s">
        <v>61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4</v>
      </c>
      <c r="AI1077">
        <f>"08302     "</f>
        <v>0</v>
      </c>
      <c r="AJ1077" t="s">
        <v>477</v>
      </c>
      <c r="AK1077" t="s">
        <v>478</v>
      </c>
      <c r="AL1077" t="s">
        <v>375</v>
      </c>
      <c r="AM1077" t="s">
        <v>376</v>
      </c>
      <c r="AN1077" t="s">
        <v>68</v>
      </c>
      <c r="AO1077" t="s">
        <v>70</v>
      </c>
    </row>
    <row r="1078" spans="1:41">
      <c r="A1078">
        <v>1066</v>
      </c>
      <c r="B1078" t="s">
        <v>41</v>
      </c>
      <c r="C1078" t="s">
        <v>42</v>
      </c>
      <c r="D1078" t="s">
        <v>43</v>
      </c>
      <c r="E1078">
        <f>"06"</f>
        <v>0</v>
      </c>
      <c r="F1078" t="s">
        <v>448</v>
      </c>
      <c r="G1078" t="s">
        <v>449</v>
      </c>
      <c r="H1078">
        <v>2052</v>
      </c>
      <c r="I1078" t="s">
        <v>1555</v>
      </c>
      <c r="J1078" t="s">
        <v>1556</v>
      </c>
      <c r="K1078" t="s">
        <v>48</v>
      </c>
      <c r="L1078" t="s">
        <v>49</v>
      </c>
      <c r="M1078">
        <v>21</v>
      </c>
      <c r="N1078" t="s">
        <v>1514</v>
      </c>
      <c r="O1078" t="s">
        <v>51</v>
      </c>
      <c r="P1078" t="s">
        <v>1450</v>
      </c>
      <c r="Q1078" t="s">
        <v>92</v>
      </c>
      <c r="R1078" t="s">
        <v>54</v>
      </c>
      <c r="S1078" t="s">
        <v>55</v>
      </c>
      <c r="T1078" t="s">
        <v>55</v>
      </c>
      <c r="U1078" t="s">
        <v>1557</v>
      </c>
      <c r="V1078" t="s">
        <v>80</v>
      </c>
      <c r="W1078" t="s">
        <v>80</v>
      </c>
      <c r="X1078" t="s">
        <v>60</v>
      </c>
      <c r="Y1078" t="s">
        <v>60</v>
      </c>
      <c r="Z1078" t="s">
        <v>61</v>
      </c>
      <c r="AA1078" t="s">
        <v>61</v>
      </c>
      <c r="AB1078" t="s">
        <v>61</v>
      </c>
      <c r="AC1078" t="s">
        <v>60</v>
      </c>
      <c r="AD1078" t="s">
        <v>61</v>
      </c>
      <c r="AE1078" t="s">
        <v>60</v>
      </c>
      <c r="AF1078" t="s">
        <v>80</v>
      </c>
      <c r="AG1078" t="s">
        <v>80</v>
      </c>
      <c r="AH1078">
        <v>5</v>
      </c>
      <c r="AI1078">
        <f>"06201     "</f>
        <v>0</v>
      </c>
      <c r="AJ1078" t="s">
        <v>452</v>
      </c>
      <c r="AK1078" t="s">
        <v>453</v>
      </c>
      <c r="AL1078" t="s">
        <v>454</v>
      </c>
      <c r="AM1078" t="s">
        <v>455</v>
      </c>
      <c r="AN1078" t="s">
        <v>68</v>
      </c>
      <c r="AO1078" t="s">
        <v>901</v>
      </c>
    </row>
    <row r="1079" spans="1:41">
      <c r="A1079">
        <v>1067</v>
      </c>
      <c r="B1079" t="s">
        <v>41</v>
      </c>
      <c r="C1079" t="s">
        <v>42</v>
      </c>
      <c r="D1079" t="s">
        <v>43</v>
      </c>
      <c r="E1079">
        <f>"03"</f>
        <v>0</v>
      </c>
      <c r="F1079" t="s">
        <v>73</v>
      </c>
      <c r="G1079" t="s">
        <v>74</v>
      </c>
      <c r="H1079">
        <v>2060</v>
      </c>
      <c r="I1079" t="s">
        <v>1558</v>
      </c>
      <c r="J1079" t="s">
        <v>1559</v>
      </c>
      <c r="K1079" t="s">
        <v>77</v>
      </c>
      <c r="L1079" t="s">
        <v>49</v>
      </c>
      <c r="M1079">
        <v>23</v>
      </c>
      <c r="N1079" t="s">
        <v>1487</v>
      </c>
      <c r="O1079" t="s">
        <v>51</v>
      </c>
      <c r="P1079" t="s">
        <v>1450</v>
      </c>
      <c r="Q1079" t="s">
        <v>92</v>
      </c>
      <c r="R1079" t="s">
        <v>54</v>
      </c>
      <c r="S1079" t="s">
        <v>55</v>
      </c>
      <c r="T1079" t="s">
        <v>55</v>
      </c>
      <c r="U1079" t="s">
        <v>1497</v>
      </c>
      <c r="V1079" t="s">
        <v>80</v>
      </c>
      <c r="W1079" t="s">
        <v>80</v>
      </c>
      <c r="X1079" t="s">
        <v>60</v>
      </c>
      <c r="Y1079" t="s">
        <v>60</v>
      </c>
      <c r="Z1079" t="s">
        <v>61</v>
      </c>
      <c r="AA1079" t="s">
        <v>61</v>
      </c>
      <c r="AB1079" t="s">
        <v>61</v>
      </c>
      <c r="AC1079" t="s">
        <v>60</v>
      </c>
      <c r="AD1079" t="s">
        <v>60</v>
      </c>
      <c r="AE1079" t="s">
        <v>60</v>
      </c>
      <c r="AF1079" t="s">
        <v>80</v>
      </c>
      <c r="AG1079" t="s">
        <v>80</v>
      </c>
      <c r="AH1079">
        <v>1</v>
      </c>
      <c r="AI1079">
        <f>"03311     "</f>
        <v>0</v>
      </c>
      <c r="AJ1079" t="s">
        <v>318</v>
      </c>
      <c r="AK1079" t="s">
        <v>319</v>
      </c>
      <c r="AL1079" t="s">
        <v>315</v>
      </c>
      <c r="AM1079" t="s">
        <v>316</v>
      </c>
      <c r="AN1079" t="s">
        <v>68</v>
      </c>
      <c r="AO1079" t="s">
        <v>1546</v>
      </c>
    </row>
    <row r="1080" spans="1:41">
      <c r="A1080">
        <v>1068</v>
      </c>
      <c r="B1080" t="s">
        <v>41</v>
      </c>
      <c r="C1080" t="s">
        <v>42</v>
      </c>
      <c r="D1080" t="s">
        <v>43</v>
      </c>
      <c r="E1080">
        <f>"03"</f>
        <v>0</v>
      </c>
      <c r="F1080" t="s">
        <v>73</v>
      </c>
      <c r="G1080" t="s">
        <v>74</v>
      </c>
      <c r="H1080">
        <v>2065</v>
      </c>
      <c r="I1080" t="s">
        <v>1560</v>
      </c>
      <c r="J1080" t="s">
        <v>1561</v>
      </c>
      <c r="K1080" t="s">
        <v>48</v>
      </c>
      <c r="L1080" t="s">
        <v>49</v>
      </c>
      <c r="M1080">
        <v>22</v>
      </c>
      <c r="N1080" t="s">
        <v>1496</v>
      </c>
      <c r="O1080" t="s">
        <v>51</v>
      </c>
      <c r="P1080" t="s">
        <v>1450</v>
      </c>
      <c r="Q1080" t="s">
        <v>92</v>
      </c>
      <c r="R1080" t="s">
        <v>54</v>
      </c>
      <c r="S1080" t="s">
        <v>55</v>
      </c>
      <c r="T1080" t="s">
        <v>55</v>
      </c>
      <c r="U1080" t="s">
        <v>1562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80</v>
      </c>
      <c r="AG1080" t="s">
        <v>80</v>
      </c>
      <c r="AH1080">
        <v>1</v>
      </c>
      <c r="AI1080">
        <f>"03313     "</f>
        <v>0</v>
      </c>
      <c r="AJ1080" t="s">
        <v>306</v>
      </c>
      <c r="AK1080" t="s">
        <v>307</v>
      </c>
      <c r="AL1080" t="s">
        <v>308</v>
      </c>
      <c r="AM1080" t="s">
        <v>309</v>
      </c>
      <c r="AN1080" t="s">
        <v>68</v>
      </c>
      <c r="AO1080" t="s">
        <v>223</v>
      </c>
    </row>
    <row r="1081" spans="1:41">
      <c r="A1081">
        <v>1069</v>
      </c>
      <c r="B1081" t="s">
        <v>41</v>
      </c>
      <c r="C1081" t="s">
        <v>42</v>
      </c>
      <c r="D1081" t="s">
        <v>43</v>
      </c>
      <c r="E1081">
        <f>"05"</f>
        <v>0</v>
      </c>
      <c r="F1081" t="s">
        <v>99</v>
      </c>
      <c r="G1081" t="s">
        <v>100</v>
      </c>
      <c r="H1081">
        <v>2067</v>
      </c>
      <c r="I1081" t="s">
        <v>1563</v>
      </c>
      <c r="J1081" t="s">
        <v>1564</v>
      </c>
      <c r="K1081" t="s">
        <v>48</v>
      </c>
      <c r="L1081" t="s">
        <v>49</v>
      </c>
      <c r="M1081">
        <v>20</v>
      </c>
      <c r="N1081" t="s">
        <v>1565</v>
      </c>
      <c r="O1081" t="s">
        <v>51</v>
      </c>
      <c r="P1081" t="s">
        <v>1566</v>
      </c>
      <c r="Q1081" t="s">
        <v>53</v>
      </c>
      <c r="R1081" t="s">
        <v>54</v>
      </c>
      <c r="S1081" t="s">
        <v>914</v>
      </c>
      <c r="T1081" t="s">
        <v>55</v>
      </c>
      <c r="U1081" t="s">
        <v>1567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80</v>
      </c>
      <c r="AG1081" t="s">
        <v>80</v>
      </c>
      <c r="AH1081">
        <v>1</v>
      </c>
      <c r="AI1081">
        <f>"05121     "</f>
        <v>0</v>
      </c>
      <c r="AJ1081" t="s">
        <v>179</v>
      </c>
      <c r="AK1081" t="s">
        <v>180</v>
      </c>
      <c r="AL1081" t="s">
        <v>107</v>
      </c>
      <c r="AM1081" t="s">
        <v>108</v>
      </c>
      <c r="AN1081" t="s">
        <v>68</v>
      </c>
      <c r="AO1081" t="s">
        <v>70</v>
      </c>
    </row>
    <row r="1082" spans="1:41">
      <c r="A1082">
        <v>1070</v>
      </c>
      <c r="B1082" t="s">
        <v>41</v>
      </c>
      <c r="C1082" t="s">
        <v>42</v>
      </c>
      <c r="D1082" t="s">
        <v>43</v>
      </c>
      <c r="E1082">
        <f>"03"</f>
        <v>0</v>
      </c>
      <c r="F1082" t="s">
        <v>73</v>
      </c>
      <c r="G1082" t="s">
        <v>74</v>
      </c>
      <c r="H1082">
        <v>2074</v>
      </c>
      <c r="I1082" t="s">
        <v>1568</v>
      </c>
      <c r="J1082" t="s">
        <v>1569</v>
      </c>
      <c r="K1082" t="s">
        <v>48</v>
      </c>
      <c r="L1082" t="s">
        <v>49</v>
      </c>
      <c r="M1082">
        <v>22</v>
      </c>
      <c r="N1082" t="s">
        <v>1570</v>
      </c>
      <c r="O1082" t="s">
        <v>51</v>
      </c>
      <c r="P1082" t="s">
        <v>1450</v>
      </c>
      <c r="Q1082" t="s">
        <v>92</v>
      </c>
      <c r="R1082" t="s">
        <v>54</v>
      </c>
      <c r="S1082" t="s">
        <v>55</v>
      </c>
      <c r="T1082" t="s">
        <v>55</v>
      </c>
      <c r="U1082" t="s">
        <v>1497</v>
      </c>
      <c r="V1082" t="s">
        <v>80</v>
      </c>
      <c r="W1082" t="s">
        <v>80</v>
      </c>
      <c r="X1082" t="s">
        <v>60</v>
      </c>
      <c r="Y1082" t="s">
        <v>60</v>
      </c>
      <c r="Z1082" t="s">
        <v>60</v>
      </c>
      <c r="AA1082" t="s">
        <v>61</v>
      </c>
      <c r="AB1082" t="s">
        <v>60</v>
      </c>
      <c r="AC1082" t="s">
        <v>60</v>
      </c>
      <c r="AD1082" t="s">
        <v>61</v>
      </c>
      <c r="AE1082" t="s">
        <v>60</v>
      </c>
      <c r="AF1082" t="s">
        <v>884</v>
      </c>
      <c r="AG1082" t="s">
        <v>885</v>
      </c>
      <c r="AH1082">
        <v>1</v>
      </c>
      <c r="AI1082">
        <f>"03104     "</f>
        <v>0</v>
      </c>
      <c r="AJ1082" t="s">
        <v>703</v>
      </c>
      <c r="AK1082" t="s">
        <v>704</v>
      </c>
      <c r="AL1082" t="s">
        <v>83</v>
      </c>
      <c r="AM1082" t="s">
        <v>84</v>
      </c>
      <c r="AN1082" t="s">
        <v>68</v>
      </c>
      <c r="AO1082" t="s">
        <v>223</v>
      </c>
    </row>
    <row r="1083" spans="1:41">
      <c r="A1083">
        <v>1071</v>
      </c>
      <c r="B1083" t="s">
        <v>41</v>
      </c>
      <c r="C1083" t="s">
        <v>42</v>
      </c>
      <c r="D1083" t="s">
        <v>43</v>
      </c>
      <c r="E1083">
        <f>"03"</f>
        <v>0</v>
      </c>
      <c r="F1083" t="s">
        <v>73</v>
      </c>
      <c r="G1083" t="s">
        <v>74</v>
      </c>
      <c r="H1083">
        <v>2074</v>
      </c>
      <c r="I1083" t="s">
        <v>1568</v>
      </c>
      <c r="J1083" t="s">
        <v>1569</v>
      </c>
      <c r="K1083" t="s">
        <v>48</v>
      </c>
      <c r="L1083" t="s">
        <v>49</v>
      </c>
      <c r="M1083">
        <v>22</v>
      </c>
      <c r="N1083" t="s">
        <v>1570</v>
      </c>
      <c r="O1083" t="s">
        <v>51</v>
      </c>
      <c r="P1083" t="s">
        <v>1450</v>
      </c>
      <c r="Q1083" t="s">
        <v>92</v>
      </c>
      <c r="R1083" t="s">
        <v>54</v>
      </c>
      <c r="S1083" t="s">
        <v>55</v>
      </c>
      <c r="T1083" t="s">
        <v>55</v>
      </c>
      <c r="U1083" t="s">
        <v>1497</v>
      </c>
      <c r="V1083" t="s">
        <v>80</v>
      </c>
      <c r="W1083" t="s">
        <v>80</v>
      </c>
      <c r="X1083" t="s">
        <v>60</v>
      </c>
      <c r="Y1083" t="s">
        <v>60</v>
      </c>
      <c r="Z1083" t="s">
        <v>60</v>
      </c>
      <c r="AA1083" t="s">
        <v>61</v>
      </c>
      <c r="AB1083" t="s">
        <v>60</v>
      </c>
      <c r="AC1083" t="s">
        <v>60</v>
      </c>
      <c r="AD1083" t="s">
        <v>61</v>
      </c>
      <c r="AE1083" t="s">
        <v>60</v>
      </c>
      <c r="AF1083" t="s">
        <v>884</v>
      </c>
      <c r="AG1083" t="s">
        <v>885</v>
      </c>
      <c r="AH1083">
        <v>3</v>
      </c>
      <c r="AI1083">
        <f>"03104     "</f>
        <v>0</v>
      </c>
      <c r="AJ1083" t="s">
        <v>703</v>
      </c>
      <c r="AK1083" t="s">
        <v>704</v>
      </c>
      <c r="AL1083" t="s">
        <v>83</v>
      </c>
      <c r="AM1083" t="s">
        <v>84</v>
      </c>
      <c r="AN1083" t="s">
        <v>68</v>
      </c>
      <c r="AO1083" t="s">
        <v>209</v>
      </c>
    </row>
    <row r="1084" spans="1:41">
      <c r="A1084">
        <v>1072</v>
      </c>
      <c r="B1084" t="s">
        <v>41</v>
      </c>
      <c r="C1084" t="s">
        <v>42</v>
      </c>
      <c r="D1084" t="s">
        <v>43</v>
      </c>
      <c r="E1084">
        <f>"03"</f>
        <v>0</v>
      </c>
      <c r="F1084" t="s">
        <v>73</v>
      </c>
      <c r="G1084" t="s">
        <v>74</v>
      </c>
      <c r="H1084">
        <v>2074</v>
      </c>
      <c r="I1084" t="s">
        <v>1568</v>
      </c>
      <c r="J1084" t="s">
        <v>1569</v>
      </c>
      <c r="K1084" t="s">
        <v>48</v>
      </c>
      <c r="L1084" t="s">
        <v>49</v>
      </c>
      <c r="M1084">
        <v>22</v>
      </c>
      <c r="N1084" t="s">
        <v>1570</v>
      </c>
      <c r="O1084" t="s">
        <v>51</v>
      </c>
      <c r="P1084" t="s">
        <v>1450</v>
      </c>
      <c r="Q1084" t="s">
        <v>92</v>
      </c>
      <c r="R1084" t="s">
        <v>54</v>
      </c>
      <c r="S1084" t="s">
        <v>55</v>
      </c>
      <c r="T1084" t="s">
        <v>55</v>
      </c>
      <c r="U1084" t="s">
        <v>1497</v>
      </c>
      <c r="V1084" t="s">
        <v>80</v>
      </c>
      <c r="W1084" t="s">
        <v>80</v>
      </c>
      <c r="X1084" t="s">
        <v>60</v>
      </c>
      <c r="Y1084" t="s">
        <v>60</v>
      </c>
      <c r="Z1084" t="s">
        <v>60</v>
      </c>
      <c r="AA1084" t="s">
        <v>61</v>
      </c>
      <c r="AB1084" t="s">
        <v>60</v>
      </c>
      <c r="AC1084" t="s">
        <v>60</v>
      </c>
      <c r="AD1084" t="s">
        <v>61</v>
      </c>
      <c r="AE1084" t="s">
        <v>60</v>
      </c>
      <c r="AF1084" t="s">
        <v>884</v>
      </c>
      <c r="AG1084" t="s">
        <v>885</v>
      </c>
      <c r="AH1084">
        <v>4</v>
      </c>
      <c r="AI1084">
        <f>"03104     "</f>
        <v>0</v>
      </c>
      <c r="AJ1084" t="s">
        <v>703</v>
      </c>
      <c r="AK1084" t="s">
        <v>704</v>
      </c>
      <c r="AL1084" t="s">
        <v>83</v>
      </c>
      <c r="AM1084" t="s">
        <v>84</v>
      </c>
      <c r="AN1084" t="s">
        <v>68</v>
      </c>
      <c r="AO1084" t="s">
        <v>233</v>
      </c>
    </row>
    <row r="1085" spans="1:41">
      <c r="A1085">
        <v>1073</v>
      </c>
      <c r="B1085" t="s">
        <v>41</v>
      </c>
      <c r="C1085" t="s">
        <v>42</v>
      </c>
      <c r="D1085" t="s">
        <v>43</v>
      </c>
      <c r="E1085">
        <f>"03"</f>
        <v>0</v>
      </c>
      <c r="F1085" t="s">
        <v>73</v>
      </c>
      <c r="G1085" t="s">
        <v>74</v>
      </c>
      <c r="H1085">
        <v>2074</v>
      </c>
      <c r="I1085" t="s">
        <v>1568</v>
      </c>
      <c r="J1085" t="s">
        <v>1569</v>
      </c>
      <c r="K1085" t="s">
        <v>48</v>
      </c>
      <c r="L1085" t="s">
        <v>49</v>
      </c>
      <c r="M1085">
        <v>22</v>
      </c>
      <c r="N1085" t="s">
        <v>1570</v>
      </c>
      <c r="O1085" t="s">
        <v>51</v>
      </c>
      <c r="P1085" t="s">
        <v>1450</v>
      </c>
      <c r="Q1085" t="s">
        <v>92</v>
      </c>
      <c r="R1085" t="s">
        <v>54</v>
      </c>
      <c r="S1085" t="s">
        <v>55</v>
      </c>
      <c r="T1085" t="s">
        <v>55</v>
      </c>
      <c r="U1085" t="s">
        <v>1497</v>
      </c>
      <c r="V1085" t="s">
        <v>80</v>
      </c>
      <c r="W1085" t="s">
        <v>80</v>
      </c>
      <c r="X1085" t="s">
        <v>60</v>
      </c>
      <c r="Y1085" t="s">
        <v>60</v>
      </c>
      <c r="Z1085" t="s">
        <v>60</v>
      </c>
      <c r="AA1085" t="s">
        <v>61</v>
      </c>
      <c r="AB1085" t="s">
        <v>60</v>
      </c>
      <c r="AC1085" t="s">
        <v>60</v>
      </c>
      <c r="AD1085" t="s">
        <v>61</v>
      </c>
      <c r="AE1085" t="s">
        <v>60</v>
      </c>
      <c r="AF1085" t="s">
        <v>884</v>
      </c>
      <c r="AG1085" t="s">
        <v>885</v>
      </c>
      <c r="AH1085">
        <v>5</v>
      </c>
      <c r="AI1085">
        <f>"03104     "</f>
        <v>0</v>
      </c>
      <c r="AJ1085" t="s">
        <v>703</v>
      </c>
      <c r="AK1085" t="s">
        <v>704</v>
      </c>
      <c r="AL1085" t="s">
        <v>83</v>
      </c>
      <c r="AM1085" t="s">
        <v>84</v>
      </c>
      <c r="AN1085" t="s">
        <v>68</v>
      </c>
      <c r="AO1085" t="s">
        <v>223</v>
      </c>
    </row>
    <row r="1086" spans="1:41">
      <c r="A1086">
        <v>1074</v>
      </c>
      <c r="B1086" t="s">
        <v>41</v>
      </c>
      <c r="C1086" t="s">
        <v>42</v>
      </c>
      <c r="D1086" t="s">
        <v>43</v>
      </c>
      <c r="E1086">
        <f>"03"</f>
        <v>0</v>
      </c>
      <c r="F1086" t="s">
        <v>73</v>
      </c>
      <c r="G1086" t="s">
        <v>74</v>
      </c>
      <c r="H1086">
        <v>2074</v>
      </c>
      <c r="I1086" t="s">
        <v>1568</v>
      </c>
      <c r="J1086" t="s">
        <v>1569</v>
      </c>
      <c r="K1086" t="s">
        <v>48</v>
      </c>
      <c r="L1086" t="s">
        <v>49</v>
      </c>
      <c r="M1086">
        <v>22</v>
      </c>
      <c r="N1086" t="s">
        <v>1570</v>
      </c>
      <c r="O1086" t="s">
        <v>51</v>
      </c>
      <c r="P1086" t="s">
        <v>1450</v>
      </c>
      <c r="Q1086" t="s">
        <v>92</v>
      </c>
      <c r="R1086" t="s">
        <v>54</v>
      </c>
      <c r="S1086" t="s">
        <v>55</v>
      </c>
      <c r="T1086" t="s">
        <v>55</v>
      </c>
      <c r="U1086" t="s">
        <v>1497</v>
      </c>
      <c r="V1086" t="s">
        <v>80</v>
      </c>
      <c r="W1086" t="s">
        <v>80</v>
      </c>
      <c r="X1086" t="s">
        <v>60</v>
      </c>
      <c r="Y1086" t="s">
        <v>60</v>
      </c>
      <c r="Z1086" t="s">
        <v>60</v>
      </c>
      <c r="AA1086" t="s">
        <v>61</v>
      </c>
      <c r="AB1086" t="s">
        <v>60</v>
      </c>
      <c r="AC1086" t="s">
        <v>60</v>
      </c>
      <c r="AD1086" t="s">
        <v>61</v>
      </c>
      <c r="AE1086" t="s">
        <v>60</v>
      </c>
      <c r="AF1086" t="s">
        <v>884</v>
      </c>
      <c r="AG1086" t="s">
        <v>885</v>
      </c>
      <c r="AH1086">
        <v>6</v>
      </c>
      <c r="AI1086">
        <f>"03104     "</f>
        <v>0</v>
      </c>
      <c r="AJ1086" t="s">
        <v>703</v>
      </c>
      <c r="AK1086" t="s">
        <v>704</v>
      </c>
      <c r="AL1086" t="s">
        <v>83</v>
      </c>
      <c r="AM1086" t="s">
        <v>84</v>
      </c>
      <c r="AN1086" t="s">
        <v>68</v>
      </c>
      <c r="AO1086" t="s">
        <v>209</v>
      </c>
    </row>
    <row r="1087" spans="1:41">
      <c r="A1087">
        <v>1075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2074</v>
      </c>
      <c r="I1087" t="s">
        <v>1568</v>
      </c>
      <c r="J1087" t="s">
        <v>1569</v>
      </c>
      <c r="K1087" t="s">
        <v>48</v>
      </c>
      <c r="L1087" t="s">
        <v>49</v>
      </c>
      <c r="M1087">
        <v>22</v>
      </c>
      <c r="N1087" t="s">
        <v>1570</v>
      </c>
      <c r="O1087" t="s">
        <v>51</v>
      </c>
      <c r="P1087" t="s">
        <v>1450</v>
      </c>
      <c r="Q1087" t="s">
        <v>92</v>
      </c>
      <c r="R1087" t="s">
        <v>54</v>
      </c>
      <c r="S1087" t="s">
        <v>55</v>
      </c>
      <c r="T1087" t="s">
        <v>55</v>
      </c>
      <c r="U1087" t="s">
        <v>1497</v>
      </c>
      <c r="V1087" t="s">
        <v>80</v>
      </c>
      <c r="W1087" t="s">
        <v>80</v>
      </c>
      <c r="X1087" t="s">
        <v>60</v>
      </c>
      <c r="Y1087" t="s">
        <v>60</v>
      </c>
      <c r="Z1087" t="s">
        <v>60</v>
      </c>
      <c r="AA1087" t="s">
        <v>61</v>
      </c>
      <c r="AB1087" t="s">
        <v>60</v>
      </c>
      <c r="AC1087" t="s">
        <v>60</v>
      </c>
      <c r="AD1087" t="s">
        <v>61</v>
      </c>
      <c r="AE1087" t="s">
        <v>60</v>
      </c>
      <c r="AF1087" t="s">
        <v>884</v>
      </c>
      <c r="AG1087" t="s">
        <v>885</v>
      </c>
      <c r="AH1087">
        <v>7</v>
      </c>
      <c r="AI1087">
        <f>"03104     "</f>
        <v>0</v>
      </c>
      <c r="AJ1087" t="s">
        <v>703</v>
      </c>
      <c r="AK1087" t="s">
        <v>704</v>
      </c>
      <c r="AL1087" t="s">
        <v>83</v>
      </c>
      <c r="AM1087" t="s">
        <v>84</v>
      </c>
      <c r="AN1087" t="s">
        <v>68</v>
      </c>
      <c r="AO1087" t="s">
        <v>276</v>
      </c>
    </row>
    <row r="1088" spans="1:41">
      <c r="A1088">
        <v>1076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2074</v>
      </c>
      <c r="I1088" t="s">
        <v>1568</v>
      </c>
      <c r="J1088" t="s">
        <v>1569</v>
      </c>
      <c r="K1088" t="s">
        <v>48</v>
      </c>
      <c r="L1088" t="s">
        <v>49</v>
      </c>
      <c r="M1088">
        <v>22</v>
      </c>
      <c r="N1088" t="s">
        <v>1570</v>
      </c>
      <c r="O1088" t="s">
        <v>51</v>
      </c>
      <c r="P1088" t="s">
        <v>1450</v>
      </c>
      <c r="Q1088" t="s">
        <v>92</v>
      </c>
      <c r="R1088" t="s">
        <v>54</v>
      </c>
      <c r="S1088" t="s">
        <v>55</v>
      </c>
      <c r="T1088" t="s">
        <v>55</v>
      </c>
      <c r="U1088" t="s">
        <v>1497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884</v>
      </c>
      <c r="AG1088" t="s">
        <v>885</v>
      </c>
      <c r="AH1088">
        <v>8</v>
      </c>
      <c r="AI1088">
        <f>"03104     "</f>
        <v>0</v>
      </c>
      <c r="AJ1088" t="s">
        <v>703</v>
      </c>
      <c r="AK1088" t="s">
        <v>704</v>
      </c>
      <c r="AL1088" t="s">
        <v>83</v>
      </c>
      <c r="AM1088" t="s">
        <v>84</v>
      </c>
      <c r="AN1088" t="s">
        <v>68</v>
      </c>
      <c r="AO1088" t="s">
        <v>209</v>
      </c>
    </row>
    <row r="1089" spans="1:41">
      <c r="A1089">
        <v>1077</v>
      </c>
      <c r="B1089" t="s">
        <v>41</v>
      </c>
      <c r="C1089" t="s">
        <v>42</v>
      </c>
      <c r="D1089" t="s">
        <v>43</v>
      </c>
      <c r="E1089">
        <f>"03"</f>
        <v>0</v>
      </c>
      <c r="F1089" t="s">
        <v>73</v>
      </c>
      <c r="G1089" t="s">
        <v>74</v>
      </c>
      <c r="H1089">
        <v>2074</v>
      </c>
      <c r="I1089" t="s">
        <v>1568</v>
      </c>
      <c r="J1089" t="s">
        <v>1569</v>
      </c>
      <c r="K1089" t="s">
        <v>48</v>
      </c>
      <c r="L1089" t="s">
        <v>49</v>
      </c>
      <c r="M1089">
        <v>22</v>
      </c>
      <c r="N1089" t="s">
        <v>1570</v>
      </c>
      <c r="O1089" t="s">
        <v>51</v>
      </c>
      <c r="P1089" t="s">
        <v>1450</v>
      </c>
      <c r="Q1089" t="s">
        <v>92</v>
      </c>
      <c r="R1089" t="s">
        <v>54</v>
      </c>
      <c r="S1089" t="s">
        <v>55</v>
      </c>
      <c r="T1089" t="s">
        <v>55</v>
      </c>
      <c r="U1089" t="s">
        <v>1497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884</v>
      </c>
      <c r="AG1089" t="s">
        <v>885</v>
      </c>
      <c r="AH1089">
        <v>9</v>
      </c>
      <c r="AI1089">
        <f>"03104     "</f>
        <v>0</v>
      </c>
      <c r="AJ1089" t="s">
        <v>703</v>
      </c>
      <c r="AK1089" t="s">
        <v>704</v>
      </c>
      <c r="AL1089" t="s">
        <v>83</v>
      </c>
      <c r="AM1089" t="s">
        <v>84</v>
      </c>
      <c r="AN1089" t="s">
        <v>68</v>
      </c>
      <c r="AO1089" t="s">
        <v>209</v>
      </c>
    </row>
    <row r="1090" spans="1:41">
      <c r="A1090">
        <v>1078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1568</v>
      </c>
      <c r="J1090" t="s">
        <v>1569</v>
      </c>
      <c r="K1090" t="s">
        <v>48</v>
      </c>
      <c r="L1090" t="s">
        <v>49</v>
      </c>
      <c r="M1090">
        <v>22</v>
      </c>
      <c r="N1090" t="s">
        <v>1570</v>
      </c>
      <c r="O1090" t="s">
        <v>51</v>
      </c>
      <c r="P1090" t="s">
        <v>1450</v>
      </c>
      <c r="Q1090" t="s">
        <v>92</v>
      </c>
      <c r="R1090" t="s">
        <v>54</v>
      </c>
      <c r="S1090" t="s">
        <v>55</v>
      </c>
      <c r="T1090" t="s">
        <v>55</v>
      </c>
      <c r="U1090" t="s">
        <v>1497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884</v>
      </c>
      <c r="AG1090" t="s">
        <v>885</v>
      </c>
      <c r="AH1090">
        <v>10</v>
      </c>
      <c r="AI1090">
        <f>"03104     "</f>
        <v>0</v>
      </c>
      <c r="AJ1090" t="s">
        <v>703</v>
      </c>
      <c r="AK1090" t="s">
        <v>704</v>
      </c>
      <c r="AL1090" t="s">
        <v>83</v>
      </c>
      <c r="AM1090" t="s">
        <v>84</v>
      </c>
      <c r="AN1090" t="s">
        <v>68</v>
      </c>
      <c r="AO1090" t="s">
        <v>233</v>
      </c>
    </row>
    <row r="1091" spans="1:41">
      <c r="A1091">
        <v>1079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1568</v>
      </c>
      <c r="J1091" t="s">
        <v>1569</v>
      </c>
      <c r="K1091" t="s">
        <v>48</v>
      </c>
      <c r="L1091" t="s">
        <v>49</v>
      </c>
      <c r="M1091">
        <v>22</v>
      </c>
      <c r="N1091" t="s">
        <v>1570</v>
      </c>
      <c r="O1091" t="s">
        <v>51</v>
      </c>
      <c r="P1091" t="s">
        <v>1450</v>
      </c>
      <c r="Q1091" t="s">
        <v>92</v>
      </c>
      <c r="R1091" t="s">
        <v>54</v>
      </c>
      <c r="S1091" t="s">
        <v>55</v>
      </c>
      <c r="T1091" t="s">
        <v>55</v>
      </c>
      <c r="U1091" t="s">
        <v>1497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884</v>
      </c>
      <c r="AG1091" t="s">
        <v>885</v>
      </c>
      <c r="AH1091">
        <v>11</v>
      </c>
      <c r="AI1091">
        <f>"03104     "</f>
        <v>0</v>
      </c>
      <c r="AJ1091" t="s">
        <v>703</v>
      </c>
      <c r="AK1091" t="s">
        <v>704</v>
      </c>
      <c r="AL1091" t="s">
        <v>83</v>
      </c>
      <c r="AM1091" t="s">
        <v>84</v>
      </c>
      <c r="AN1091" t="s">
        <v>68</v>
      </c>
      <c r="AO1091" t="s">
        <v>85</v>
      </c>
    </row>
    <row r="1092" spans="1:41">
      <c r="A1092">
        <v>1080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1568</v>
      </c>
      <c r="J1092" t="s">
        <v>1569</v>
      </c>
      <c r="K1092" t="s">
        <v>48</v>
      </c>
      <c r="L1092" t="s">
        <v>49</v>
      </c>
      <c r="M1092">
        <v>22</v>
      </c>
      <c r="N1092" t="s">
        <v>1570</v>
      </c>
      <c r="O1092" t="s">
        <v>51</v>
      </c>
      <c r="P1092" t="s">
        <v>1450</v>
      </c>
      <c r="Q1092" t="s">
        <v>92</v>
      </c>
      <c r="R1092" t="s">
        <v>54</v>
      </c>
      <c r="S1092" t="s">
        <v>55</v>
      </c>
      <c r="T1092" t="s">
        <v>55</v>
      </c>
      <c r="U1092" t="s">
        <v>1497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884</v>
      </c>
      <c r="AG1092" t="s">
        <v>885</v>
      </c>
      <c r="AH1092">
        <v>12</v>
      </c>
      <c r="AI1092">
        <f>"03104     "</f>
        <v>0</v>
      </c>
      <c r="AJ1092" t="s">
        <v>703</v>
      </c>
      <c r="AK1092" t="s">
        <v>704</v>
      </c>
      <c r="AL1092" t="s">
        <v>83</v>
      </c>
      <c r="AM1092" t="s">
        <v>84</v>
      </c>
      <c r="AN1092" t="s">
        <v>68</v>
      </c>
      <c r="AO1092" t="s">
        <v>1352</v>
      </c>
    </row>
    <row r="1093" spans="1:41">
      <c r="A1093">
        <v>1081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1568</v>
      </c>
      <c r="J1093" t="s">
        <v>1569</v>
      </c>
      <c r="K1093" t="s">
        <v>48</v>
      </c>
      <c r="L1093" t="s">
        <v>49</v>
      </c>
      <c r="M1093">
        <v>22</v>
      </c>
      <c r="N1093" t="s">
        <v>1570</v>
      </c>
      <c r="O1093" t="s">
        <v>51</v>
      </c>
      <c r="P1093" t="s">
        <v>1450</v>
      </c>
      <c r="Q1093" t="s">
        <v>92</v>
      </c>
      <c r="R1093" t="s">
        <v>54</v>
      </c>
      <c r="S1093" t="s">
        <v>55</v>
      </c>
      <c r="T1093" t="s">
        <v>55</v>
      </c>
      <c r="U1093" t="s">
        <v>1497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884</v>
      </c>
      <c r="AG1093" t="s">
        <v>885</v>
      </c>
      <c r="AH1093">
        <v>13</v>
      </c>
      <c r="AI1093">
        <f>"03104     "</f>
        <v>0</v>
      </c>
      <c r="AJ1093" t="s">
        <v>703</v>
      </c>
      <c r="AK1093" t="s">
        <v>704</v>
      </c>
      <c r="AL1093" t="s">
        <v>83</v>
      </c>
      <c r="AM1093" t="s">
        <v>84</v>
      </c>
      <c r="AN1093" t="s">
        <v>68</v>
      </c>
      <c r="AO1093" t="s">
        <v>1352</v>
      </c>
    </row>
    <row r="1094" spans="1:41">
      <c r="A1094">
        <v>1082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1568</v>
      </c>
      <c r="J1094" t="s">
        <v>1569</v>
      </c>
      <c r="K1094" t="s">
        <v>48</v>
      </c>
      <c r="L1094" t="s">
        <v>49</v>
      </c>
      <c r="M1094">
        <v>22</v>
      </c>
      <c r="N1094" t="s">
        <v>1570</v>
      </c>
      <c r="O1094" t="s">
        <v>51</v>
      </c>
      <c r="P1094" t="s">
        <v>1450</v>
      </c>
      <c r="Q1094" t="s">
        <v>92</v>
      </c>
      <c r="R1094" t="s">
        <v>54</v>
      </c>
      <c r="S1094" t="s">
        <v>55</v>
      </c>
      <c r="T1094" t="s">
        <v>55</v>
      </c>
      <c r="U1094" t="s">
        <v>1497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884</v>
      </c>
      <c r="AG1094" t="s">
        <v>885</v>
      </c>
      <c r="AH1094">
        <v>14</v>
      </c>
      <c r="AI1094">
        <f>"03104     "</f>
        <v>0</v>
      </c>
      <c r="AJ1094" t="s">
        <v>703</v>
      </c>
      <c r="AK1094" t="s">
        <v>704</v>
      </c>
      <c r="AL1094" t="s">
        <v>83</v>
      </c>
      <c r="AM1094" t="s">
        <v>84</v>
      </c>
      <c r="AN1094" t="s">
        <v>68</v>
      </c>
      <c r="AO1094" t="s">
        <v>1352</v>
      </c>
    </row>
    <row r="1095" spans="1:41">
      <c r="A1095">
        <v>1083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1568</v>
      </c>
      <c r="J1095" t="s">
        <v>1569</v>
      </c>
      <c r="K1095" t="s">
        <v>48</v>
      </c>
      <c r="L1095" t="s">
        <v>49</v>
      </c>
      <c r="M1095">
        <v>22</v>
      </c>
      <c r="N1095" t="s">
        <v>1570</v>
      </c>
      <c r="O1095" t="s">
        <v>51</v>
      </c>
      <c r="P1095" t="s">
        <v>1450</v>
      </c>
      <c r="Q1095" t="s">
        <v>92</v>
      </c>
      <c r="R1095" t="s">
        <v>54</v>
      </c>
      <c r="S1095" t="s">
        <v>55</v>
      </c>
      <c r="T1095" t="s">
        <v>55</v>
      </c>
      <c r="U1095" t="s">
        <v>1497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884</v>
      </c>
      <c r="AG1095" t="s">
        <v>885</v>
      </c>
      <c r="AH1095">
        <v>15</v>
      </c>
      <c r="AI1095">
        <f>"03104     "</f>
        <v>0</v>
      </c>
      <c r="AJ1095" t="s">
        <v>703</v>
      </c>
      <c r="AK1095" t="s">
        <v>704</v>
      </c>
      <c r="AL1095" t="s">
        <v>83</v>
      </c>
      <c r="AM1095" t="s">
        <v>84</v>
      </c>
      <c r="AN1095" t="s">
        <v>68</v>
      </c>
      <c r="AO1095" t="s">
        <v>1352</v>
      </c>
    </row>
    <row r="1096" spans="1:41">
      <c r="A1096">
        <v>1084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1568</v>
      </c>
      <c r="J1096" t="s">
        <v>1569</v>
      </c>
      <c r="K1096" t="s">
        <v>48</v>
      </c>
      <c r="L1096" t="s">
        <v>49</v>
      </c>
      <c r="M1096">
        <v>22</v>
      </c>
      <c r="N1096" t="s">
        <v>1570</v>
      </c>
      <c r="O1096" t="s">
        <v>51</v>
      </c>
      <c r="P1096" t="s">
        <v>1450</v>
      </c>
      <c r="Q1096" t="s">
        <v>92</v>
      </c>
      <c r="R1096" t="s">
        <v>54</v>
      </c>
      <c r="S1096" t="s">
        <v>55</v>
      </c>
      <c r="T1096" t="s">
        <v>55</v>
      </c>
      <c r="U1096" t="s">
        <v>1497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884</v>
      </c>
      <c r="AG1096" t="s">
        <v>885</v>
      </c>
      <c r="AH1096">
        <v>16</v>
      </c>
      <c r="AI1096">
        <f>"03104     "</f>
        <v>0</v>
      </c>
      <c r="AJ1096" t="s">
        <v>703</v>
      </c>
      <c r="AK1096" t="s">
        <v>704</v>
      </c>
      <c r="AL1096" t="s">
        <v>83</v>
      </c>
      <c r="AM1096" t="s">
        <v>84</v>
      </c>
      <c r="AN1096" t="s">
        <v>68</v>
      </c>
      <c r="AO1096" t="s">
        <v>1352</v>
      </c>
    </row>
    <row r="1097" spans="1:41">
      <c r="A1097">
        <v>1085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1568</v>
      </c>
      <c r="J1097" t="s">
        <v>1569</v>
      </c>
      <c r="K1097" t="s">
        <v>48</v>
      </c>
      <c r="L1097" t="s">
        <v>49</v>
      </c>
      <c r="M1097">
        <v>22</v>
      </c>
      <c r="N1097" t="s">
        <v>1570</v>
      </c>
      <c r="O1097" t="s">
        <v>51</v>
      </c>
      <c r="P1097" t="s">
        <v>1450</v>
      </c>
      <c r="Q1097" t="s">
        <v>92</v>
      </c>
      <c r="R1097" t="s">
        <v>54</v>
      </c>
      <c r="S1097" t="s">
        <v>55</v>
      </c>
      <c r="T1097" t="s">
        <v>55</v>
      </c>
      <c r="U1097" t="s">
        <v>1497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884</v>
      </c>
      <c r="AG1097" t="s">
        <v>885</v>
      </c>
      <c r="AH1097">
        <v>17</v>
      </c>
      <c r="AI1097">
        <f>"03104     "</f>
        <v>0</v>
      </c>
      <c r="AJ1097" t="s">
        <v>703</v>
      </c>
      <c r="AK1097" t="s">
        <v>704</v>
      </c>
      <c r="AL1097" t="s">
        <v>83</v>
      </c>
      <c r="AM1097" t="s">
        <v>84</v>
      </c>
      <c r="AN1097" t="s">
        <v>68</v>
      </c>
      <c r="AO1097" t="s">
        <v>1352</v>
      </c>
    </row>
    <row r="1098" spans="1:41">
      <c r="A1098">
        <v>1086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1568</v>
      </c>
      <c r="J1098" t="s">
        <v>1569</v>
      </c>
      <c r="K1098" t="s">
        <v>48</v>
      </c>
      <c r="L1098" t="s">
        <v>49</v>
      </c>
      <c r="M1098">
        <v>22</v>
      </c>
      <c r="N1098" t="s">
        <v>1570</v>
      </c>
      <c r="O1098" t="s">
        <v>51</v>
      </c>
      <c r="P1098" t="s">
        <v>1450</v>
      </c>
      <c r="Q1098" t="s">
        <v>92</v>
      </c>
      <c r="R1098" t="s">
        <v>54</v>
      </c>
      <c r="S1098" t="s">
        <v>55</v>
      </c>
      <c r="T1098" t="s">
        <v>55</v>
      </c>
      <c r="U1098" t="s">
        <v>1497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884</v>
      </c>
      <c r="AG1098" t="s">
        <v>885</v>
      </c>
      <c r="AH1098">
        <v>18</v>
      </c>
      <c r="AI1098">
        <f>"03104     "</f>
        <v>0</v>
      </c>
      <c r="AJ1098" t="s">
        <v>703</v>
      </c>
      <c r="AK1098" t="s">
        <v>704</v>
      </c>
      <c r="AL1098" t="s">
        <v>83</v>
      </c>
      <c r="AM1098" t="s">
        <v>84</v>
      </c>
      <c r="AN1098" t="s">
        <v>68</v>
      </c>
      <c r="AO1098" t="s">
        <v>1352</v>
      </c>
    </row>
    <row r="1099" spans="1:41">
      <c r="A1099">
        <v>1087</v>
      </c>
      <c r="B1099" t="s">
        <v>41</v>
      </c>
      <c r="C1099" t="s">
        <v>42</v>
      </c>
      <c r="D1099" t="s">
        <v>43</v>
      </c>
      <c r="E1099">
        <f>"03"</f>
        <v>0</v>
      </c>
      <c r="F1099" t="s">
        <v>73</v>
      </c>
      <c r="G1099" t="s">
        <v>74</v>
      </c>
      <c r="H1099">
        <v>2074</v>
      </c>
      <c r="I1099" t="s">
        <v>1568</v>
      </c>
      <c r="J1099" t="s">
        <v>1569</v>
      </c>
      <c r="K1099" t="s">
        <v>48</v>
      </c>
      <c r="L1099" t="s">
        <v>49</v>
      </c>
      <c r="M1099">
        <v>22</v>
      </c>
      <c r="N1099" t="s">
        <v>1570</v>
      </c>
      <c r="O1099" t="s">
        <v>51</v>
      </c>
      <c r="P1099" t="s">
        <v>1450</v>
      </c>
      <c r="Q1099" t="s">
        <v>92</v>
      </c>
      <c r="R1099" t="s">
        <v>54</v>
      </c>
      <c r="S1099" t="s">
        <v>55</v>
      </c>
      <c r="T1099" t="s">
        <v>55</v>
      </c>
      <c r="U1099" t="s">
        <v>1497</v>
      </c>
      <c r="V1099" t="s">
        <v>80</v>
      </c>
      <c r="W1099" t="s">
        <v>80</v>
      </c>
      <c r="X1099" t="s">
        <v>60</v>
      </c>
      <c r="Y1099" t="s">
        <v>60</v>
      </c>
      <c r="Z1099" t="s">
        <v>60</v>
      </c>
      <c r="AA1099" t="s">
        <v>61</v>
      </c>
      <c r="AB1099" t="s">
        <v>60</v>
      </c>
      <c r="AC1099" t="s">
        <v>60</v>
      </c>
      <c r="AD1099" t="s">
        <v>61</v>
      </c>
      <c r="AE1099" t="s">
        <v>60</v>
      </c>
      <c r="AF1099" t="s">
        <v>884</v>
      </c>
      <c r="AG1099" t="s">
        <v>885</v>
      </c>
      <c r="AH1099">
        <v>19</v>
      </c>
      <c r="AI1099">
        <f>"03104     "</f>
        <v>0</v>
      </c>
      <c r="AJ1099" t="s">
        <v>703</v>
      </c>
      <c r="AK1099" t="s">
        <v>704</v>
      </c>
      <c r="AL1099" t="s">
        <v>83</v>
      </c>
      <c r="AM1099" t="s">
        <v>84</v>
      </c>
      <c r="AN1099" t="s">
        <v>68</v>
      </c>
      <c r="AO1099" t="s">
        <v>1352</v>
      </c>
    </row>
    <row r="1100" spans="1:41">
      <c r="A1100">
        <v>1088</v>
      </c>
      <c r="B1100" t="s">
        <v>41</v>
      </c>
      <c r="C1100" t="s">
        <v>42</v>
      </c>
      <c r="D1100" t="s">
        <v>43</v>
      </c>
      <c r="E1100">
        <f>"03"</f>
        <v>0</v>
      </c>
      <c r="F1100" t="s">
        <v>73</v>
      </c>
      <c r="G1100" t="s">
        <v>74</v>
      </c>
      <c r="H1100">
        <v>2074</v>
      </c>
      <c r="I1100" t="s">
        <v>1568</v>
      </c>
      <c r="J1100" t="s">
        <v>1569</v>
      </c>
      <c r="K1100" t="s">
        <v>48</v>
      </c>
      <c r="L1100" t="s">
        <v>49</v>
      </c>
      <c r="M1100">
        <v>22</v>
      </c>
      <c r="N1100" t="s">
        <v>1570</v>
      </c>
      <c r="O1100" t="s">
        <v>51</v>
      </c>
      <c r="P1100" t="s">
        <v>1450</v>
      </c>
      <c r="Q1100" t="s">
        <v>92</v>
      </c>
      <c r="R1100" t="s">
        <v>54</v>
      </c>
      <c r="S1100" t="s">
        <v>55</v>
      </c>
      <c r="T1100" t="s">
        <v>55</v>
      </c>
      <c r="U1100" t="s">
        <v>1497</v>
      </c>
      <c r="V1100" t="s">
        <v>80</v>
      </c>
      <c r="W1100" t="s">
        <v>80</v>
      </c>
      <c r="X1100" t="s">
        <v>60</v>
      </c>
      <c r="Y1100" t="s">
        <v>60</v>
      </c>
      <c r="Z1100" t="s">
        <v>60</v>
      </c>
      <c r="AA1100" t="s">
        <v>61</v>
      </c>
      <c r="AB1100" t="s">
        <v>60</v>
      </c>
      <c r="AC1100" t="s">
        <v>60</v>
      </c>
      <c r="AD1100" t="s">
        <v>61</v>
      </c>
      <c r="AE1100" t="s">
        <v>60</v>
      </c>
      <c r="AF1100" t="s">
        <v>884</v>
      </c>
      <c r="AG1100" t="s">
        <v>885</v>
      </c>
      <c r="AH1100">
        <v>20</v>
      </c>
      <c r="AI1100">
        <f>"03104     "</f>
        <v>0</v>
      </c>
      <c r="AJ1100" t="s">
        <v>703</v>
      </c>
      <c r="AK1100" t="s">
        <v>704</v>
      </c>
      <c r="AL1100" t="s">
        <v>83</v>
      </c>
      <c r="AM1100" t="s">
        <v>84</v>
      </c>
      <c r="AN1100" t="s">
        <v>68</v>
      </c>
      <c r="AO1100" t="s">
        <v>1352</v>
      </c>
    </row>
    <row r="1101" spans="1:41">
      <c r="A1101">
        <v>1089</v>
      </c>
      <c r="B1101" t="s">
        <v>41</v>
      </c>
      <c r="C1101" t="s">
        <v>42</v>
      </c>
      <c r="D1101" t="s">
        <v>43</v>
      </c>
      <c r="E1101">
        <f>"03"</f>
        <v>0</v>
      </c>
      <c r="F1101" t="s">
        <v>73</v>
      </c>
      <c r="G1101" t="s">
        <v>74</v>
      </c>
      <c r="H1101">
        <v>2074</v>
      </c>
      <c r="I1101" t="s">
        <v>1568</v>
      </c>
      <c r="J1101" t="s">
        <v>1569</v>
      </c>
      <c r="K1101" t="s">
        <v>48</v>
      </c>
      <c r="L1101" t="s">
        <v>49</v>
      </c>
      <c r="M1101">
        <v>22</v>
      </c>
      <c r="N1101" t="s">
        <v>1570</v>
      </c>
      <c r="O1101" t="s">
        <v>51</v>
      </c>
      <c r="P1101" t="s">
        <v>1450</v>
      </c>
      <c r="Q1101" t="s">
        <v>92</v>
      </c>
      <c r="R1101" t="s">
        <v>54</v>
      </c>
      <c r="S1101" t="s">
        <v>55</v>
      </c>
      <c r="T1101" t="s">
        <v>55</v>
      </c>
      <c r="U1101" t="s">
        <v>1497</v>
      </c>
      <c r="V1101" t="s">
        <v>80</v>
      </c>
      <c r="W1101" t="s">
        <v>80</v>
      </c>
      <c r="X1101" t="s">
        <v>60</v>
      </c>
      <c r="Y1101" t="s">
        <v>60</v>
      </c>
      <c r="Z1101" t="s">
        <v>60</v>
      </c>
      <c r="AA1101" t="s">
        <v>61</v>
      </c>
      <c r="AB1101" t="s">
        <v>60</v>
      </c>
      <c r="AC1101" t="s">
        <v>60</v>
      </c>
      <c r="AD1101" t="s">
        <v>61</v>
      </c>
      <c r="AE1101" t="s">
        <v>60</v>
      </c>
      <c r="AF1101" t="s">
        <v>884</v>
      </c>
      <c r="AG1101" t="s">
        <v>885</v>
      </c>
      <c r="AH1101">
        <v>21</v>
      </c>
      <c r="AI1101">
        <f>"03104     "</f>
        <v>0</v>
      </c>
      <c r="AJ1101" t="s">
        <v>703</v>
      </c>
      <c r="AK1101" t="s">
        <v>704</v>
      </c>
      <c r="AL1101" t="s">
        <v>83</v>
      </c>
      <c r="AM1101" t="s">
        <v>84</v>
      </c>
      <c r="AN1101" t="s">
        <v>68</v>
      </c>
      <c r="AO1101" t="s">
        <v>1571</v>
      </c>
    </row>
    <row r="1102" spans="1:41">
      <c r="A1102">
        <v>1090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2074</v>
      </c>
      <c r="I1102" t="s">
        <v>1568</v>
      </c>
      <c r="J1102" t="s">
        <v>1569</v>
      </c>
      <c r="K1102" t="s">
        <v>48</v>
      </c>
      <c r="L1102" t="s">
        <v>49</v>
      </c>
      <c r="M1102">
        <v>22</v>
      </c>
      <c r="N1102" t="s">
        <v>1570</v>
      </c>
      <c r="O1102" t="s">
        <v>51</v>
      </c>
      <c r="P1102" t="s">
        <v>1450</v>
      </c>
      <c r="Q1102" t="s">
        <v>92</v>
      </c>
      <c r="R1102" t="s">
        <v>54</v>
      </c>
      <c r="S1102" t="s">
        <v>55</v>
      </c>
      <c r="T1102" t="s">
        <v>55</v>
      </c>
      <c r="U1102" t="s">
        <v>1497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884</v>
      </c>
      <c r="AG1102" t="s">
        <v>885</v>
      </c>
      <c r="AH1102">
        <v>22</v>
      </c>
      <c r="AI1102">
        <f>"033       "</f>
        <v>0</v>
      </c>
      <c r="AJ1102" t="s">
        <v>1261</v>
      </c>
      <c r="AK1102" t="s">
        <v>1262</v>
      </c>
      <c r="AL1102" t="s">
        <v>308</v>
      </c>
      <c r="AM1102" t="s">
        <v>309</v>
      </c>
      <c r="AN1102" t="s">
        <v>68</v>
      </c>
      <c r="AO1102" t="s">
        <v>70</v>
      </c>
    </row>
    <row r="1103" spans="1:41">
      <c r="A1103">
        <v>1091</v>
      </c>
      <c r="B1103" t="s">
        <v>41</v>
      </c>
      <c r="C1103" t="s">
        <v>42</v>
      </c>
      <c r="D1103" t="s">
        <v>43</v>
      </c>
      <c r="E1103">
        <f>"05"</f>
        <v>0</v>
      </c>
      <c r="F1103" t="s">
        <v>99</v>
      </c>
      <c r="G1103" t="s">
        <v>100</v>
      </c>
      <c r="H1103">
        <v>2075</v>
      </c>
      <c r="I1103" t="s">
        <v>1572</v>
      </c>
      <c r="J1103" t="s">
        <v>1573</v>
      </c>
      <c r="K1103" t="s">
        <v>48</v>
      </c>
      <c r="L1103" t="s">
        <v>49</v>
      </c>
      <c r="M1103">
        <v>21</v>
      </c>
      <c r="N1103" t="s">
        <v>1514</v>
      </c>
      <c r="O1103" t="s">
        <v>51</v>
      </c>
      <c r="P1103" t="s">
        <v>1450</v>
      </c>
      <c r="Q1103" t="s">
        <v>92</v>
      </c>
      <c r="R1103" t="s">
        <v>54</v>
      </c>
      <c r="S1103" t="s">
        <v>55</v>
      </c>
      <c r="T1103" t="s">
        <v>55</v>
      </c>
      <c r="U1103" t="s">
        <v>1488</v>
      </c>
      <c r="V1103" t="s">
        <v>80</v>
      </c>
      <c r="W1103" t="s">
        <v>80</v>
      </c>
      <c r="X1103" t="s">
        <v>60</v>
      </c>
      <c r="Y1103" t="s">
        <v>60</v>
      </c>
      <c r="Z1103" t="s">
        <v>61</v>
      </c>
      <c r="AA1103" t="s">
        <v>61</v>
      </c>
      <c r="AB1103" t="s">
        <v>61</v>
      </c>
      <c r="AC1103" t="s">
        <v>60</v>
      </c>
      <c r="AD1103" t="s">
        <v>61</v>
      </c>
      <c r="AE1103" t="s">
        <v>60</v>
      </c>
      <c r="AF1103" t="s">
        <v>80</v>
      </c>
      <c r="AG1103" t="s">
        <v>80</v>
      </c>
      <c r="AH1103">
        <v>1</v>
      </c>
      <c r="AI1103">
        <f>"05302     "</f>
        <v>0</v>
      </c>
      <c r="AJ1103" t="s">
        <v>482</v>
      </c>
      <c r="AK1103" t="s">
        <v>483</v>
      </c>
      <c r="AL1103" t="s">
        <v>107</v>
      </c>
      <c r="AM1103" t="s">
        <v>108</v>
      </c>
      <c r="AN1103" t="s">
        <v>68</v>
      </c>
      <c r="AO1103" t="s">
        <v>999</v>
      </c>
    </row>
    <row r="1104" spans="1:41">
      <c r="A1104">
        <v>1092</v>
      </c>
      <c r="B1104" t="s">
        <v>41</v>
      </c>
      <c r="C1104" t="s">
        <v>42</v>
      </c>
      <c r="D1104" t="s">
        <v>43</v>
      </c>
      <c r="E1104">
        <f>"05"</f>
        <v>0</v>
      </c>
      <c r="F1104" t="s">
        <v>99</v>
      </c>
      <c r="G1104" t="s">
        <v>100</v>
      </c>
      <c r="H1104">
        <v>2075</v>
      </c>
      <c r="I1104" t="s">
        <v>1572</v>
      </c>
      <c r="J1104" t="s">
        <v>1573</v>
      </c>
      <c r="K1104" t="s">
        <v>48</v>
      </c>
      <c r="L1104" t="s">
        <v>49</v>
      </c>
      <c r="M1104">
        <v>21</v>
      </c>
      <c r="N1104" t="s">
        <v>1514</v>
      </c>
      <c r="O1104" t="s">
        <v>51</v>
      </c>
      <c r="P1104" t="s">
        <v>1450</v>
      </c>
      <c r="Q1104" t="s">
        <v>92</v>
      </c>
      <c r="R1104" t="s">
        <v>54</v>
      </c>
      <c r="S1104" t="s">
        <v>55</v>
      </c>
      <c r="T1104" t="s">
        <v>55</v>
      </c>
      <c r="U1104" t="s">
        <v>1488</v>
      </c>
      <c r="V1104" t="s">
        <v>80</v>
      </c>
      <c r="W1104" t="s">
        <v>80</v>
      </c>
      <c r="X1104" t="s">
        <v>60</v>
      </c>
      <c r="Y1104" t="s">
        <v>60</v>
      </c>
      <c r="Z1104" t="s">
        <v>61</v>
      </c>
      <c r="AA1104" t="s">
        <v>61</v>
      </c>
      <c r="AB1104" t="s">
        <v>61</v>
      </c>
      <c r="AC1104" t="s">
        <v>60</v>
      </c>
      <c r="AD1104" t="s">
        <v>61</v>
      </c>
      <c r="AE1104" t="s">
        <v>60</v>
      </c>
      <c r="AF1104" t="s">
        <v>80</v>
      </c>
      <c r="AG1104" t="s">
        <v>80</v>
      </c>
      <c r="AH1104">
        <v>2</v>
      </c>
      <c r="AI1104">
        <f>"05302     "</f>
        <v>0</v>
      </c>
      <c r="AJ1104" t="s">
        <v>482</v>
      </c>
      <c r="AK1104" t="s">
        <v>483</v>
      </c>
      <c r="AL1104" t="s">
        <v>107</v>
      </c>
      <c r="AM1104" t="s">
        <v>108</v>
      </c>
      <c r="AN1104" t="s">
        <v>68</v>
      </c>
      <c r="AO1104" t="s">
        <v>71</v>
      </c>
    </row>
    <row r="1105" spans="1:41">
      <c r="A1105">
        <v>1093</v>
      </c>
      <c r="B1105" t="s">
        <v>41</v>
      </c>
      <c r="C1105" t="s">
        <v>42</v>
      </c>
      <c r="D1105" t="s">
        <v>43</v>
      </c>
      <c r="E1105">
        <f>"08"</f>
        <v>0</v>
      </c>
      <c r="F1105" t="s">
        <v>241</v>
      </c>
      <c r="G1105" t="s">
        <v>242</v>
      </c>
      <c r="H1105">
        <v>2078</v>
      </c>
      <c r="I1105" t="s">
        <v>1574</v>
      </c>
      <c r="J1105" t="s">
        <v>1575</v>
      </c>
      <c r="K1105" t="s">
        <v>48</v>
      </c>
      <c r="L1105" t="s">
        <v>49</v>
      </c>
      <c r="M1105">
        <v>22</v>
      </c>
      <c r="N1105" t="s">
        <v>1576</v>
      </c>
      <c r="O1105" t="s">
        <v>51</v>
      </c>
      <c r="P1105" t="s">
        <v>1450</v>
      </c>
      <c r="Q1105" t="s">
        <v>92</v>
      </c>
      <c r="R1105" t="s">
        <v>54</v>
      </c>
      <c r="S1105" t="s">
        <v>55</v>
      </c>
      <c r="T1105" t="s">
        <v>55</v>
      </c>
      <c r="U1105" t="s">
        <v>1577</v>
      </c>
      <c r="V1105" t="s">
        <v>80</v>
      </c>
      <c r="W1105" t="s">
        <v>80</v>
      </c>
      <c r="X1105" t="s">
        <v>60</v>
      </c>
      <c r="Y1105" t="s">
        <v>60</v>
      </c>
      <c r="Z1105" t="s">
        <v>61</v>
      </c>
      <c r="AA1105" t="s">
        <v>61</v>
      </c>
      <c r="AB1105" t="s">
        <v>61</v>
      </c>
      <c r="AC1105" t="s">
        <v>60</v>
      </c>
      <c r="AD1105" t="s">
        <v>61</v>
      </c>
      <c r="AE1105" t="s">
        <v>60</v>
      </c>
      <c r="AF1105" t="s">
        <v>80</v>
      </c>
      <c r="AG1105" t="s">
        <v>80</v>
      </c>
      <c r="AH1105">
        <v>1</v>
      </c>
      <c r="AI1105">
        <f>"08312     "</f>
        <v>0</v>
      </c>
      <c r="AJ1105" t="s">
        <v>609</v>
      </c>
      <c r="AK1105" t="s">
        <v>610</v>
      </c>
      <c r="AL1105" t="s">
        <v>375</v>
      </c>
      <c r="AM1105" t="s">
        <v>376</v>
      </c>
      <c r="AN1105" t="s">
        <v>68</v>
      </c>
      <c r="AO1105" t="s">
        <v>70</v>
      </c>
    </row>
    <row r="1106" spans="1:41">
      <c r="A1106">
        <v>1094</v>
      </c>
      <c r="B1106" t="s">
        <v>41</v>
      </c>
      <c r="C1106" t="s">
        <v>42</v>
      </c>
      <c r="D1106" t="s">
        <v>43</v>
      </c>
      <c r="E1106">
        <f>"03"</f>
        <v>0</v>
      </c>
      <c r="F1106" t="s">
        <v>73</v>
      </c>
      <c r="G1106" t="s">
        <v>74</v>
      </c>
      <c r="H1106">
        <v>2095</v>
      </c>
      <c r="I1106" t="s">
        <v>1578</v>
      </c>
      <c r="J1106" t="s">
        <v>1579</v>
      </c>
      <c r="K1106" t="s">
        <v>48</v>
      </c>
      <c r="L1106" t="s">
        <v>49</v>
      </c>
      <c r="M1106">
        <v>21</v>
      </c>
      <c r="N1106" t="s">
        <v>1580</v>
      </c>
      <c r="O1106" t="s">
        <v>51</v>
      </c>
      <c r="P1106" t="s">
        <v>1450</v>
      </c>
      <c r="Q1106" t="s">
        <v>92</v>
      </c>
      <c r="R1106" t="s">
        <v>54</v>
      </c>
      <c r="S1106" t="s">
        <v>55</v>
      </c>
      <c r="T1106" t="s">
        <v>55</v>
      </c>
      <c r="U1106" t="s">
        <v>1581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80</v>
      </c>
      <c r="AG1106" t="s">
        <v>80</v>
      </c>
      <c r="AH1106">
        <v>5</v>
      </c>
      <c r="AI1106">
        <f>"03312     "</f>
        <v>0</v>
      </c>
      <c r="AJ1106" t="s">
        <v>328</v>
      </c>
      <c r="AK1106" t="s">
        <v>329</v>
      </c>
      <c r="AL1106" t="s">
        <v>330</v>
      </c>
      <c r="AM1106" t="s">
        <v>331</v>
      </c>
      <c r="AN1106" t="s">
        <v>68</v>
      </c>
      <c r="AO1106" t="s">
        <v>223</v>
      </c>
    </row>
    <row r="1107" spans="1:41">
      <c r="A1107">
        <v>1095</v>
      </c>
      <c r="B1107" t="s">
        <v>41</v>
      </c>
      <c r="C1107" t="s">
        <v>42</v>
      </c>
      <c r="D1107" t="s">
        <v>43</v>
      </c>
      <c r="E1107">
        <f>"03"</f>
        <v>0</v>
      </c>
      <c r="F1107" t="s">
        <v>73</v>
      </c>
      <c r="G1107" t="s">
        <v>74</v>
      </c>
      <c r="H1107">
        <v>2095</v>
      </c>
      <c r="I1107" t="s">
        <v>1578</v>
      </c>
      <c r="J1107" t="s">
        <v>1579</v>
      </c>
      <c r="K1107" t="s">
        <v>48</v>
      </c>
      <c r="L1107" t="s">
        <v>49</v>
      </c>
      <c r="M1107">
        <v>21</v>
      </c>
      <c r="N1107" t="s">
        <v>1580</v>
      </c>
      <c r="O1107" t="s">
        <v>51</v>
      </c>
      <c r="P1107" t="s">
        <v>1450</v>
      </c>
      <c r="Q1107" t="s">
        <v>92</v>
      </c>
      <c r="R1107" t="s">
        <v>54</v>
      </c>
      <c r="S1107" t="s">
        <v>55</v>
      </c>
      <c r="T1107" t="s">
        <v>55</v>
      </c>
      <c r="U1107" t="s">
        <v>1581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80</v>
      </c>
      <c r="AG1107" t="s">
        <v>80</v>
      </c>
      <c r="AH1107">
        <v>6</v>
      </c>
      <c r="AI1107">
        <f>"03103     "</f>
        <v>0</v>
      </c>
      <c r="AJ1107" t="s">
        <v>694</v>
      </c>
      <c r="AK1107" t="s">
        <v>695</v>
      </c>
      <c r="AL1107" t="s">
        <v>83</v>
      </c>
      <c r="AM1107" t="s">
        <v>84</v>
      </c>
      <c r="AN1107" t="s">
        <v>68</v>
      </c>
      <c r="AO1107" t="s">
        <v>233</v>
      </c>
    </row>
    <row r="1108" spans="1:41">
      <c r="A1108">
        <v>1096</v>
      </c>
      <c r="B1108" t="s">
        <v>41</v>
      </c>
      <c r="C1108" t="s">
        <v>42</v>
      </c>
      <c r="D1108" t="s">
        <v>43</v>
      </c>
      <c r="E1108">
        <f>"07"</f>
        <v>0</v>
      </c>
      <c r="F1108" t="s">
        <v>44</v>
      </c>
      <c r="G1108" t="s">
        <v>45</v>
      </c>
      <c r="H1108">
        <v>2105</v>
      </c>
      <c r="I1108" t="s">
        <v>1582</v>
      </c>
      <c r="J1108" t="s">
        <v>1583</v>
      </c>
      <c r="K1108" t="s">
        <v>77</v>
      </c>
      <c r="L1108" t="s">
        <v>49</v>
      </c>
      <c r="M1108">
        <v>21</v>
      </c>
      <c r="N1108" t="s">
        <v>1584</v>
      </c>
      <c r="O1108" t="s">
        <v>51</v>
      </c>
      <c r="P1108" t="s">
        <v>1566</v>
      </c>
      <c r="Q1108" t="s">
        <v>913</v>
      </c>
      <c r="R1108" t="s">
        <v>54</v>
      </c>
      <c r="S1108" t="s">
        <v>914</v>
      </c>
      <c r="T1108" t="s">
        <v>55</v>
      </c>
      <c r="U1108" t="s">
        <v>1585</v>
      </c>
      <c r="V1108" t="s">
        <v>80</v>
      </c>
      <c r="W1108" t="s">
        <v>80</v>
      </c>
      <c r="X1108" t="s">
        <v>60</v>
      </c>
      <c r="Y1108" t="s">
        <v>60</v>
      </c>
      <c r="Z1108" t="s">
        <v>61</v>
      </c>
      <c r="AA1108" t="s">
        <v>61</v>
      </c>
      <c r="AB1108" t="s">
        <v>61</v>
      </c>
      <c r="AC1108" t="s">
        <v>60</v>
      </c>
      <c r="AD1108" t="s">
        <v>61</v>
      </c>
      <c r="AE1108" t="s">
        <v>60</v>
      </c>
      <c r="AF1108" t="s">
        <v>80</v>
      </c>
      <c r="AG1108" t="s">
        <v>80</v>
      </c>
      <c r="AH1108">
        <v>1</v>
      </c>
      <c r="AI1108">
        <f>"073       "</f>
        <v>0</v>
      </c>
      <c r="AJ1108" t="s">
        <v>147</v>
      </c>
      <c r="AK1108" t="s">
        <v>148</v>
      </c>
      <c r="AL1108" t="s">
        <v>1586</v>
      </c>
      <c r="AM1108" t="s">
        <v>1587</v>
      </c>
      <c r="AN1108" t="s">
        <v>68</v>
      </c>
      <c r="AO1108" t="s">
        <v>184</v>
      </c>
    </row>
    <row r="1109" spans="1:41">
      <c r="A1109">
        <v>1221</v>
      </c>
      <c r="B1109" t="s">
        <v>41</v>
      </c>
      <c r="C1109" t="s">
        <v>42</v>
      </c>
      <c r="D1109" t="s">
        <v>43</v>
      </c>
      <c r="E1109">
        <f>"07"</f>
        <v>0</v>
      </c>
      <c r="F1109" t="s">
        <v>44</v>
      </c>
      <c r="G1109" t="s">
        <v>45</v>
      </c>
      <c r="H1109">
        <v>2509</v>
      </c>
      <c r="I1109" t="s">
        <v>1452</v>
      </c>
      <c r="J1109" t="s">
        <v>1453</v>
      </c>
      <c r="K1109" t="s">
        <v>48</v>
      </c>
      <c r="L1109" t="s">
        <v>49</v>
      </c>
      <c r="M1109">
        <v>23</v>
      </c>
      <c r="N1109" t="s">
        <v>1454</v>
      </c>
      <c r="O1109" t="s">
        <v>51</v>
      </c>
      <c r="P1109" t="s">
        <v>1450</v>
      </c>
      <c r="Q1109" t="s">
        <v>92</v>
      </c>
      <c r="R1109" t="s">
        <v>54</v>
      </c>
      <c r="S1109" t="s">
        <v>55</v>
      </c>
      <c r="T1109" t="s">
        <v>55</v>
      </c>
      <c r="U1109" t="s">
        <v>1455</v>
      </c>
      <c r="V1109" t="s">
        <v>80</v>
      </c>
      <c r="W1109" t="s">
        <v>80</v>
      </c>
      <c r="X1109" t="s">
        <v>60</v>
      </c>
      <c r="Y1109" t="s">
        <v>60</v>
      </c>
      <c r="Z1109" t="s">
        <v>61</v>
      </c>
      <c r="AA1109" t="s">
        <v>61</v>
      </c>
      <c r="AB1109" t="s">
        <v>61</v>
      </c>
      <c r="AC1109" t="s">
        <v>60</v>
      </c>
      <c r="AD1109" t="s">
        <v>61</v>
      </c>
      <c r="AE1109" t="s">
        <v>61</v>
      </c>
      <c r="AF1109" t="s">
        <v>1271</v>
      </c>
      <c r="AG1109" t="s">
        <v>1272</v>
      </c>
      <c r="AH1109">
        <v>8</v>
      </c>
      <c r="AI1109">
        <f>"07211     "</f>
        <v>0</v>
      </c>
      <c r="AJ1109" t="s">
        <v>239</v>
      </c>
      <c r="AK1109" t="s">
        <v>240</v>
      </c>
      <c r="AL1109" t="s">
        <v>140</v>
      </c>
      <c r="AM1109" t="s">
        <v>141</v>
      </c>
      <c r="AN1109" t="s">
        <v>68</v>
      </c>
      <c r="AO1109" t="s">
        <v>224</v>
      </c>
    </row>
    <row r="1110" spans="1:41">
      <c r="A1110">
        <v>1097</v>
      </c>
      <c r="B1110" t="s">
        <v>41</v>
      </c>
      <c r="C1110" t="s">
        <v>42</v>
      </c>
      <c r="D1110" t="s">
        <v>43</v>
      </c>
      <c r="E1110">
        <f>"07"</f>
        <v>0</v>
      </c>
      <c r="F1110" t="s">
        <v>44</v>
      </c>
      <c r="G1110" t="s">
        <v>45</v>
      </c>
      <c r="H1110">
        <v>2110</v>
      </c>
      <c r="I1110" t="s">
        <v>1588</v>
      </c>
      <c r="J1110" t="s">
        <v>1589</v>
      </c>
      <c r="K1110" t="s">
        <v>48</v>
      </c>
      <c r="L1110" t="s">
        <v>49</v>
      </c>
      <c r="M1110">
        <v>22</v>
      </c>
      <c r="N1110" t="s">
        <v>1496</v>
      </c>
      <c r="O1110" t="s">
        <v>51</v>
      </c>
      <c r="P1110" t="s">
        <v>1450</v>
      </c>
      <c r="Q1110" t="s">
        <v>92</v>
      </c>
      <c r="R1110" t="s">
        <v>54</v>
      </c>
      <c r="S1110" t="s">
        <v>55</v>
      </c>
      <c r="T1110" t="s">
        <v>55</v>
      </c>
      <c r="U1110" t="s">
        <v>1590</v>
      </c>
      <c r="V1110" t="s">
        <v>80</v>
      </c>
      <c r="W1110" t="s">
        <v>80</v>
      </c>
      <c r="X1110" t="s">
        <v>60</v>
      </c>
      <c r="Y1110" t="s">
        <v>60</v>
      </c>
      <c r="Z1110" t="s">
        <v>60</v>
      </c>
      <c r="AA1110" t="s">
        <v>61</v>
      </c>
      <c r="AB1110" t="s">
        <v>60</v>
      </c>
      <c r="AC1110" t="s">
        <v>60</v>
      </c>
      <c r="AD1110" t="s">
        <v>61</v>
      </c>
      <c r="AE1110" t="s">
        <v>60</v>
      </c>
      <c r="AF1110" t="s">
        <v>1591</v>
      </c>
      <c r="AG1110" t="s">
        <v>1592</v>
      </c>
      <c r="AH1110">
        <v>1</v>
      </c>
      <c r="AI1110">
        <f>"07115     "</f>
        <v>0</v>
      </c>
      <c r="AJ1110" t="s">
        <v>135</v>
      </c>
      <c r="AK1110" t="s">
        <v>136</v>
      </c>
      <c r="AL1110" t="s">
        <v>137</v>
      </c>
      <c r="AM1110" t="s">
        <v>138</v>
      </c>
      <c r="AN1110" t="s">
        <v>68</v>
      </c>
      <c r="AO1110" t="s">
        <v>139</v>
      </c>
    </row>
    <row r="1111" spans="1:41">
      <c r="A1111">
        <v>1098</v>
      </c>
      <c r="B1111" t="s">
        <v>41</v>
      </c>
      <c r="C1111" t="s">
        <v>42</v>
      </c>
      <c r="D1111" t="s">
        <v>43</v>
      </c>
      <c r="E1111">
        <f>"07"</f>
        <v>0</v>
      </c>
      <c r="F1111" t="s">
        <v>44</v>
      </c>
      <c r="G1111" t="s">
        <v>45</v>
      </c>
      <c r="H1111">
        <v>2110</v>
      </c>
      <c r="I1111" t="s">
        <v>1588</v>
      </c>
      <c r="J1111" t="s">
        <v>1589</v>
      </c>
      <c r="K1111" t="s">
        <v>48</v>
      </c>
      <c r="L1111" t="s">
        <v>49</v>
      </c>
      <c r="M1111">
        <v>22</v>
      </c>
      <c r="N1111" t="s">
        <v>1496</v>
      </c>
      <c r="O1111" t="s">
        <v>51</v>
      </c>
      <c r="P1111" t="s">
        <v>1450</v>
      </c>
      <c r="Q1111" t="s">
        <v>92</v>
      </c>
      <c r="R1111" t="s">
        <v>54</v>
      </c>
      <c r="S1111" t="s">
        <v>55</v>
      </c>
      <c r="T1111" t="s">
        <v>55</v>
      </c>
      <c r="U1111" t="s">
        <v>1590</v>
      </c>
      <c r="V1111" t="s">
        <v>80</v>
      </c>
      <c r="W1111" t="s">
        <v>80</v>
      </c>
      <c r="X1111" t="s">
        <v>60</v>
      </c>
      <c r="Y1111" t="s">
        <v>60</v>
      </c>
      <c r="Z1111" t="s">
        <v>60</v>
      </c>
      <c r="AA1111" t="s">
        <v>61</v>
      </c>
      <c r="AB1111" t="s">
        <v>60</v>
      </c>
      <c r="AC1111" t="s">
        <v>60</v>
      </c>
      <c r="AD1111" t="s">
        <v>61</v>
      </c>
      <c r="AE1111" t="s">
        <v>60</v>
      </c>
      <c r="AF1111" t="s">
        <v>1591</v>
      </c>
      <c r="AG1111" t="s">
        <v>1592</v>
      </c>
      <c r="AH1111">
        <v>2</v>
      </c>
      <c r="AI1111">
        <f>"07115     "</f>
        <v>0</v>
      </c>
      <c r="AJ1111" t="s">
        <v>135</v>
      </c>
      <c r="AK1111" t="s">
        <v>136</v>
      </c>
      <c r="AL1111" t="s">
        <v>140</v>
      </c>
      <c r="AM1111" t="s">
        <v>141</v>
      </c>
      <c r="AN1111" t="s">
        <v>68</v>
      </c>
      <c r="AO1111" t="s">
        <v>85</v>
      </c>
    </row>
    <row r="1112" spans="1:41">
      <c r="A1112">
        <v>1099</v>
      </c>
      <c r="B1112" t="s">
        <v>41</v>
      </c>
      <c r="C1112" t="s">
        <v>42</v>
      </c>
      <c r="D1112" t="s">
        <v>43</v>
      </c>
      <c r="E1112">
        <f>"07"</f>
        <v>0</v>
      </c>
      <c r="F1112" t="s">
        <v>44</v>
      </c>
      <c r="G1112" t="s">
        <v>45</v>
      </c>
      <c r="H1112">
        <v>2110</v>
      </c>
      <c r="I1112" t="s">
        <v>1588</v>
      </c>
      <c r="J1112" t="s">
        <v>1589</v>
      </c>
      <c r="K1112" t="s">
        <v>48</v>
      </c>
      <c r="L1112" t="s">
        <v>49</v>
      </c>
      <c r="M1112">
        <v>22</v>
      </c>
      <c r="N1112" t="s">
        <v>1496</v>
      </c>
      <c r="O1112" t="s">
        <v>51</v>
      </c>
      <c r="P1112" t="s">
        <v>1450</v>
      </c>
      <c r="Q1112" t="s">
        <v>92</v>
      </c>
      <c r="R1112" t="s">
        <v>54</v>
      </c>
      <c r="S1112" t="s">
        <v>55</v>
      </c>
      <c r="T1112" t="s">
        <v>55</v>
      </c>
      <c r="U1112" t="s">
        <v>1590</v>
      </c>
      <c r="V1112" t="s">
        <v>80</v>
      </c>
      <c r="W1112" t="s">
        <v>80</v>
      </c>
      <c r="X1112" t="s">
        <v>60</v>
      </c>
      <c r="Y1112" t="s">
        <v>60</v>
      </c>
      <c r="Z1112" t="s">
        <v>60</v>
      </c>
      <c r="AA1112" t="s">
        <v>61</v>
      </c>
      <c r="AB1112" t="s">
        <v>60</v>
      </c>
      <c r="AC1112" t="s">
        <v>60</v>
      </c>
      <c r="AD1112" t="s">
        <v>61</v>
      </c>
      <c r="AE1112" t="s">
        <v>60</v>
      </c>
      <c r="AF1112" t="s">
        <v>1591</v>
      </c>
      <c r="AG1112" t="s">
        <v>1592</v>
      </c>
      <c r="AH1112">
        <v>3</v>
      </c>
      <c r="AI1112">
        <f>"07115     "</f>
        <v>0</v>
      </c>
      <c r="AJ1112" t="s">
        <v>135</v>
      </c>
      <c r="AK1112" t="s">
        <v>136</v>
      </c>
      <c r="AL1112" t="s">
        <v>107</v>
      </c>
      <c r="AM1112" t="s">
        <v>108</v>
      </c>
      <c r="AN1112" t="s">
        <v>68</v>
      </c>
      <c r="AO1112" t="s">
        <v>143</v>
      </c>
    </row>
    <row r="1113" spans="1:41">
      <c r="A1113">
        <v>1100</v>
      </c>
      <c r="B1113" t="s">
        <v>41</v>
      </c>
      <c r="C1113" t="s">
        <v>42</v>
      </c>
      <c r="D1113" t="s">
        <v>43</v>
      </c>
      <c r="E1113">
        <f>"07"</f>
        <v>0</v>
      </c>
      <c r="F1113" t="s">
        <v>44</v>
      </c>
      <c r="G1113" t="s">
        <v>45</v>
      </c>
      <c r="H1113">
        <v>2110</v>
      </c>
      <c r="I1113" t="s">
        <v>1588</v>
      </c>
      <c r="J1113" t="s">
        <v>1589</v>
      </c>
      <c r="K1113" t="s">
        <v>48</v>
      </c>
      <c r="L1113" t="s">
        <v>49</v>
      </c>
      <c r="M1113">
        <v>22</v>
      </c>
      <c r="N1113" t="s">
        <v>1496</v>
      </c>
      <c r="O1113" t="s">
        <v>51</v>
      </c>
      <c r="P1113" t="s">
        <v>1450</v>
      </c>
      <c r="Q1113" t="s">
        <v>92</v>
      </c>
      <c r="R1113" t="s">
        <v>54</v>
      </c>
      <c r="S1113" t="s">
        <v>55</v>
      </c>
      <c r="T1113" t="s">
        <v>55</v>
      </c>
      <c r="U1113" t="s">
        <v>1590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1591</v>
      </c>
      <c r="AG1113" t="s">
        <v>1592</v>
      </c>
      <c r="AH1113">
        <v>4</v>
      </c>
      <c r="AI1113">
        <f>"07115     "</f>
        <v>0</v>
      </c>
      <c r="AJ1113" t="s">
        <v>135</v>
      </c>
      <c r="AK1113" t="s">
        <v>136</v>
      </c>
      <c r="AL1113" t="s">
        <v>137</v>
      </c>
      <c r="AM1113" t="s">
        <v>138</v>
      </c>
      <c r="AN1113" t="s">
        <v>68</v>
      </c>
      <c r="AO1113" t="s">
        <v>143</v>
      </c>
    </row>
    <row r="1114" spans="1:41">
      <c r="A1114">
        <v>1222</v>
      </c>
      <c r="B1114" t="s">
        <v>41</v>
      </c>
      <c r="C1114" t="s">
        <v>42</v>
      </c>
      <c r="D1114" t="s">
        <v>43</v>
      </c>
      <c r="E1114">
        <f>"07"</f>
        <v>0</v>
      </c>
      <c r="F1114" t="s">
        <v>44</v>
      </c>
      <c r="G1114" t="s">
        <v>45</v>
      </c>
      <c r="H1114">
        <v>2509</v>
      </c>
      <c r="I1114" t="s">
        <v>1452</v>
      </c>
      <c r="J1114" t="s">
        <v>1453</v>
      </c>
      <c r="K1114" t="s">
        <v>48</v>
      </c>
      <c r="L1114" t="s">
        <v>49</v>
      </c>
      <c r="M1114">
        <v>23</v>
      </c>
      <c r="N1114" t="s">
        <v>1454</v>
      </c>
      <c r="O1114" t="s">
        <v>51</v>
      </c>
      <c r="P1114" t="s">
        <v>1450</v>
      </c>
      <c r="Q1114" t="s">
        <v>92</v>
      </c>
      <c r="R1114" t="s">
        <v>54</v>
      </c>
      <c r="S1114" t="s">
        <v>55</v>
      </c>
      <c r="T1114" t="s">
        <v>55</v>
      </c>
      <c r="U1114" t="s">
        <v>1455</v>
      </c>
      <c r="V1114" t="s">
        <v>80</v>
      </c>
      <c r="W1114" t="s">
        <v>80</v>
      </c>
      <c r="X1114" t="s">
        <v>60</v>
      </c>
      <c r="Y1114" t="s">
        <v>60</v>
      </c>
      <c r="Z1114" t="s">
        <v>61</v>
      </c>
      <c r="AA1114" t="s">
        <v>61</v>
      </c>
      <c r="AB1114" t="s">
        <v>61</v>
      </c>
      <c r="AC1114" t="s">
        <v>60</v>
      </c>
      <c r="AD1114" t="s">
        <v>61</v>
      </c>
      <c r="AE1114" t="s">
        <v>61</v>
      </c>
      <c r="AF1114" t="s">
        <v>1271</v>
      </c>
      <c r="AG1114" t="s">
        <v>1272</v>
      </c>
      <c r="AH1114">
        <v>9</v>
      </c>
      <c r="AI1114">
        <f>"07211     "</f>
        <v>0</v>
      </c>
      <c r="AJ1114" t="s">
        <v>239</v>
      </c>
      <c r="AK1114" t="s">
        <v>240</v>
      </c>
      <c r="AL1114" t="s">
        <v>140</v>
      </c>
      <c r="AM1114" t="s">
        <v>141</v>
      </c>
      <c r="AN1114" t="s">
        <v>68</v>
      </c>
      <c r="AO1114" t="s">
        <v>71</v>
      </c>
    </row>
    <row r="1115" spans="1:41">
      <c r="A1115">
        <v>1101</v>
      </c>
      <c r="B1115" t="s">
        <v>41</v>
      </c>
      <c r="C1115" t="s">
        <v>42</v>
      </c>
      <c r="D1115" t="s">
        <v>43</v>
      </c>
      <c r="E1115">
        <f>"05"</f>
        <v>0</v>
      </c>
      <c r="F1115" t="s">
        <v>99</v>
      </c>
      <c r="G1115" t="s">
        <v>100</v>
      </c>
      <c r="H1115">
        <v>2128</v>
      </c>
      <c r="I1115" t="s">
        <v>1593</v>
      </c>
      <c r="J1115" t="s">
        <v>1594</v>
      </c>
      <c r="K1115" t="s">
        <v>77</v>
      </c>
      <c r="L1115" t="s">
        <v>49</v>
      </c>
      <c r="M1115">
        <v>24</v>
      </c>
      <c r="N1115" t="s">
        <v>1449</v>
      </c>
      <c r="O1115" t="s">
        <v>51</v>
      </c>
      <c r="P1115" t="s">
        <v>1450</v>
      </c>
      <c r="Q1115" t="s">
        <v>92</v>
      </c>
      <c r="R1115" t="s">
        <v>54</v>
      </c>
      <c r="S1115" t="s">
        <v>55</v>
      </c>
      <c r="T1115" t="s">
        <v>55</v>
      </c>
      <c r="U1115" t="s">
        <v>1451</v>
      </c>
      <c r="V1115" t="s">
        <v>80</v>
      </c>
      <c r="W1115" t="s">
        <v>80</v>
      </c>
      <c r="X1115" t="s">
        <v>60</v>
      </c>
      <c r="Y1115" t="s">
        <v>60</v>
      </c>
      <c r="Z1115" t="s">
        <v>61</v>
      </c>
      <c r="AA1115" t="s">
        <v>61</v>
      </c>
      <c r="AB1115" t="s">
        <v>61</v>
      </c>
      <c r="AC1115" t="s">
        <v>60</v>
      </c>
      <c r="AD1115" t="s">
        <v>61</v>
      </c>
      <c r="AE1115" t="s">
        <v>60</v>
      </c>
      <c r="AF1115" t="s">
        <v>80</v>
      </c>
      <c r="AG1115" t="s">
        <v>80</v>
      </c>
      <c r="AH1115">
        <v>1</v>
      </c>
      <c r="AI1115">
        <f>"05111     "</f>
        <v>0</v>
      </c>
      <c r="AJ1115" t="s">
        <v>752</v>
      </c>
      <c r="AK1115" t="s">
        <v>753</v>
      </c>
      <c r="AL1115" t="s">
        <v>107</v>
      </c>
      <c r="AM1115" t="s">
        <v>108</v>
      </c>
      <c r="AN1115" t="s">
        <v>68</v>
      </c>
      <c r="AO1115" t="s">
        <v>223</v>
      </c>
    </row>
    <row r="1116" spans="1:41">
      <c r="A1116">
        <v>1102</v>
      </c>
      <c r="B1116" t="s">
        <v>41</v>
      </c>
      <c r="C1116" t="s">
        <v>42</v>
      </c>
      <c r="D1116" t="s">
        <v>43</v>
      </c>
      <c r="E1116">
        <f>"05"</f>
        <v>0</v>
      </c>
      <c r="F1116" t="s">
        <v>99</v>
      </c>
      <c r="G1116" t="s">
        <v>100</v>
      </c>
      <c r="H1116">
        <v>2133</v>
      </c>
      <c r="I1116" t="s">
        <v>1595</v>
      </c>
      <c r="J1116" t="s">
        <v>1596</v>
      </c>
      <c r="K1116" t="s">
        <v>48</v>
      </c>
      <c r="L1116" t="s">
        <v>49</v>
      </c>
      <c r="M1116">
        <v>23</v>
      </c>
      <c r="N1116" t="s">
        <v>1504</v>
      </c>
      <c r="O1116" t="s">
        <v>51</v>
      </c>
      <c r="P1116" t="s">
        <v>1450</v>
      </c>
      <c r="Q1116" t="s">
        <v>92</v>
      </c>
      <c r="R1116" t="s">
        <v>54</v>
      </c>
      <c r="S1116" t="s">
        <v>55</v>
      </c>
      <c r="T1116" t="s">
        <v>55</v>
      </c>
      <c r="U1116" t="s">
        <v>1451</v>
      </c>
      <c r="V1116" t="s">
        <v>80</v>
      </c>
      <c r="W1116" t="s">
        <v>80</v>
      </c>
      <c r="X1116" t="s">
        <v>60</v>
      </c>
      <c r="Y1116" t="s">
        <v>60</v>
      </c>
      <c r="Z1116" t="s">
        <v>60</v>
      </c>
      <c r="AA1116" t="s">
        <v>61</v>
      </c>
      <c r="AB1116" t="s">
        <v>60</v>
      </c>
      <c r="AC1116" t="s">
        <v>60</v>
      </c>
      <c r="AD1116" t="s">
        <v>61</v>
      </c>
      <c r="AE1116" t="s">
        <v>60</v>
      </c>
      <c r="AF1116" t="s">
        <v>80</v>
      </c>
      <c r="AG1116" t="s">
        <v>80</v>
      </c>
      <c r="AH1116">
        <v>4</v>
      </c>
      <c r="AI1116">
        <f>"05112     "</f>
        <v>0</v>
      </c>
      <c r="AJ1116" t="s">
        <v>748</v>
      </c>
      <c r="AK1116" t="s">
        <v>749</v>
      </c>
      <c r="AL1116" t="s">
        <v>107</v>
      </c>
      <c r="AM1116" t="s">
        <v>108</v>
      </c>
      <c r="AN1116" t="s">
        <v>68</v>
      </c>
      <c r="AO1116" t="s">
        <v>253</v>
      </c>
    </row>
    <row r="1117" spans="1:41">
      <c r="A1117">
        <v>1103</v>
      </c>
      <c r="B1117" t="s">
        <v>41</v>
      </c>
      <c r="C1117" t="s">
        <v>42</v>
      </c>
      <c r="D1117" t="s">
        <v>43</v>
      </c>
      <c r="E1117">
        <f>"05"</f>
        <v>0</v>
      </c>
      <c r="F1117" t="s">
        <v>99</v>
      </c>
      <c r="G1117" t="s">
        <v>100</v>
      </c>
      <c r="H1117">
        <v>2133</v>
      </c>
      <c r="I1117" t="s">
        <v>1595</v>
      </c>
      <c r="J1117" t="s">
        <v>1596</v>
      </c>
      <c r="K1117" t="s">
        <v>48</v>
      </c>
      <c r="L1117" t="s">
        <v>49</v>
      </c>
      <c r="M1117">
        <v>23</v>
      </c>
      <c r="N1117" t="s">
        <v>1504</v>
      </c>
      <c r="O1117" t="s">
        <v>51</v>
      </c>
      <c r="P1117" t="s">
        <v>1450</v>
      </c>
      <c r="Q1117" t="s">
        <v>92</v>
      </c>
      <c r="R1117" t="s">
        <v>54</v>
      </c>
      <c r="S1117" t="s">
        <v>55</v>
      </c>
      <c r="T1117" t="s">
        <v>55</v>
      </c>
      <c r="U1117" t="s">
        <v>1451</v>
      </c>
      <c r="V1117" t="s">
        <v>80</v>
      </c>
      <c r="W1117" t="s">
        <v>80</v>
      </c>
      <c r="X1117" t="s">
        <v>60</v>
      </c>
      <c r="Y1117" t="s">
        <v>60</v>
      </c>
      <c r="Z1117" t="s">
        <v>60</v>
      </c>
      <c r="AA1117" t="s">
        <v>61</v>
      </c>
      <c r="AB1117" t="s">
        <v>60</v>
      </c>
      <c r="AC1117" t="s">
        <v>60</v>
      </c>
      <c r="AD1117" t="s">
        <v>61</v>
      </c>
      <c r="AE1117" t="s">
        <v>60</v>
      </c>
      <c r="AF1117" t="s">
        <v>80</v>
      </c>
      <c r="AG1117" t="s">
        <v>80</v>
      </c>
      <c r="AH1117">
        <v>12</v>
      </c>
      <c r="AI1117">
        <f>"05112     "</f>
        <v>0</v>
      </c>
      <c r="AJ1117" t="s">
        <v>748</v>
      </c>
      <c r="AK1117" t="s">
        <v>749</v>
      </c>
      <c r="AL1117" t="s">
        <v>107</v>
      </c>
      <c r="AM1117" t="s">
        <v>108</v>
      </c>
      <c r="AN1117" t="s">
        <v>68</v>
      </c>
      <c r="AO1117" t="s">
        <v>70</v>
      </c>
    </row>
    <row r="1118" spans="1:41">
      <c r="A1118">
        <v>1104</v>
      </c>
      <c r="B1118" t="s">
        <v>41</v>
      </c>
      <c r="C1118" t="s">
        <v>42</v>
      </c>
      <c r="D1118" t="s">
        <v>43</v>
      </c>
      <c r="E1118">
        <f>"05"</f>
        <v>0</v>
      </c>
      <c r="F1118" t="s">
        <v>99</v>
      </c>
      <c r="G1118" t="s">
        <v>100</v>
      </c>
      <c r="H1118">
        <v>2133</v>
      </c>
      <c r="I1118" t="s">
        <v>1595</v>
      </c>
      <c r="J1118" t="s">
        <v>1596</v>
      </c>
      <c r="K1118" t="s">
        <v>48</v>
      </c>
      <c r="L1118" t="s">
        <v>49</v>
      </c>
      <c r="M1118">
        <v>23</v>
      </c>
      <c r="N1118" t="s">
        <v>1504</v>
      </c>
      <c r="O1118" t="s">
        <v>51</v>
      </c>
      <c r="P1118" t="s">
        <v>1450</v>
      </c>
      <c r="Q1118" t="s">
        <v>92</v>
      </c>
      <c r="R1118" t="s">
        <v>54</v>
      </c>
      <c r="S1118" t="s">
        <v>55</v>
      </c>
      <c r="T1118" t="s">
        <v>55</v>
      </c>
      <c r="U1118" t="s">
        <v>1451</v>
      </c>
      <c r="V1118" t="s">
        <v>80</v>
      </c>
      <c r="W1118" t="s">
        <v>80</v>
      </c>
      <c r="X1118" t="s">
        <v>60</v>
      </c>
      <c r="Y1118" t="s">
        <v>60</v>
      </c>
      <c r="Z1118" t="s">
        <v>60</v>
      </c>
      <c r="AA1118" t="s">
        <v>61</v>
      </c>
      <c r="AB1118" t="s">
        <v>60</v>
      </c>
      <c r="AC1118" t="s">
        <v>60</v>
      </c>
      <c r="AD1118" t="s">
        <v>61</v>
      </c>
      <c r="AE1118" t="s">
        <v>60</v>
      </c>
      <c r="AF1118" t="s">
        <v>80</v>
      </c>
      <c r="AG1118" t="s">
        <v>80</v>
      </c>
      <c r="AH1118">
        <v>13</v>
      </c>
      <c r="AI1118">
        <f>"05112     "</f>
        <v>0</v>
      </c>
      <c r="AJ1118" t="s">
        <v>748</v>
      </c>
      <c r="AK1118" t="s">
        <v>749</v>
      </c>
      <c r="AL1118" t="s">
        <v>107</v>
      </c>
      <c r="AM1118" t="s">
        <v>108</v>
      </c>
      <c r="AN1118" t="s">
        <v>68</v>
      </c>
      <c r="AO1118" t="s">
        <v>70</v>
      </c>
    </row>
    <row r="1119" spans="1:41">
      <c r="A1119">
        <v>1105</v>
      </c>
      <c r="B1119" t="s">
        <v>41</v>
      </c>
      <c r="C1119" t="s">
        <v>42</v>
      </c>
      <c r="D1119" t="s">
        <v>43</v>
      </c>
      <c r="E1119">
        <f>"05"</f>
        <v>0</v>
      </c>
      <c r="F1119" t="s">
        <v>99</v>
      </c>
      <c r="G1119" t="s">
        <v>100</v>
      </c>
      <c r="H1119">
        <v>2133</v>
      </c>
      <c r="I1119" t="s">
        <v>1595</v>
      </c>
      <c r="J1119" t="s">
        <v>1596</v>
      </c>
      <c r="K1119" t="s">
        <v>48</v>
      </c>
      <c r="L1119" t="s">
        <v>49</v>
      </c>
      <c r="M1119">
        <v>23</v>
      </c>
      <c r="N1119" t="s">
        <v>1504</v>
      </c>
      <c r="O1119" t="s">
        <v>51</v>
      </c>
      <c r="P1119" t="s">
        <v>1450</v>
      </c>
      <c r="Q1119" t="s">
        <v>92</v>
      </c>
      <c r="R1119" t="s">
        <v>54</v>
      </c>
      <c r="S1119" t="s">
        <v>55</v>
      </c>
      <c r="T1119" t="s">
        <v>55</v>
      </c>
      <c r="U1119" t="s">
        <v>1451</v>
      </c>
      <c r="V1119" t="s">
        <v>80</v>
      </c>
      <c r="W1119" t="s">
        <v>80</v>
      </c>
      <c r="X1119" t="s">
        <v>60</v>
      </c>
      <c r="Y1119" t="s">
        <v>60</v>
      </c>
      <c r="Z1119" t="s">
        <v>60</v>
      </c>
      <c r="AA1119" t="s">
        <v>61</v>
      </c>
      <c r="AB1119" t="s">
        <v>60</v>
      </c>
      <c r="AC1119" t="s">
        <v>60</v>
      </c>
      <c r="AD1119" t="s">
        <v>61</v>
      </c>
      <c r="AE1119" t="s">
        <v>60</v>
      </c>
      <c r="AF1119" t="s">
        <v>80</v>
      </c>
      <c r="AG1119" t="s">
        <v>80</v>
      </c>
      <c r="AH1119">
        <v>15</v>
      </c>
      <c r="AI1119">
        <f>"05112     "</f>
        <v>0</v>
      </c>
      <c r="AJ1119" t="s">
        <v>748</v>
      </c>
      <c r="AK1119" t="s">
        <v>749</v>
      </c>
      <c r="AL1119" t="s">
        <v>107</v>
      </c>
      <c r="AM1119" t="s">
        <v>108</v>
      </c>
      <c r="AN1119" t="s">
        <v>68</v>
      </c>
      <c r="AO1119" t="s">
        <v>85</v>
      </c>
    </row>
    <row r="1120" spans="1:41">
      <c r="A1120">
        <v>1106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2133</v>
      </c>
      <c r="I1120" t="s">
        <v>1595</v>
      </c>
      <c r="J1120" t="s">
        <v>1596</v>
      </c>
      <c r="K1120" t="s">
        <v>48</v>
      </c>
      <c r="L1120" t="s">
        <v>49</v>
      </c>
      <c r="M1120">
        <v>23</v>
      </c>
      <c r="N1120" t="s">
        <v>1504</v>
      </c>
      <c r="O1120" t="s">
        <v>51</v>
      </c>
      <c r="P1120" t="s">
        <v>1450</v>
      </c>
      <c r="Q1120" t="s">
        <v>92</v>
      </c>
      <c r="R1120" t="s">
        <v>54</v>
      </c>
      <c r="S1120" t="s">
        <v>55</v>
      </c>
      <c r="T1120" t="s">
        <v>55</v>
      </c>
      <c r="U1120" t="s">
        <v>1451</v>
      </c>
      <c r="V1120" t="s">
        <v>80</v>
      </c>
      <c r="W1120" t="s">
        <v>80</v>
      </c>
      <c r="X1120" t="s">
        <v>60</v>
      </c>
      <c r="Y1120" t="s">
        <v>60</v>
      </c>
      <c r="Z1120" t="s">
        <v>60</v>
      </c>
      <c r="AA1120" t="s">
        <v>61</v>
      </c>
      <c r="AB1120" t="s">
        <v>60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16</v>
      </c>
      <c r="AI1120">
        <f>"05112     "</f>
        <v>0</v>
      </c>
      <c r="AJ1120" t="s">
        <v>748</v>
      </c>
      <c r="AK1120" t="s">
        <v>749</v>
      </c>
      <c r="AL1120" t="s">
        <v>107</v>
      </c>
      <c r="AM1120" t="s">
        <v>108</v>
      </c>
      <c r="AN1120" t="s">
        <v>68</v>
      </c>
      <c r="AO1120" t="s">
        <v>85</v>
      </c>
    </row>
    <row r="1121" spans="1:41">
      <c r="A1121">
        <v>1107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2133</v>
      </c>
      <c r="I1121" t="s">
        <v>1595</v>
      </c>
      <c r="J1121" t="s">
        <v>1596</v>
      </c>
      <c r="K1121" t="s">
        <v>48</v>
      </c>
      <c r="L1121" t="s">
        <v>49</v>
      </c>
      <c r="M1121">
        <v>23</v>
      </c>
      <c r="N1121" t="s">
        <v>1504</v>
      </c>
      <c r="O1121" t="s">
        <v>51</v>
      </c>
      <c r="P1121" t="s">
        <v>1450</v>
      </c>
      <c r="Q1121" t="s">
        <v>92</v>
      </c>
      <c r="R1121" t="s">
        <v>54</v>
      </c>
      <c r="S1121" t="s">
        <v>55</v>
      </c>
      <c r="T1121" t="s">
        <v>55</v>
      </c>
      <c r="U1121" t="s">
        <v>1451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21</v>
      </c>
      <c r="AI1121">
        <f>"05112     "</f>
        <v>0</v>
      </c>
      <c r="AJ1121" t="s">
        <v>748</v>
      </c>
      <c r="AK1121" t="s">
        <v>749</v>
      </c>
      <c r="AL1121" t="s">
        <v>107</v>
      </c>
      <c r="AM1121" t="s">
        <v>108</v>
      </c>
      <c r="AN1121" t="s">
        <v>68</v>
      </c>
      <c r="AO1121" t="s">
        <v>253</v>
      </c>
    </row>
    <row r="1122" spans="1:41">
      <c r="A1122">
        <v>1108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2134</v>
      </c>
      <c r="I1122" t="s">
        <v>1597</v>
      </c>
      <c r="J1122" t="s">
        <v>1598</v>
      </c>
      <c r="K1122" t="s">
        <v>48</v>
      </c>
      <c r="L1122" t="s">
        <v>49</v>
      </c>
      <c r="M1122">
        <v>24</v>
      </c>
      <c r="N1122" t="s">
        <v>1449</v>
      </c>
      <c r="O1122" t="s">
        <v>51</v>
      </c>
      <c r="P1122" t="s">
        <v>1450</v>
      </c>
      <c r="Q1122" t="s">
        <v>92</v>
      </c>
      <c r="R1122" t="s">
        <v>54</v>
      </c>
      <c r="S1122" t="s">
        <v>55</v>
      </c>
      <c r="T1122" t="s">
        <v>55</v>
      </c>
      <c r="U1122" t="s">
        <v>1451</v>
      </c>
      <c r="V1122" t="s">
        <v>80</v>
      </c>
      <c r="W1122" t="s">
        <v>80</v>
      </c>
      <c r="X1122" t="s">
        <v>60</v>
      </c>
      <c r="Y1122" t="s">
        <v>60</v>
      </c>
      <c r="Z1122" t="s">
        <v>61</v>
      </c>
      <c r="AA1122" t="s">
        <v>61</v>
      </c>
      <c r="AB1122" t="s">
        <v>61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2</v>
      </c>
      <c r="AI1122">
        <f>"05112     "</f>
        <v>0</v>
      </c>
      <c r="AJ1122" t="s">
        <v>748</v>
      </c>
      <c r="AK1122" t="s">
        <v>749</v>
      </c>
      <c r="AL1122" t="s">
        <v>107</v>
      </c>
      <c r="AM1122" t="s">
        <v>108</v>
      </c>
      <c r="AN1122" t="s">
        <v>68</v>
      </c>
      <c r="AO1122" t="s">
        <v>223</v>
      </c>
    </row>
    <row r="1123" spans="1:41">
      <c r="A1123">
        <v>1109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2134</v>
      </c>
      <c r="I1123" t="s">
        <v>1597</v>
      </c>
      <c r="J1123" t="s">
        <v>1598</v>
      </c>
      <c r="K1123" t="s">
        <v>48</v>
      </c>
      <c r="L1123" t="s">
        <v>49</v>
      </c>
      <c r="M1123">
        <v>24</v>
      </c>
      <c r="N1123" t="s">
        <v>1449</v>
      </c>
      <c r="O1123" t="s">
        <v>51</v>
      </c>
      <c r="P1123" t="s">
        <v>1450</v>
      </c>
      <c r="Q1123" t="s">
        <v>92</v>
      </c>
      <c r="R1123" t="s">
        <v>54</v>
      </c>
      <c r="S1123" t="s">
        <v>55</v>
      </c>
      <c r="T1123" t="s">
        <v>55</v>
      </c>
      <c r="U1123" t="s">
        <v>1451</v>
      </c>
      <c r="V1123" t="s">
        <v>80</v>
      </c>
      <c r="W1123" t="s">
        <v>80</v>
      </c>
      <c r="X1123" t="s">
        <v>60</v>
      </c>
      <c r="Y1123" t="s">
        <v>60</v>
      </c>
      <c r="Z1123" t="s">
        <v>61</v>
      </c>
      <c r="AA1123" t="s">
        <v>61</v>
      </c>
      <c r="AB1123" t="s">
        <v>61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3</v>
      </c>
      <c r="AI1123">
        <f>"05112     "</f>
        <v>0</v>
      </c>
      <c r="AJ1123" t="s">
        <v>748</v>
      </c>
      <c r="AK1123" t="s">
        <v>749</v>
      </c>
      <c r="AL1123" t="s">
        <v>107</v>
      </c>
      <c r="AM1123" t="s">
        <v>108</v>
      </c>
      <c r="AN1123" t="s">
        <v>68</v>
      </c>
      <c r="AO1123" t="s">
        <v>1599</v>
      </c>
    </row>
    <row r="1124" spans="1:41">
      <c r="A1124">
        <v>1110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2134</v>
      </c>
      <c r="I1124" t="s">
        <v>1597</v>
      </c>
      <c r="J1124" t="s">
        <v>1598</v>
      </c>
      <c r="K1124" t="s">
        <v>48</v>
      </c>
      <c r="L1124" t="s">
        <v>49</v>
      </c>
      <c r="M1124">
        <v>24</v>
      </c>
      <c r="N1124" t="s">
        <v>1449</v>
      </c>
      <c r="O1124" t="s">
        <v>51</v>
      </c>
      <c r="P1124" t="s">
        <v>1450</v>
      </c>
      <c r="Q1124" t="s">
        <v>92</v>
      </c>
      <c r="R1124" t="s">
        <v>54</v>
      </c>
      <c r="S1124" t="s">
        <v>55</v>
      </c>
      <c r="T1124" t="s">
        <v>55</v>
      </c>
      <c r="U1124" t="s">
        <v>1451</v>
      </c>
      <c r="V1124" t="s">
        <v>80</v>
      </c>
      <c r="W1124" t="s">
        <v>80</v>
      </c>
      <c r="X1124" t="s">
        <v>60</v>
      </c>
      <c r="Y1124" t="s">
        <v>60</v>
      </c>
      <c r="Z1124" t="s">
        <v>61</v>
      </c>
      <c r="AA1124" t="s">
        <v>61</v>
      </c>
      <c r="AB1124" t="s">
        <v>61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4</v>
      </c>
      <c r="AI1124">
        <f>"05112     "</f>
        <v>0</v>
      </c>
      <c r="AJ1124" t="s">
        <v>748</v>
      </c>
      <c r="AK1124" t="s">
        <v>749</v>
      </c>
      <c r="AL1124" t="s">
        <v>107</v>
      </c>
      <c r="AM1124" t="s">
        <v>108</v>
      </c>
      <c r="AN1124" t="s">
        <v>68</v>
      </c>
      <c r="AO1124" t="s">
        <v>1600</v>
      </c>
    </row>
    <row r="1125" spans="1:41">
      <c r="A1125">
        <v>1111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2134</v>
      </c>
      <c r="I1125" t="s">
        <v>1597</v>
      </c>
      <c r="J1125" t="s">
        <v>1598</v>
      </c>
      <c r="K1125" t="s">
        <v>48</v>
      </c>
      <c r="L1125" t="s">
        <v>49</v>
      </c>
      <c r="M1125">
        <v>24</v>
      </c>
      <c r="N1125" t="s">
        <v>1449</v>
      </c>
      <c r="O1125" t="s">
        <v>51</v>
      </c>
      <c r="P1125" t="s">
        <v>1450</v>
      </c>
      <c r="Q1125" t="s">
        <v>92</v>
      </c>
      <c r="R1125" t="s">
        <v>54</v>
      </c>
      <c r="S1125" t="s">
        <v>55</v>
      </c>
      <c r="T1125" t="s">
        <v>55</v>
      </c>
      <c r="U1125" t="s">
        <v>1451</v>
      </c>
      <c r="V1125" t="s">
        <v>80</v>
      </c>
      <c r="W1125" t="s">
        <v>80</v>
      </c>
      <c r="X1125" t="s">
        <v>60</v>
      </c>
      <c r="Y1125" t="s">
        <v>60</v>
      </c>
      <c r="Z1125" t="s">
        <v>61</v>
      </c>
      <c r="AA1125" t="s">
        <v>61</v>
      </c>
      <c r="AB1125" t="s">
        <v>61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5</v>
      </c>
      <c r="AI1125">
        <f>"05112     "</f>
        <v>0</v>
      </c>
      <c r="AJ1125" t="s">
        <v>748</v>
      </c>
      <c r="AK1125" t="s">
        <v>749</v>
      </c>
      <c r="AL1125" t="s">
        <v>107</v>
      </c>
      <c r="AM1125" t="s">
        <v>108</v>
      </c>
      <c r="AN1125" t="s">
        <v>68</v>
      </c>
      <c r="AO1125" t="s">
        <v>1546</v>
      </c>
    </row>
    <row r="1126" spans="1:41">
      <c r="A1126">
        <v>1112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2147</v>
      </c>
      <c r="I1126" t="s">
        <v>1601</v>
      </c>
      <c r="J1126" t="s">
        <v>1602</v>
      </c>
      <c r="K1126" t="s">
        <v>48</v>
      </c>
      <c r="L1126" t="s">
        <v>49</v>
      </c>
      <c r="M1126">
        <v>20</v>
      </c>
      <c r="N1126" t="s">
        <v>1603</v>
      </c>
      <c r="O1126" t="s">
        <v>51</v>
      </c>
      <c r="P1126" t="s">
        <v>1566</v>
      </c>
      <c r="Q1126" t="s">
        <v>53</v>
      </c>
      <c r="R1126" t="s">
        <v>54</v>
      </c>
      <c r="S1126" t="s">
        <v>914</v>
      </c>
      <c r="T1126" t="s">
        <v>55</v>
      </c>
      <c r="U1126" t="s">
        <v>1567</v>
      </c>
      <c r="V1126" t="s">
        <v>80</v>
      </c>
      <c r="W1126" t="s">
        <v>80</v>
      </c>
      <c r="X1126" t="s">
        <v>60</v>
      </c>
      <c r="Y1126" t="s">
        <v>60</v>
      </c>
      <c r="Z1126" t="s">
        <v>60</v>
      </c>
      <c r="AA1126" t="s">
        <v>61</v>
      </c>
      <c r="AB1126" t="s">
        <v>60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9</v>
      </c>
      <c r="AI1126">
        <f>"05131     "</f>
        <v>0</v>
      </c>
      <c r="AJ1126" t="s">
        <v>105</v>
      </c>
      <c r="AK1126" t="s">
        <v>106</v>
      </c>
      <c r="AL1126" t="s">
        <v>107</v>
      </c>
      <c r="AM1126" t="s">
        <v>108</v>
      </c>
      <c r="AN1126" t="s">
        <v>68</v>
      </c>
      <c r="AO1126" t="s">
        <v>69</v>
      </c>
    </row>
    <row r="1127" spans="1:41">
      <c r="A1127">
        <v>1113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2147</v>
      </c>
      <c r="I1127" t="s">
        <v>1601</v>
      </c>
      <c r="J1127" t="s">
        <v>1602</v>
      </c>
      <c r="K1127" t="s">
        <v>48</v>
      </c>
      <c r="L1127" t="s">
        <v>49</v>
      </c>
      <c r="M1127">
        <v>20</v>
      </c>
      <c r="N1127" t="s">
        <v>1603</v>
      </c>
      <c r="O1127" t="s">
        <v>51</v>
      </c>
      <c r="P1127" t="s">
        <v>1566</v>
      </c>
      <c r="Q1127" t="s">
        <v>53</v>
      </c>
      <c r="R1127" t="s">
        <v>54</v>
      </c>
      <c r="S1127" t="s">
        <v>914</v>
      </c>
      <c r="T1127" t="s">
        <v>55</v>
      </c>
      <c r="U1127" t="s">
        <v>1567</v>
      </c>
      <c r="V1127" t="s">
        <v>80</v>
      </c>
      <c r="W1127" t="s">
        <v>80</v>
      </c>
      <c r="X1127" t="s">
        <v>60</v>
      </c>
      <c r="Y1127" t="s">
        <v>60</v>
      </c>
      <c r="Z1127" t="s">
        <v>60</v>
      </c>
      <c r="AA1127" t="s">
        <v>61</v>
      </c>
      <c r="AB1127" t="s">
        <v>60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13</v>
      </c>
      <c r="AI1127">
        <f>"05133     "</f>
        <v>0</v>
      </c>
      <c r="AJ1127" t="s">
        <v>182</v>
      </c>
      <c r="AK1127" t="s">
        <v>183</v>
      </c>
      <c r="AL1127" t="s">
        <v>107</v>
      </c>
      <c r="AM1127" t="s">
        <v>108</v>
      </c>
      <c r="AN1127" t="s">
        <v>68</v>
      </c>
      <c r="AO1127" t="s">
        <v>403</v>
      </c>
    </row>
    <row r="1128" spans="1:41">
      <c r="A1128">
        <v>1114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2147</v>
      </c>
      <c r="I1128" t="s">
        <v>1601</v>
      </c>
      <c r="J1128" t="s">
        <v>1602</v>
      </c>
      <c r="K1128" t="s">
        <v>48</v>
      </c>
      <c r="L1128" t="s">
        <v>49</v>
      </c>
      <c r="M1128">
        <v>20</v>
      </c>
      <c r="N1128" t="s">
        <v>1603</v>
      </c>
      <c r="O1128" t="s">
        <v>51</v>
      </c>
      <c r="P1128" t="s">
        <v>1566</v>
      </c>
      <c r="Q1128" t="s">
        <v>53</v>
      </c>
      <c r="R1128" t="s">
        <v>54</v>
      </c>
      <c r="S1128" t="s">
        <v>914</v>
      </c>
      <c r="T1128" t="s">
        <v>55</v>
      </c>
      <c r="U1128" t="s">
        <v>1567</v>
      </c>
      <c r="V1128" t="s">
        <v>80</v>
      </c>
      <c r="W1128" t="s">
        <v>80</v>
      </c>
      <c r="X1128" t="s">
        <v>60</v>
      </c>
      <c r="Y1128" t="s">
        <v>60</v>
      </c>
      <c r="Z1128" t="s">
        <v>60</v>
      </c>
      <c r="AA1128" t="s">
        <v>61</v>
      </c>
      <c r="AB1128" t="s">
        <v>60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15</v>
      </c>
      <c r="AI1128">
        <f>"05131     "</f>
        <v>0</v>
      </c>
      <c r="AJ1128" t="s">
        <v>105</v>
      </c>
      <c r="AK1128" t="s">
        <v>106</v>
      </c>
      <c r="AL1128" t="s">
        <v>107</v>
      </c>
      <c r="AM1128" t="s">
        <v>108</v>
      </c>
      <c r="AN1128" t="s">
        <v>68</v>
      </c>
      <c r="AO1128" t="s">
        <v>85</v>
      </c>
    </row>
    <row r="1129" spans="1:41">
      <c r="A1129">
        <v>1115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2147</v>
      </c>
      <c r="I1129" t="s">
        <v>1601</v>
      </c>
      <c r="J1129" t="s">
        <v>1602</v>
      </c>
      <c r="K1129" t="s">
        <v>48</v>
      </c>
      <c r="L1129" t="s">
        <v>49</v>
      </c>
      <c r="M1129">
        <v>20</v>
      </c>
      <c r="N1129" t="s">
        <v>1603</v>
      </c>
      <c r="O1129" t="s">
        <v>51</v>
      </c>
      <c r="P1129" t="s">
        <v>1566</v>
      </c>
      <c r="Q1129" t="s">
        <v>53</v>
      </c>
      <c r="R1129" t="s">
        <v>54</v>
      </c>
      <c r="S1129" t="s">
        <v>914</v>
      </c>
      <c r="T1129" t="s">
        <v>55</v>
      </c>
      <c r="U1129" t="s">
        <v>1567</v>
      </c>
      <c r="V1129" t="s">
        <v>80</v>
      </c>
      <c r="W1129" t="s">
        <v>80</v>
      </c>
      <c r="X1129" t="s">
        <v>60</v>
      </c>
      <c r="Y1129" t="s">
        <v>60</v>
      </c>
      <c r="Z1129" t="s">
        <v>60</v>
      </c>
      <c r="AA1129" t="s">
        <v>61</v>
      </c>
      <c r="AB1129" t="s">
        <v>60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19</v>
      </c>
      <c r="AI1129">
        <f>"05133     "</f>
        <v>0</v>
      </c>
      <c r="AJ1129" t="s">
        <v>182</v>
      </c>
      <c r="AK1129" t="s">
        <v>183</v>
      </c>
      <c r="AL1129" t="s">
        <v>107</v>
      </c>
      <c r="AM1129" t="s">
        <v>108</v>
      </c>
      <c r="AN1129" t="s">
        <v>68</v>
      </c>
      <c r="AO1129" t="s">
        <v>253</v>
      </c>
    </row>
    <row r="1130" spans="1:41">
      <c r="A1130">
        <v>1116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1601</v>
      </c>
      <c r="J1130" t="s">
        <v>1602</v>
      </c>
      <c r="K1130" t="s">
        <v>48</v>
      </c>
      <c r="L1130" t="s">
        <v>49</v>
      </c>
      <c r="M1130">
        <v>20</v>
      </c>
      <c r="N1130" t="s">
        <v>1603</v>
      </c>
      <c r="O1130" t="s">
        <v>51</v>
      </c>
      <c r="P1130" t="s">
        <v>1566</v>
      </c>
      <c r="Q1130" t="s">
        <v>53</v>
      </c>
      <c r="R1130" t="s">
        <v>54</v>
      </c>
      <c r="S1130" t="s">
        <v>914</v>
      </c>
      <c r="T1130" t="s">
        <v>55</v>
      </c>
      <c r="U1130" t="s">
        <v>1567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25</v>
      </c>
      <c r="AI1130">
        <f>"05131     "</f>
        <v>0</v>
      </c>
      <c r="AJ1130" t="s">
        <v>105</v>
      </c>
      <c r="AK1130" t="s">
        <v>106</v>
      </c>
      <c r="AL1130" t="s">
        <v>1531</v>
      </c>
      <c r="AM1130" t="s">
        <v>1532</v>
      </c>
      <c r="AN1130" t="s">
        <v>68</v>
      </c>
      <c r="AO1130" t="s">
        <v>70</v>
      </c>
    </row>
    <row r="1131" spans="1:41">
      <c r="A1131">
        <v>1117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1601</v>
      </c>
      <c r="J1131" t="s">
        <v>1602</v>
      </c>
      <c r="K1131" t="s">
        <v>48</v>
      </c>
      <c r="L1131" t="s">
        <v>49</v>
      </c>
      <c r="M1131">
        <v>20</v>
      </c>
      <c r="N1131" t="s">
        <v>1603</v>
      </c>
      <c r="O1131" t="s">
        <v>51</v>
      </c>
      <c r="P1131" t="s">
        <v>1566</v>
      </c>
      <c r="Q1131" t="s">
        <v>53</v>
      </c>
      <c r="R1131" t="s">
        <v>54</v>
      </c>
      <c r="S1131" t="s">
        <v>914</v>
      </c>
      <c r="T1131" t="s">
        <v>55</v>
      </c>
      <c r="U1131" t="s">
        <v>1567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29</v>
      </c>
      <c r="AI1131">
        <f>"05131     "</f>
        <v>0</v>
      </c>
      <c r="AJ1131" t="s">
        <v>105</v>
      </c>
      <c r="AK1131" t="s">
        <v>106</v>
      </c>
      <c r="AL1131" t="s">
        <v>1535</v>
      </c>
      <c r="AM1131" t="s">
        <v>1536</v>
      </c>
      <c r="AN1131" t="s">
        <v>68</v>
      </c>
      <c r="AO1131" t="s">
        <v>69</v>
      </c>
    </row>
    <row r="1132" spans="1:41">
      <c r="A1132">
        <v>1118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1601</v>
      </c>
      <c r="J1132" t="s">
        <v>1602</v>
      </c>
      <c r="K1132" t="s">
        <v>48</v>
      </c>
      <c r="L1132" t="s">
        <v>49</v>
      </c>
      <c r="M1132">
        <v>20</v>
      </c>
      <c r="N1132" t="s">
        <v>1603</v>
      </c>
      <c r="O1132" t="s">
        <v>51</v>
      </c>
      <c r="P1132" t="s">
        <v>1566</v>
      </c>
      <c r="Q1132" t="s">
        <v>53</v>
      </c>
      <c r="R1132" t="s">
        <v>54</v>
      </c>
      <c r="S1132" t="s">
        <v>914</v>
      </c>
      <c r="T1132" t="s">
        <v>55</v>
      </c>
      <c r="U1132" t="s">
        <v>1567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30</v>
      </c>
      <c r="AI1132">
        <f>"05131     "</f>
        <v>0</v>
      </c>
      <c r="AJ1132" t="s">
        <v>105</v>
      </c>
      <c r="AK1132" t="s">
        <v>106</v>
      </c>
      <c r="AL1132" t="s">
        <v>1535</v>
      </c>
      <c r="AM1132" t="s">
        <v>1536</v>
      </c>
      <c r="AN1132" t="s">
        <v>68</v>
      </c>
      <c r="AO1132" t="s">
        <v>70</v>
      </c>
    </row>
    <row r="1133" spans="1:41">
      <c r="A1133">
        <v>1119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1601</v>
      </c>
      <c r="J1133" t="s">
        <v>1602</v>
      </c>
      <c r="K1133" t="s">
        <v>48</v>
      </c>
      <c r="L1133" t="s">
        <v>49</v>
      </c>
      <c r="M1133">
        <v>20</v>
      </c>
      <c r="N1133" t="s">
        <v>1603</v>
      </c>
      <c r="O1133" t="s">
        <v>51</v>
      </c>
      <c r="P1133" t="s">
        <v>1566</v>
      </c>
      <c r="Q1133" t="s">
        <v>53</v>
      </c>
      <c r="R1133" t="s">
        <v>54</v>
      </c>
      <c r="S1133" t="s">
        <v>914</v>
      </c>
      <c r="T1133" t="s">
        <v>55</v>
      </c>
      <c r="U1133" t="s">
        <v>1567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31</v>
      </c>
      <c r="AI1133">
        <f>"05133     "</f>
        <v>0</v>
      </c>
      <c r="AJ1133" t="s">
        <v>182</v>
      </c>
      <c r="AK1133" t="s">
        <v>183</v>
      </c>
      <c r="AL1133" t="s">
        <v>107</v>
      </c>
      <c r="AM1133" t="s">
        <v>108</v>
      </c>
      <c r="AN1133" t="s">
        <v>68</v>
      </c>
      <c r="AO1133" t="s">
        <v>223</v>
      </c>
    </row>
    <row r="1134" spans="1:41">
      <c r="A1134">
        <v>1120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1601</v>
      </c>
      <c r="J1134" t="s">
        <v>1602</v>
      </c>
      <c r="K1134" t="s">
        <v>48</v>
      </c>
      <c r="L1134" t="s">
        <v>49</v>
      </c>
      <c r="M1134">
        <v>20</v>
      </c>
      <c r="N1134" t="s">
        <v>1603</v>
      </c>
      <c r="O1134" t="s">
        <v>51</v>
      </c>
      <c r="P1134" t="s">
        <v>1566</v>
      </c>
      <c r="Q1134" t="s">
        <v>53</v>
      </c>
      <c r="R1134" t="s">
        <v>54</v>
      </c>
      <c r="S1134" t="s">
        <v>914</v>
      </c>
      <c r="T1134" t="s">
        <v>55</v>
      </c>
      <c r="U1134" t="s">
        <v>1567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46</v>
      </c>
      <c r="AI1134">
        <f>"05131     "</f>
        <v>0</v>
      </c>
      <c r="AJ1134" t="s">
        <v>105</v>
      </c>
      <c r="AK1134" t="s">
        <v>106</v>
      </c>
      <c r="AL1134" t="s">
        <v>1550</v>
      </c>
      <c r="AM1134" t="s">
        <v>1551</v>
      </c>
      <c r="AN1134" t="s">
        <v>68</v>
      </c>
      <c r="AO1134" t="s">
        <v>69</v>
      </c>
    </row>
    <row r="1135" spans="1:41">
      <c r="A1135">
        <v>1121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1601</v>
      </c>
      <c r="J1135" t="s">
        <v>1602</v>
      </c>
      <c r="K1135" t="s">
        <v>48</v>
      </c>
      <c r="L1135" t="s">
        <v>49</v>
      </c>
      <c r="M1135">
        <v>20</v>
      </c>
      <c r="N1135" t="s">
        <v>1603</v>
      </c>
      <c r="O1135" t="s">
        <v>51</v>
      </c>
      <c r="P1135" t="s">
        <v>1566</v>
      </c>
      <c r="Q1135" t="s">
        <v>53</v>
      </c>
      <c r="R1135" t="s">
        <v>54</v>
      </c>
      <c r="S1135" t="s">
        <v>914</v>
      </c>
      <c r="T1135" t="s">
        <v>55</v>
      </c>
      <c r="U1135" t="s">
        <v>1567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47</v>
      </c>
      <c r="AI1135">
        <f>"05131     "</f>
        <v>0</v>
      </c>
      <c r="AJ1135" t="s">
        <v>105</v>
      </c>
      <c r="AK1135" t="s">
        <v>106</v>
      </c>
      <c r="AL1135" t="s">
        <v>107</v>
      </c>
      <c r="AM1135" t="s">
        <v>108</v>
      </c>
      <c r="AN1135" t="s">
        <v>68</v>
      </c>
      <c r="AO1135" t="s">
        <v>70</v>
      </c>
    </row>
    <row r="1136" spans="1:41">
      <c r="A1136">
        <v>1122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1601</v>
      </c>
      <c r="J1136" t="s">
        <v>1602</v>
      </c>
      <c r="K1136" t="s">
        <v>48</v>
      </c>
      <c r="L1136" t="s">
        <v>49</v>
      </c>
      <c r="M1136">
        <v>20</v>
      </c>
      <c r="N1136" t="s">
        <v>1603</v>
      </c>
      <c r="O1136" t="s">
        <v>51</v>
      </c>
      <c r="P1136" t="s">
        <v>1566</v>
      </c>
      <c r="Q1136" t="s">
        <v>53</v>
      </c>
      <c r="R1136" t="s">
        <v>54</v>
      </c>
      <c r="S1136" t="s">
        <v>914</v>
      </c>
      <c r="T1136" t="s">
        <v>55</v>
      </c>
      <c r="U1136" t="s">
        <v>1567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52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85</v>
      </c>
    </row>
    <row r="1137" spans="1:41">
      <c r="A1137">
        <v>1123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1601</v>
      </c>
      <c r="J1137" t="s">
        <v>1602</v>
      </c>
      <c r="K1137" t="s">
        <v>48</v>
      </c>
      <c r="L1137" t="s">
        <v>49</v>
      </c>
      <c r="M1137">
        <v>20</v>
      </c>
      <c r="N1137" t="s">
        <v>1603</v>
      </c>
      <c r="O1137" t="s">
        <v>51</v>
      </c>
      <c r="P1137" t="s">
        <v>1566</v>
      </c>
      <c r="Q1137" t="s">
        <v>53</v>
      </c>
      <c r="R1137" t="s">
        <v>54</v>
      </c>
      <c r="S1137" t="s">
        <v>914</v>
      </c>
      <c r="T1137" t="s">
        <v>55</v>
      </c>
      <c r="U1137" t="s">
        <v>1567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53</v>
      </c>
      <c r="AI1137">
        <f>"05131     "</f>
        <v>0</v>
      </c>
      <c r="AJ1137" t="s">
        <v>105</v>
      </c>
      <c r="AK1137" t="s">
        <v>106</v>
      </c>
      <c r="AL1137" t="s">
        <v>1535</v>
      </c>
      <c r="AM1137" t="s">
        <v>1536</v>
      </c>
      <c r="AN1137" t="s">
        <v>68</v>
      </c>
      <c r="AO1137" t="s">
        <v>71</v>
      </c>
    </row>
    <row r="1138" spans="1:41">
      <c r="A1138">
        <v>1124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1601</v>
      </c>
      <c r="J1138" t="s">
        <v>1602</v>
      </c>
      <c r="K1138" t="s">
        <v>48</v>
      </c>
      <c r="L1138" t="s">
        <v>49</v>
      </c>
      <c r="M1138">
        <v>20</v>
      </c>
      <c r="N1138" t="s">
        <v>1603</v>
      </c>
      <c r="O1138" t="s">
        <v>51</v>
      </c>
      <c r="P1138" t="s">
        <v>1566</v>
      </c>
      <c r="Q1138" t="s">
        <v>53</v>
      </c>
      <c r="R1138" t="s">
        <v>54</v>
      </c>
      <c r="S1138" t="s">
        <v>914</v>
      </c>
      <c r="T1138" t="s">
        <v>55</v>
      </c>
      <c r="U1138" t="s">
        <v>1567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56</v>
      </c>
      <c r="AI1138">
        <f>"05131     "</f>
        <v>0</v>
      </c>
      <c r="AJ1138" t="s">
        <v>105</v>
      </c>
      <c r="AK1138" t="s">
        <v>106</v>
      </c>
      <c r="AL1138" t="s">
        <v>107</v>
      </c>
      <c r="AM1138" t="s">
        <v>108</v>
      </c>
      <c r="AN1138" t="s">
        <v>68</v>
      </c>
      <c r="AO1138" t="s">
        <v>85</v>
      </c>
    </row>
    <row r="1139" spans="1:41">
      <c r="A1139">
        <v>1125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1601</v>
      </c>
      <c r="J1139" t="s">
        <v>1602</v>
      </c>
      <c r="K1139" t="s">
        <v>48</v>
      </c>
      <c r="L1139" t="s">
        <v>49</v>
      </c>
      <c r="M1139">
        <v>20</v>
      </c>
      <c r="N1139" t="s">
        <v>1603</v>
      </c>
      <c r="O1139" t="s">
        <v>51</v>
      </c>
      <c r="P1139" t="s">
        <v>1566</v>
      </c>
      <c r="Q1139" t="s">
        <v>53</v>
      </c>
      <c r="R1139" t="s">
        <v>54</v>
      </c>
      <c r="S1139" t="s">
        <v>914</v>
      </c>
      <c r="T1139" t="s">
        <v>55</v>
      </c>
      <c r="U1139" t="s">
        <v>1567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57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85</v>
      </c>
    </row>
    <row r="1140" spans="1:41">
      <c r="A1140">
        <v>1126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1601</v>
      </c>
      <c r="J1140" t="s">
        <v>1602</v>
      </c>
      <c r="K1140" t="s">
        <v>48</v>
      </c>
      <c r="L1140" t="s">
        <v>49</v>
      </c>
      <c r="M1140">
        <v>20</v>
      </c>
      <c r="N1140" t="s">
        <v>1603</v>
      </c>
      <c r="O1140" t="s">
        <v>51</v>
      </c>
      <c r="P1140" t="s">
        <v>1566</v>
      </c>
      <c r="Q1140" t="s">
        <v>53</v>
      </c>
      <c r="R1140" t="s">
        <v>54</v>
      </c>
      <c r="S1140" t="s">
        <v>914</v>
      </c>
      <c r="T1140" t="s">
        <v>55</v>
      </c>
      <c r="U1140" t="s">
        <v>1567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60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70</v>
      </c>
    </row>
    <row r="1141" spans="1:41">
      <c r="A1141">
        <v>1127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1601</v>
      </c>
      <c r="J1141" t="s">
        <v>1602</v>
      </c>
      <c r="K1141" t="s">
        <v>48</v>
      </c>
      <c r="L1141" t="s">
        <v>49</v>
      </c>
      <c r="M1141">
        <v>20</v>
      </c>
      <c r="N1141" t="s">
        <v>1603</v>
      </c>
      <c r="O1141" t="s">
        <v>51</v>
      </c>
      <c r="P1141" t="s">
        <v>1566</v>
      </c>
      <c r="Q1141" t="s">
        <v>53</v>
      </c>
      <c r="R1141" t="s">
        <v>54</v>
      </c>
      <c r="S1141" t="s">
        <v>914</v>
      </c>
      <c r="T1141" t="s">
        <v>55</v>
      </c>
      <c r="U1141" t="s">
        <v>1567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64</v>
      </c>
      <c r="AI1141">
        <f>"05131     "</f>
        <v>0</v>
      </c>
      <c r="AJ1141" t="s">
        <v>105</v>
      </c>
      <c r="AK1141" t="s">
        <v>106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1128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1601</v>
      </c>
      <c r="J1142" t="s">
        <v>1602</v>
      </c>
      <c r="K1142" t="s">
        <v>48</v>
      </c>
      <c r="L1142" t="s">
        <v>49</v>
      </c>
      <c r="M1142">
        <v>20</v>
      </c>
      <c r="N1142" t="s">
        <v>1603</v>
      </c>
      <c r="O1142" t="s">
        <v>51</v>
      </c>
      <c r="P1142" t="s">
        <v>1566</v>
      </c>
      <c r="Q1142" t="s">
        <v>53</v>
      </c>
      <c r="R1142" t="s">
        <v>54</v>
      </c>
      <c r="S1142" t="s">
        <v>914</v>
      </c>
      <c r="T1142" t="s">
        <v>55</v>
      </c>
      <c r="U1142" t="s">
        <v>1567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72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224</v>
      </c>
    </row>
    <row r="1143" spans="1:41">
      <c r="A1143">
        <v>1129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1601</v>
      </c>
      <c r="J1143" t="s">
        <v>1602</v>
      </c>
      <c r="K1143" t="s">
        <v>48</v>
      </c>
      <c r="L1143" t="s">
        <v>49</v>
      </c>
      <c r="M1143">
        <v>20</v>
      </c>
      <c r="N1143" t="s">
        <v>1603</v>
      </c>
      <c r="O1143" t="s">
        <v>51</v>
      </c>
      <c r="P1143" t="s">
        <v>1566</v>
      </c>
      <c r="Q1143" t="s">
        <v>53</v>
      </c>
      <c r="R1143" t="s">
        <v>54</v>
      </c>
      <c r="S1143" t="s">
        <v>914</v>
      </c>
      <c r="T1143" t="s">
        <v>55</v>
      </c>
      <c r="U1143" t="s">
        <v>1567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73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70</v>
      </c>
    </row>
    <row r="1144" spans="1:41">
      <c r="A1144">
        <v>1130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1601</v>
      </c>
      <c r="J1144" t="s">
        <v>1602</v>
      </c>
      <c r="K1144" t="s">
        <v>48</v>
      </c>
      <c r="L1144" t="s">
        <v>49</v>
      </c>
      <c r="M1144">
        <v>20</v>
      </c>
      <c r="N1144" t="s">
        <v>1603</v>
      </c>
      <c r="O1144" t="s">
        <v>51</v>
      </c>
      <c r="P1144" t="s">
        <v>1566</v>
      </c>
      <c r="Q1144" t="s">
        <v>53</v>
      </c>
      <c r="R1144" t="s">
        <v>54</v>
      </c>
      <c r="S1144" t="s">
        <v>914</v>
      </c>
      <c r="T1144" t="s">
        <v>55</v>
      </c>
      <c r="U1144" t="s">
        <v>1567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75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72</v>
      </c>
    </row>
    <row r="1145" spans="1:41">
      <c r="A1145">
        <v>1131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1601</v>
      </c>
      <c r="J1145" t="s">
        <v>1602</v>
      </c>
      <c r="K1145" t="s">
        <v>48</v>
      </c>
      <c r="L1145" t="s">
        <v>49</v>
      </c>
      <c r="M1145">
        <v>20</v>
      </c>
      <c r="N1145" t="s">
        <v>1603</v>
      </c>
      <c r="O1145" t="s">
        <v>51</v>
      </c>
      <c r="P1145" t="s">
        <v>1566</v>
      </c>
      <c r="Q1145" t="s">
        <v>53</v>
      </c>
      <c r="R1145" t="s">
        <v>54</v>
      </c>
      <c r="S1145" t="s">
        <v>914</v>
      </c>
      <c r="T1145" t="s">
        <v>55</v>
      </c>
      <c r="U1145" t="s">
        <v>1567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76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70</v>
      </c>
    </row>
    <row r="1146" spans="1:41">
      <c r="A1146">
        <v>1132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1601</v>
      </c>
      <c r="J1146" t="s">
        <v>1602</v>
      </c>
      <c r="K1146" t="s">
        <v>48</v>
      </c>
      <c r="L1146" t="s">
        <v>49</v>
      </c>
      <c r="M1146">
        <v>20</v>
      </c>
      <c r="N1146" t="s">
        <v>1603</v>
      </c>
      <c r="O1146" t="s">
        <v>51</v>
      </c>
      <c r="P1146" t="s">
        <v>1566</v>
      </c>
      <c r="Q1146" t="s">
        <v>53</v>
      </c>
      <c r="R1146" t="s">
        <v>54</v>
      </c>
      <c r="S1146" t="s">
        <v>914</v>
      </c>
      <c r="T1146" t="s">
        <v>55</v>
      </c>
      <c r="U1146" t="s">
        <v>1567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77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70</v>
      </c>
    </row>
    <row r="1147" spans="1:41">
      <c r="A1147">
        <v>1133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1601</v>
      </c>
      <c r="J1147" t="s">
        <v>1602</v>
      </c>
      <c r="K1147" t="s">
        <v>48</v>
      </c>
      <c r="L1147" t="s">
        <v>49</v>
      </c>
      <c r="M1147">
        <v>20</v>
      </c>
      <c r="N1147" t="s">
        <v>1603</v>
      </c>
      <c r="O1147" t="s">
        <v>51</v>
      </c>
      <c r="P1147" t="s">
        <v>1566</v>
      </c>
      <c r="Q1147" t="s">
        <v>53</v>
      </c>
      <c r="R1147" t="s">
        <v>54</v>
      </c>
      <c r="S1147" t="s">
        <v>914</v>
      </c>
      <c r="T1147" t="s">
        <v>55</v>
      </c>
      <c r="U1147" t="s">
        <v>1567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79</v>
      </c>
      <c r="AI1147">
        <f>"05133     "</f>
        <v>0</v>
      </c>
      <c r="AJ1147" t="s">
        <v>182</v>
      </c>
      <c r="AK1147" t="s">
        <v>183</v>
      </c>
      <c r="AL1147" t="s">
        <v>107</v>
      </c>
      <c r="AM1147" t="s">
        <v>108</v>
      </c>
      <c r="AN1147" t="s">
        <v>68</v>
      </c>
      <c r="AO1147" t="s">
        <v>70</v>
      </c>
    </row>
    <row r="1148" spans="1:41">
      <c r="A1148">
        <v>1134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1601</v>
      </c>
      <c r="J1148" t="s">
        <v>1602</v>
      </c>
      <c r="K1148" t="s">
        <v>48</v>
      </c>
      <c r="L1148" t="s">
        <v>49</v>
      </c>
      <c r="M1148">
        <v>20</v>
      </c>
      <c r="N1148" t="s">
        <v>1603</v>
      </c>
      <c r="O1148" t="s">
        <v>51</v>
      </c>
      <c r="P1148" t="s">
        <v>1566</v>
      </c>
      <c r="Q1148" t="s">
        <v>53</v>
      </c>
      <c r="R1148" t="s">
        <v>54</v>
      </c>
      <c r="S1148" t="s">
        <v>914</v>
      </c>
      <c r="T1148" t="s">
        <v>55</v>
      </c>
      <c r="U1148" t="s">
        <v>1567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80</v>
      </c>
      <c r="AI1148">
        <f>"05131     "</f>
        <v>0</v>
      </c>
      <c r="AJ1148" t="s">
        <v>105</v>
      </c>
      <c r="AK1148" t="s">
        <v>106</v>
      </c>
      <c r="AL1148" t="s">
        <v>107</v>
      </c>
      <c r="AM1148" t="s">
        <v>108</v>
      </c>
      <c r="AN1148" t="s">
        <v>68</v>
      </c>
      <c r="AO1148" t="s">
        <v>70</v>
      </c>
    </row>
    <row r="1149" spans="1:41">
      <c r="A1149">
        <v>1135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1601</v>
      </c>
      <c r="J1149" t="s">
        <v>1602</v>
      </c>
      <c r="K1149" t="s">
        <v>48</v>
      </c>
      <c r="L1149" t="s">
        <v>49</v>
      </c>
      <c r="M1149">
        <v>20</v>
      </c>
      <c r="N1149" t="s">
        <v>1603</v>
      </c>
      <c r="O1149" t="s">
        <v>51</v>
      </c>
      <c r="P1149" t="s">
        <v>1566</v>
      </c>
      <c r="Q1149" t="s">
        <v>53</v>
      </c>
      <c r="R1149" t="s">
        <v>54</v>
      </c>
      <c r="S1149" t="s">
        <v>914</v>
      </c>
      <c r="T1149" t="s">
        <v>55</v>
      </c>
      <c r="U1149" t="s">
        <v>1567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81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70</v>
      </c>
    </row>
    <row r="1150" spans="1:41">
      <c r="A1150">
        <v>1136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1601</v>
      </c>
      <c r="J1150" t="s">
        <v>1602</v>
      </c>
      <c r="K1150" t="s">
        <v>48</v>
      </c>
      <c r="L1150" t="s">
        <v>49</v>
      </c>
      <c r="M1150">
        <v>20</v>
      </c>
      <c r="N1150" t="s">
        <v>1603</v>
      </c>
      <c r="O1150" t="s">
        <v>51</v>
      </c>
      <c r="P1150" t="s">
        <v>1566</v>
      </c>
      <c r="Q1150" t="s">
        <v>53</v>
      </c>
      <c r="R1150" t="s">
        <v>54</v>
      </c>
      <c r="S1150" t="s">
        <v>914</v>
      </c>
      <c r="T1150" t="s">
        <v>55</v>
      </c>
      <c r="U1150" t="s">
        <v>1567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83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253</v>
      </c>
    </row>
    <row r="1151" spans="1:41">
      <c r="A1151">
        <v>1137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2147</v>
      </c>
      <c r="I1151" t="s">
        <v>1601</v>
      </c>
      <c r="J1151" t="s">
        <v>1602</v>
      </c>
      <c r="K1151" t="s">
        <v>48</v>
      </c>
      <c r="L1151" t="s">
        <v>49</v>
      </c>
      <c r="M1151">
        <v>20</v>
      </c>
      <c r="N1151" t="s">
        <v>1603</v>
      </c>
      <c r="O1151" t="s">
        <v>51</v>
      </c>
      <c r="P1151" t="s">
        <v>1566</v>
      </c>
      <c r="Q1151" t="s">
        <v>53</v>
      </c>
      <c r="R1151" t="s">
        <v>54</v>
      </c>
      <c r="S1151" t="s">
        <v>914</v>
      </c>
      <c r="T1151" t="s">
        <v>55</v>
      </c>
      <c r="U1151" t="s">
        <v>1567</v>
      </c>
      <c r="V1151" t="s">
        <v>80</v>
      </c>
      <c r="W1151" t="s">
        <v>80</v>
      </c>
      <c r="X1151" t="s">
        <v>60</v>
      </c>
      <c r="Y1151" t="s">
        <v>60</v>
      </c>
      <c r="Z1151" t="s">
        <v>60</v>
      </c>
      <c r="AA1151" t="s">
        <v>61</v>
      </c>
      <c r="AB1151" t="s">
        <v>60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86</v>
      </c>
      <c r="AI1151">
        <f>"05131     "</f>
        <v>0</v>
      </c>
      <c r="AJ1151" t="s">
        <v>105</v>
      </c>
      <c r="AK1151" t="s">
        <v>106</v>
      </c>
      <c r="AL1151" t="s">
        <v>107</v>
      </c>
      <c r="AM1151" t="s">
        <v>108</v>
      </c>
      <c r="AN1151" t="s">
        <v>68</v>
      </c>
      <c r="AO1151" t="s">
        <v>253</v>
      </c>
    </row>
    <row r="1152" spans="1:41">
      <c r="A1152">
        <v>1138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2147</v>
      </c>
      <c r="I1152" t="s">
        <v>1601</v>
      </c>
      <c r="J1152" t="s">
        <v>1602</v>
      </c>
      <c r="K1152" t="s">
        <v>48</v>
      </c>
      <c r="L1152" t="s">
        <v>49</v>
      </c>
      <c r="M1152">
        <v>20</v>
      </c>
      <c r="N1152" t="s">
        <v>1603</v>
      </c>
      <c r="O1152" t="s">
        <v>51</v>
      </c>
      <c r="P1152" t="s">
        <v>1566</v>
      </c>
      <c r="Q1152" t="s">
        <v>53</v>
      </c>
      <c r="R1152" t="s">
        <v>54</v>
      </c>
      <c r="S1152" t="s">
        <v>914</v>
      </c>
      <c r="T1152" t="s">
        <v>55</v>
      </c>
      <c r="U1152" t="s">
        <v>1567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87</v>
      </c>
      <c r="AI1152">
        <f>"05131     "</f>
        <v>0</v>
      </c>
      <c r="AJ1152" t="s">
        <v>105</v>
      </c>
      <c r="AK1152" t="s">
        <v>106</v>
      </c>
      <c r="AL1152" t="s">
        <v>107</v>
      </c>
      <c r="AM1152" t="s">
        <v>108</v>
      </c>
      <c r="AN1152" t="s">
        <v>68</v>
      </c>
      <c r="AO1152" t="s">
        <v>253</v>
      </c>
    </row>
    <row r="1153" spans="1:41">
      <c r="A1153">
        <v>1139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2147</v>
      </c>
      <c r="I1153" t="s">
        <v>1601</v>
      </c>
      <c r="J1153" t="s">
        <v>1602</v>
      </c>
      <c r="K1153" t="s">
        <v>48</v>
      </c>
      <c r="L1153" t="s">
        <v>49</v>
      </c>
      <c r="M1153">
        <v>20</v>
      </c>
      <c r="N1153" t="s">
        <v>1603</v>
      </c>
      <c r="O1153" t="s">
        <v>51</v>
      </c>
      <c r="P1153" t="s">
        <v>1566</v>
      </c>
      <c r="Q1153" t="s">
        <v>53</v>
      </c>
      <c r="R1153" t="s">
        <v>54</v>
      </c>
      <c r="S1153" t="s">
        <v>914</v>
      </c>
      <c r="T1153" t="s">
        <v>55</v>
      </c>
      <c r="U1153" t="s">
        <v>1567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88</v>
      </c>
      <c r="AI1153">
        <f>"05131     "</f>
        <v>0</v>
      </c>
      <c r="AJ1153" t="s">
        <v>105</v>
      </c>
      <c r="AK1153" t="s">
        <v>106</v>
      </c>
      <c r="AL1153" t="s">
        <v>107</v>
      </c>
      <c r="AM1153" t="s">
        <v>108</v>
      </c>
      <c r="AN1153" t="s">
        <v>68</v>
      </c>
      <c r="AO1153" t="s">
        <v>253</v>
      </c>
    </row>
    <row r="1154" spans="1:41">
      <c r="A1154">
        <v>1140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2147</v>
      </c>
      <c r="I1154" t="s">
        <v>1601</v>
      </c>
      <c r="J1154" t="s">
        <v>1602</v>
      </c>
      <c r="K1154" t="s">
        <v>48</v>
      </c>
      <c r="L1154" t="s">
        <v>49</v>
      </c>
      <c r="M1154">
        <v>20</v>
      </c>
      <c r="N1154" t="s">
        <v>1603</v>
      </c>
      <c r="O1154" t="s">
        <v>51</v>
      </c>
      <c r="P1154" t="s">
        <v>1566</v>
      </c>
      <c r="Q1154" t="s">
        <v>53</v>
      </c>
      <c r="R1154" t="s">
        <v>54</v>
      </c>
      <c r="S1154" t="s">
        <v>914</v>
      </c>
      <c r="T1154" t="s">
        <v>55</v>
      </c>
      <c r="U1154" t="s">
        <v>1567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89</v>
      </c>
      <c r="AI1154">
        <f>"05131     "</f>
        <v>0</v>
      </c>
      <c r="AJ1154" t="s">
        <v>105</v>
      </c>
      <c r="AK1154" t="s">
        <v>106</v>
      </c>
      <c r="AL1154" t="s">
        <v>107</v>
      </c>
      <c r="AM1154" t="s">
        <v>108</v>
      </c>
      <c r="AN1154" t="s">
        <v>68</v>
      </c>
      <c r="AO1154" t="s">
        <v>253</v>
      </c>
    </row>
    <row r="1155" spans="1:41">
      <c r="A1155">
        <v>1141</v>
      </c>
      <c r="B1155" t="s">
        <v>41</v>
      </c>
      <c r="C1155" t="s">
        <v>42</v>
      </c>
      <c r="D1155" t="s">
        <v>43</v>
      </c>
      <c r="E1155">
        <f>"05"</f>
        <v>0</v>
      </c>
      <c r="F1155" t="s">
        <v>99</v>
      </c>
      <c r="G1155" t="s">
        <v>100</v>
      </c>
      <c r="H1155">
        <v>2147</v>
      </c>
      <c r="I1155" t="s">
        <v>1601</v>
      </c>
      <c r="J1155" t="s">
        <v>1602</v>
      </c>
      <c r="K1155" t="s">
        <v>48</v>
      </c>
      <c r="L1155" t="s">
        <v>49</v>
      </c>
      <c r="M1155">
        <v>20</v>
      </c>
      <c r="N1155" t="s">
        <v>1603</v>
      </c>
      <c r="O1155" t="s">
        <v>51</v>
      </c>
      <c r="P1155" t="s">
        <v>1566</v>
      </c>
      <c r="Q1155" t="s">
        <v>53</v>
      </c>
      <c r="R1155" t="s">
        <v>54</v>
      </c>
      <c r="S1155" t="s">
        <v>914</v>
      </c>
      <c r="T1155" t="s">
        <v>55</v>
      </c>
      <c r="U1155" t="s">
        <v>1567</v>
      </c>
      <c r="V1155" t="s">
        <v>80</v>
      </c>
      <c r="W1155" t="s">
        <v>80</v>
      </c>
      <c r="X1155" t="s">
        <v>60</v>
      </c>
      <c r="Y1155" t="s">
        <v>60</v>
      </c>
      <c r="Z1155" t="s">
        <v>60</v>
      </c>
      <c r="AA1155" t="s">
        <v>61</v>
      </c>
      <c r="AB1155" t="s">
        <v>60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91</v>
      </c>
      <c r="AI1155">
        <f>"05131     "</f>
        <v>0</v>
      </c>
      <c r="AJ1155" t="s">
        <v>105</v>
      </c>
      <c r="AK1155" t="s">
        <v>106</v>
      </c>
      <c r="AL1155" t="s">
        <v>107</v>
      </c>
      <c r="AM1155" t="s">
        <v>108</v>
      </c>
      <c r="AN1155" t="s">
        <v>68</v>
      </c>
      <c r="AO1155" t="s">
        <v>253</v>
      </c>
    </row>
    <row r="1156" spans="1:41">
      <c r="A1156">
        <v>1142</v>
      </c>
      <c r="B1156" t="s">
        <v>41</v>
      </c>
      <c r="C1156" t="s">
        <v>42</v>
      </c>
      <c r="D1156" t="s">
        <v>43</v>
      </c>
      <c r="E1156">
        <f>"05"</f>
        <v>0</v>
      </c>
      <c r="F1156" t="s">
        <v>99</v>
      </c>
      <c r="G1156" t="s">
        <v>100</v>
      </c>
      <c r="H1156">
        <v>2147</v>
      </c>
      <c r="I1156" t="s">
        <v>1601</v>
      </c>
      <c r="J1156" t="s">
        <v>1602</v>
      </c>
      <c r="K1156" t="s">
        <v>48</v>
      </c>
      <c r="L1156" t="s">
        <v>49</v>
      </c>
      <c r="M1156">
        <v>20</v>
      </c>
      <c r="N1156" t="s">
        <v>1603</v>
      </c>
      <c r="O1156" t="s">
        <v>51</v>
      </c>
      <c r="P1156" t="s">
        <v>1566</v>
      </c>
      <c r="Q1156" t="s">
        <v>53</v>
      </c>
      <c r="R1156" t="s">
        <v>54</v>
      </c>
      <c r="S1156" t="s">
        <v>914</v>
      </c>
      <c r="T1156" t="s">
        <v>55</v>
      </c>
      <c r="U1156" t="s">
        <v>1567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61</v>
      </c>
      <c r="AE1156" t="s">
        <v>60</v>
      </c>
      <c r="AF1156" t="s">
        <v>80</v>
      </c>
      <c r="AG1156" t="s">
        <v>80</v>
      </c>
      <c r="AH1156">
        <v>92</v>
      </c>
      <c r="AI1156">
        <f>"05131     "</f>
        <v>0</v>
      </c>
      <c r="AJ1156" t="s">
        <v>105</v>
      </c>
      <c r="AK1156" t="s">
        <v>106</v>
      </c>
      <c r="AL1156" t="s">
        <v>107</v>
      </c>
      <c r="AM1156" t="s">
        <v>108</v>
      </c>
      <c r="AN1156" t="s">
        <v>68</v>
      </c>
      <c r="AO1156" t="s">
        <v>253</v>
      </c>
    </row>
    <row r="1157" spans="1:41">
      <c r="A1157">
        <v>1143</v>
      </c>
      <c r="B1157" t="s">
        <v>41</v>
      </c>
      <c r="C1157" t="s">
        <v>42</v>
      </c>
      <c r="D1157" t="s">
        <v>43</v>
      </c>
      <c r="E1157">
        <f>"05"</f>
        <v>0</v>
      </c>
      <c r="F1157" t="s">
        <v>99</v>
      </c>
      <c r="G1157" t="s">
        <v>100</v>
      </c>
      <c r="H1157">
        <v>2151</v>
      </c>
      <c r="I1157" t="s">
        <v>1604</v>
      </c>
      <c r="J1157" t="s">
        <v>1605</v>
      </c>
      <c r="K1157" t="s">
        <v>48</v>
      </c>
      <c r="L1157" t="s">
        <v>49</v>
      </c>
      <c r="M1157">
        <v>21</v>
      </c>
      <c r="N1157" t="s">
        <v>1514</v>
      </c>
      <c r="O1157" t="s">
        <v>51</v>
      </c>
      <c r="P1157" t="s">
        <v>1450</v>
      </c>
      <c r="Q1157" t="s">
        <v>92</v>
      </c>
      <c r="R1157" t="s">
        <v>54</v>
      </c>
      <c r="S1157" t="s">
        <v>55</v>
      </c>
      <c r="T1157" t="s">
        <v>55</v>
      </c>
      <c r="U1157" t="s">
        <v>1606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80</v>
      </c>
      <c r="AG1157" t="s">
        <v>80</v>
      </c>
      <c r="AH1157">
        <v>2</v>
      </c>
      <c r="AI1157">
        <f>"05201     "</f>
        <v>0</v>
      </c>
      <c r="AJ1157" t="s">
        <v>406</v>
      </c>
      <c r="AK1157" t="s">
        <v>407</v>
      </c>
      <c r="AL1157" t="s">
        <v>107</v>
      </c>
      <c r="AM1157" t="s">
        <v>108</v>
      </c>
      <c r="AN1157" t="s">
        <v>68</v>
      </c>
      <c r="AO1157" t="s">
        <v>70</v>
      </c>
    </row>
    <row r="1158" spans="1:41">
      <c r="A1158">
        <v>1144</v>
      </c>
      <c r="B1158" t="s">
        <v>41</v>
      </c>
      <c r="C1158" t="s">
        <v>42</v>
      </c>
      <c r="D1158" t="s">
        <v>43</v>
      </c>
      <c r="E1158">
        <f>"05"</f>
        <v>0</v>
      </c>
      <c r="F1158" t="s">
        <v>99</v>
      </c>
      <c r="G1158" t="s">
        <v>100</v>
      </c>
      <c r="H1158">
        <v>2152</v>
      </c>
      <c r="I1158" t="s">
        <v>1607</v>
      </c>
      <c r="J1158" t="s">
        <v>1608</v>
      </c>
      <c r="K1158" t="s">
        <v>48</v>
      </c>
      <c r="L1158" t="s">
        <v>49</v>
      </c>
      <c r="M1158">
        <v>23</v>
      </c>
      <c r="N1158" t="s">
        <v>1504</v>
      </c>
      <c r="O1158" t="s">
        <v>51</v>
      </c>
      <c r="P1158" t="s">
        <v>1450</v>
      </c>
      <c r="Q1158" t="s">
        <v>92</v>
      </c>
      <c r="R1158" t="s">
        <v>54</v>
      </c>
      <c r="S1158" t="s">
        <v>55</v>
      </c>
      <c r="T1158" t="s">
        <v>55</v>
      </c>
      <c r="U1158" t="s">
        <v>1451</v>
      </c>
      <c r="V1158" t="s">
        <v>80</v>
      </c>
      <c r="W1158" t="s">
        <v>80</v>
      </c>
      <c r="X1158" t="s">
        <v>60</v>
      </c>
      <c r="Y1158" t="s">
        <v>60</v>
      </c>
      <c r="Z1158" t="s">
        <v>60</v>
      </c>
      <c r="AA1158" t="s">
        <v>61</v>
      </c>
      <c r="AB1158" t="s">
        <v>60</v>
      </c>
      <c r="AC1158" t="s">
        <v>60</v>
      </c>
      <c r="AD1158" t="s">
        <v>61</v>
      </c>
      <c r="AE1158" t="s">
        <v>60</v>
      </c>
      <c r="AF1158" t="s">
        <v>80</v>
      </c>
      <c r="AG1158" t="s">
        <v>80</v>
      </c>
      <c r="AH1158">
        <v>5</v>
      </c>
      <c r="AI1158">
        <f>"05111     "</f>
        <v>0</v>
      </c>
      <c r="AJ1158" t="s">
        <v>752</v>
      </c>
      <c r="AK1158" t="s">
        <v>753</v>
      </c>
      <c r="AL1158" t="s">
        <v>107</v>
      </c>
      <c r="AM1158" t="s">
        <v>108</v>
      </c>
      <c r="AN1158" t="s">
        <v>68</v>
      </c>
      <c r="AO1158" t="s">
        <v>85</v>
      </c>
    </row>
    <row r="1159" spans="1:41">
      <c r="A1159">
        <v>1145</v>
      </c>
      <c r="B1159" t="s">
        <v>41</v>
      </c>
      <c r="C1159" t="s">
        <v>42</v>
      </c>
      <c r="D1159" t="s">
        <v>43</v>
      </c>
      <c r="E1159">
        <f>"05"</f>
        <v>0</v>
      </c>
      <c r="F1159" t="s">
        <v>99</v>
      </c>
      <c r="G1159" t="s">
        <v>100</v>
      </c>
      <c r="H1159">
        <v>2152</v>
      </c>
      <c r="I1159" t="s">
        <v>1607</v>
      </c>
      <c r="J1159" t="s">
        <v>1608</v>
      </c>
      <c r="K1159" t="s">
        <v>48</v>
      </c>
      <c r="L1159" t="s">
        <v>49</v>
      </c>
      <c r="M1159">
        <v>23</v>
      </c>
      <c r="N1159" t="s">
        <v>1504</v>
      </c>
      <c r="O1159" t="s">
        <v>51</v>
      </c>
      <c r="P1159" t="s">
        <v>1450</v>
      </c>
      <c r="Q1159" t="s">
        <v>92</v>
      </c>
      <c r="R1159" t="s">
        <v>54</v>
      </c>
      <c r="S1159" t="s">
        <v>55</v>
      </c>
      <c r="T1159" t="s">
        <v>55</v>
      </c>
      <c r="U1159" t="s">
        <v>1451</v>
      </c>
      <c r="V1159" t="s">
        <v>80</v>
      </c>
      <c r="W1159" t="s">
        <v>80</v>
      </c>
      <c r="X1159" t="s">
        <v>60</v>
      </c>
      <c r="Y1159" t="s">
        <v>60</v>
      </c>
      <c r="Z1159" t="s">
        <v>60</v>
      </c>
      <c r="AA1159" t="s">
        <v>61</v>
      </c>
      <c r="AB1159" t="s">
        <v>60</v>
      </c>
      <c r="AC1159" t="s">
        <v>60</v>
      </c>
      <c r="AD1159" t="s">
        <v>61</v>
      </c>
      <c r="AE1159" t="s">
        <v>60</v>
      </c>
      <c r="AF1159" t="s">
        <v>80</v>
      </c>
      <c r="AG1159" t="s">
        <v>80</v>
      </c>
      <c r="AH1159">
        <v>6</v>
      </c>
      <c r="AI1159">
        <f>"05111     "</f>
        <v>0</v>
      </c>
      <c r="AJ1159" t="s">
        <v>752</v>
      </c>
      <c r="AK1159" t="s">
        <v>753</v>
      </c>
      <c r="AL1159" t="s">
        <v>107</v>
      </c>
      <c r="AM1159" t="s">
        <v>108</v>
      </c>
      <c r="AN1159" t="s">
        <v>68</v>
      </c>
      <c r="AO1159" t="s">
        <v>310</v>
      </c>
    </row>
    <row r="1160" spans="1:41">
      <c r="A1160">
        <v>1146</v>
      </c>
      <c r="B1160" t="s">
        <v>41</v>
      </c>
      <c r="C1160" t="s">
        <v>42</v>
      </c>
      <c r="D1160" t="s">
        <v>43</v>
      </c>
      <c r="E1160">
        <f>"05"</f>
        <v>0</v>
      </c>
      <c r="F1160" t="s">
        <v>99</v>
      </c>
      <c r="G1160" t="s">
        <v>100</v>
      </c>
      <c r="H1160">
        <v>2155</v>
      </c>
      <c r="I1160" t="s">
        <v>1609</v>
      </c>
      <c r="J1160" t="s">
        <v>1610</v>
      </c>
      <c r="K1160" t="s">
        <v>48</v>
      </c>
      <c r="L1160" t="s">
        <v>49</v>
      </c>
      <c r="M1160">
        <v>23</v>
      </c>
      <c r="N1160" t="s">
        <v>1504</v>
      </c>
      <c r="O1160" t="s">
        <v>51</v>
      </c>
      <c r="P1160" t="s">
        <v>1450</v>
      </c>
      <c r="Q1160" t="s">
        <v>92</v>
      </c>
      <c r="R1160" t="s">
        <v>54</v>
      </c>
      <c r="S1160" t="s">
        <v>55</v>
      </c>
      <c r="T1160" t="s">
        <v>55</v>
      </c>
      <c r="U1160" t="s">
        <v>1451</v>
      </c>
      <c r="V1160" t="s">
        <v>80</v>
      </c>
      <c r="W1160" t="s">
        <v>80</v>
      </c>
      <c r="X1160" t="s">
        <v>60</v>
      </c>
      <c r="Y1160" t="s">
        <v>60</v>
      </c>
      <c r="Z1160" t="s">
        <v>60</v>
      </c>
      <c r="AA1160" t="s">
        <v>61</v>
      </c>
      <c r="AB1160" t="s">
        <v>60</v>
      </c>
      <c r="AC1160" t="s">
        <v>60</v>
      </c>
      <c r="AD1160" t="s">
        <v>61</v>
      </c>
      <c r="AE1160" t="s">
        <v>60</v>
      </c>
      <c r="AF1160" t="s">
        <v>80</v>
      </c>
      <c r="AG1160" t="s">
        <v>80</v>
      </c>
      <c r="AH1160">
        <v>3</v>
      </c>
      <c r="AI1160">
        <f>"05112     "</f>
        <v>0</v>
      </c>
      <c r="AJ1160" t="s">
        <v>748</v>
      </c>
      <c r="AK1160" t="s">
        <v>749</v>
      </c>
      <c r="AL1160" t="s">
        <v>107</v>
      </c>
      <c r="AM1160" t="s">
        <v>108</v>
      </c>
      <c r="AN1160" t="s">
        <v>68</v>
      </c>
      <c r="AO1160" t="s">
        <v>139</v>
      </c>
    </row>
    <row r="1161" spans="1:41">
      <c r="A1161">
        <v>1147</v>
      </c>
      <c r="B1161" t="s">
        <v>41</v>
      </c>
      <c r="C1161" t="s">
        <v>42</v>
      </c>
      <c r="D1161" t="s">
        <v>43</v>
      </c>
      <c r="E1161">
        <f>"04"</f>
        <v>0</v>
      </c>
      <c r="F1161" t="s">
        <v>86</v>
      </c>
      <c r="G1161" t="s">
        <v>87</v>
      </c>
      <c r="H1161">
        <v>2157</v>
      </c>
      <c r="I1161" t="s">
        <v>1611</v>
      </c>
      <c r="J1161" t="s">
        <v>1612</v>
      </c>
      <c r="K1161" t="s">
        <v>48</v>
      </c>
      <c r="L1161" t="s">
        <v>49</v>
      </c>
      <c r="M1161">
        <v>21</v>
      </c>
      <c r="N1161" t="s">
        <v>1613</v>
      </c>
      <c r="O1161" t="s">
        <v>51</v>
      </c>
      <c r="P1161" t="s">
        <v>1450</v>
      </c>
      <c r="Q1161" t="s">
        <v>92</v>
      </c>
      <c r="R1161" t="s">
        <v>54</v>
      </c>
      <c r="S1161" t="s">
        <v>55</v>
      </c>
      <c r="T1161" t="s">
        <v>55</v>
      </c>
      <c r="U1161" t="s">
        <v>1614</v>
      </c>
      <c r="V1161" t="s">
        <v>80</v>
      </c>
      <c r="W1161" t="s">
        <v>80</v>
      </c>
      <c r="X1161" t="s">
        <v>60</v>
      </c>
      <c r="Y1161" t="s">
        <v>60</v>
      </c>
      <c r="Z1161" t="s">
        <v>61</v>
      </c>
      <c r="AA1161" t="s">
        <v>61</v>
      </c>
      <c r="AB1161" t="s">
        <v>61</v>
      </c>
      <c r="AC1161" t="s">
        <v>60</v>
      </c>
      <c r="AD1161" t="s">
        <v>61</v>
      </c>
      <c r="AE1161" t="s">
        <v>60</v>
      </c>
      <c r="AF1161" t="s">
        <v>80</v>
      </c>
      <c r="AG1161" t="s">
        <v>80</v>
      </c>
      <c r="AH1161">
        <v>1</v>
      </c>
      <c r="AI1161">
        <f>"04202     "</f>
        <v>0</v>
      </c>
      <c r="AJ1161" t="s">
        <v>94</v>
      </c>
      <c r="AK1161" t="s">
        <v>95</v>
      </c>
      <c r="AL1161" t="s">
        <v>96</v>
      </c>
      <c r="AM1161" t="s">
        <v>97</v>
      </c>
      <c r="AN1161" t="s">
        <v>68</v>
      </c>
      <c r="AO1161" t="s">
        <v>223</v>
      </c>
    </row>
    <row r="1162" spans="1:41">
      <c r="A1162">
        <v>1148</v>
      </c>
      <c r="B1162" t="s">
        <v>41</v>
      </c>
      <c r="C1162" t="s">
        <v>42</v>
      </c>
      <c r="D1162" t="s">
        <v>43</v>
      </c>
      <c r="E1162">
        <f>"04"</f>
        <v>0</v>
      </c>
      <c r="F1162" t="s">
        <v>86</v>
      </c>
      <c r="G1162" t="s">
        <v>87</v>
      </c>
      <c r="H1162">
        <v>2158</v>
      </c>
      <c r="I1162" t="s">
        <v>1615</v>
      </c>
      <c r="J1162" t="s">
        <v>1616</v>
      </c>
      <c r="K1162" t="s">
        <v>48</v>
      </c>
      <c r="L1162" t="s">
        <v>49</v>
      </c>
      <c r="M1162">
        <v>22</v>
      </c>
      <c r="N1162" t="s">
        <v>1496</v>
      </c>
      <c r="O1162" t="s">
        <v>51</v>
      </c>
      <c r="P1162" t="s">
        <v>1450</v>
      </c>
      <c r="Q1162" t="s">
        <v>92</v>
      </c>
      <c r="R1162" t="s">
        <v>54</v>
      </c>
      <c r="S1162" t="s">
        <v>55</v>
      </c>
      <c r="T1162" t="s">
        <v>55</v>
      </c>
      <c r="U1162" t="s">
        <v>1614</v>
      </c>
      <c r="V1162" t="s">
        <v>80</v>
      </c>
      <c r="W1162" t="s">
        <v>80</v>
      </c>
      <c r="X1162" t="s">
        <v>60</v>
      </c>
      <c r="Y1162" t="s">
        <v>60</v>
      </c>
      <c r="Z1162" t="s">
        <v>60</v>
      </c>
      <c r="AA1162" t="s">
        <v>61</v>
      </c>
      <c r="AB1162" t="s">
        <v>60</v>
      </c>
      <c r="AC1162" t="s">
        <v>60</v>
      </c>
      <c r="AD1162" t="s">
        <v>60</v>
      </c>
      <c r="AE1162" t="s">
        <v>60</v>
      </c>
      <c r="AF1162" t="s">
        <v>80</v>
      </c>
      <c r="AG1162" t="s">
        <v>80</v>
      </c>
      <c r="AH1162">
        <v>1</v>
      </c>
      <c r="AI1162">
        <f>"042       "</f>
        <v>0</v>
      </c>
      <c r="AJ1162" t="s">
        <v>788</v>
      </c>
      <c r="AK1162" t="s">
        <v>789</v>
      </c>
      <c r="AL1162" t="s">
        <v>121</v>
      </c>
      <c r="AM1162" t="s">
        <v>122</v>
      </c>
      <c r="AN1162" t="s">
        <v>68</v>
      </c>
      <c r="AO1162" t="s">
        <v>223</v>
      </c>
    </row>
    <row r="1163" spans="1:41">
      <c r="A1163">
        <v>1149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241</v>
      </c>
      <c r="G1163" t="s">
        <v>242</v>
      </c>
      <c r="H1163">
        <v>2184</v>
      </c>
      <c r="I1163" t="s">
        <v>1617</v>
      </c>
      <c r="J1163" t="s">
        <v>1618</v>
      </c>
      <c r="K1163" t="s">
        <v>48</v>
      </c>
      <c r="L1163" t="s">
        <v>49</v>
      </c>
      <c r="M1163">
        <v>22</v>
      </c>
      <c r="N1163" t="s">
        <v>1619</v>
      </c>
      <c r="O1163" t="s">
        <v>51</v>
      </c>
      <c r="P1163" t="s">
        <v>1450</v>
      </c>
      <c r="Q1163" t="s">
        <v>92</v>
      </c>
      <c r="R1163" t="s">
        <v>54</v>
      </c>
      <c r="S1163" t="s">
        <v>55</v>
      </c>
      <c r="T1163" t="s">
        <v>55</v>
      </c>
      <c r="U1163" t="s">
        <v>1620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1</v>
      </c>
      <c r="AI1163">
        <f>"08312     "</f>
        <v>0</v>
      </c>
      <c r="AJ1163" t="s">
        <v>609</v>
      </c>
      <c r="AK1163" t="s">
        <v>610</v>
      </c>
      <c r="AL1163" t="s">
        <v>1621</v>
      </c>
      <c r="AM1163" t="s">
        <v>1622</v>
      </c>
      <c r="AN1163" t="s">
        <v>68</v>
      </c>
      <c r="AO1163" t="s">
        <v>70</v>
      </c>
    </row>
    <row r="1164" spans="1:41">
      <c r="A1164">
        <v>1150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241</v>
      </c>
      <c r="G1164" t="s">
        <v>242</v>
      </c>
      <c r="H1164">
        <v>2184</v>
      </c>
      <c r="I1164" t="s">
        <v>1617</v>
      </c>
      <c r="J1164" t="s">
        <v>1618</v>
      </c>
      <c r="K1164" t="s">
        <v>48</v>
      </c>
      <c r="L1164" t="s">
        <v>49</v>
      </c>
      <c r="M1164">
        <v>22</v>
      </c>
      <c r="N1164" t="s">
        <v>1619</v>
      </c>
      <c r="O1164" t="s">
        <v>51</v>
      </c>
      <c r="P1164" t="s">
        <v>1450</v>
      </c>
      <c r="Q1164" t="s">
        <v>92</v>
      </c>
      <c r="R1164" t="s">
        <v>54</v>
      </c>
      <c r="S1164" t="s">
        <v>55</v>
      </c>
      <c r="T1164" t="s">
        <v>55</v>
      </c>
      <c r="U1164" t="s">
        <v>1620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2</v>
      </c>
      <c r="AI1164">
        <f>"08312     "</f>
        <v>0</v>
      </c>
      <c r="AJ1164" t="s">
        <v>609</v>
      </c>
      <c r="AK1164" t="s">
        <v>610</v>
      </c>
      <c r="AL1164" t="s">
        <v>1623</v>
      </c>
      <c r="AM1164" t="s">
        <v>1624</v>
      </c>
      <c r="AN1164" t="s">
        <v>68</v>
      </c>
      <c r="AO1164" t="s">
        <v>403</v>
      </c>
    </row>
    <row r="1165" spans="1:41">
      <c r="A1165">
        <v>1151</v>
      </c>
      <c r="B1165" t="s">
        <v>41</v>
      </c>
      <c r="C1165" t="s">
        <v>42</v>
      </c>
      <c r="D1165" t="s">
        <v>43</v>
      </c>
      <c r="E1165">
        <f>"08"</f>
        <v>0</v>
      </c>
      <c r="F1165" t="s">
        <v>241</v>
      </c>
      <c r="G1165" t="s">
        <v>242</v>
      </c>
      <c r="H1165">
        <v>2184</v>
      </c>
      <c r="I1165" t="s">
        <v>1617</v>
      </c>
      <c r="J1165" t="s">
        <v>1618</v>
      </c>
      <c r="K1165" t="s">
        <v>48</v>
      </c>
      <c r="L1165" t="s">
        <v>49</v>
      </c>
      <c r="M1165">
        <v>22</v>
      </c>
      <c r="N1165" t="s">
        <v>1619</v>
      </c>
      <c r="O1165" t="s">
        <v>51</v>
      </c>
      <c r="P1165" t="s">
        <v>1450</v>
      </c>
      <c r="Q1165" t="s">
        <v>92</v>
      </c>
      <c r="R1165" t="s">
        <v>54</v>
      </c>
      <c r="S1165" t="s">
        <v>55</v>
      </c>
      <c r="T1165" t="s">
        <v>55</v>
      </c>
      <c r="U1165" t="s">
        <v>1620</v>
      </c>
      <c r="V1165" t="s">
        <v>80</v>
      </c>
      <c r="W1165" t="s">
        <v>80</v>
      </c>
      <c r="X1165" t="s">
        <v>60</v>
      </c>
      <c r="Y1165" t="s">
        <v>60</v>
      </c>
      <c r="Z1165" t="s">
        <v>61</v>
      </c>
      <c r="AA1165" t="s">
        <v>61</v>
      </c>
      <c r="AB1165" t="s">
        <v>61</v>
      </c>
      <c r="AC1165" t="s">
        <v>60</v>
      </c>
      <c r="AD1165" t="s">
        <v>61</v>
      </c>
      <c r="AE1165" t="s">
        <v>60</v>
      </c>
      <c r="AF1165" t="s">
        <v>117</v>
      </c>
      <c r="AG1165" t="s">
        <v>118</v>
      </c>
      <c r="AH1165">
        <v>3</v>
      </c>
      <c r="AI1165">
        <f>"08312     "</f>
        <v>0</v>
      </c>
      <c r="AJ1165" t="s">
        <v>609</v>
      </c>
      <c r="AK1165" t="s">
        <v>610</v>
      </c>
      <c r="AL1165" t="s">
        <v>1625</v>
      </c>
      <c r="AM1165" t="s">
        <v>1626</v>
      </c>
      <c r="AN1165" t="s">
        <v>68</v>
      </c>
      <c r="AO1165" t="s">
        <v>70</v>
      </c>
    </row>
    <row r="1166" spans="1:41">
      <c r="A1166">
        <v>1152</v>
      </c>
      <c r="B1166" t="s">
        <v>41</v>
      </c>
      <c r="C1166" t="s">
        <v>42</v>
      </c>
      <c r="D1166" t="s">
        <v>43</v>
      </c>
      <c r="E1166">
        <f>"08"</f>
        <v>0</v>
      </c>
      <c r="F1166" t="s">
        <v>241</v>
      </c>
      <c r="G1166" t="s">
        <v>242</v>
      </c>
      <c r="H1166">
        <v>2184</v>
      </c>
      <c r="I1166" t="s">
        <v>1617</v>
      </c>
      <c r="J1166" t="s">
        <v>1618</v>
      </c>
      <c r="K1166" t="s">
        <v>48</v>
      </c>
      <c r="L1166" t="s">
        <v>49</v>
      </c>
      <c r="M1166">
        <v>22</v>
      </c>
      <c r="N1166" t="s">
        <v>1619</v>
      </c>
      <c r="O1166" t="s">
        <v>51</v>
      </c>
      <c r="P1166" t="s">
        <v>1450</v>
      </c>
      <c r="Q1166" t="s">
        <v>92</v>
      </c>
      <c r="R1166" t="s">
        <v>54</v>
      </c>
      <c r="S1166" t="s">
        <v>55</v>
      </c>
      <c r="T1166" t="s">
        <v>55</v>
      </c>
      <c r="U1166" t="s">
        <v>1620</v>
      </c>
      <c r="V1166" t="s">
        <v>80</v>
      </c>
      <c r="W1166" t="s">
        <v>80</v>
      </c>
      <c r="X1166" t="s">
        <v>60</v>
      </c>
      <c r="Y1166" t="s">
        <v>60</v>
      </c>
      <c r="Z1166" t="s">
        <v>61</v>
      </c>
      <c r="AA1166" t="s">
        <v>61</v>
      </c>
      <c r="AB1166" t="s">
        <v>61</v>
      </c>
      <c r="AC1166" t="s">
        <v>60</v>
      </c>
      <c r="AD1166" t="s">
        <v>61</v>
      </c>
      <c r="AE1166" t="s">
        <v>60</v>
      </c>
      <c r="AF1166" t="s">
        <v>117</v>
      </c>
      <c r="AG1166" t="s">
        <v>118</v>
      </c>
      <c r="AH1166">
        <v>5</v>
      </c>
      <c r="AI1166">
        <f>"08312     "</f>
        <v>0</v>
      </c>
      <c r="AJ1166" t="s">
        <v>609</v>
      </c>
      <c r="AK1166" t="s">
        <v>610</v>
      </c>
      <c r="AL1166" t="s">
        <v>375</v>
      </c>
      <c r="AM1166" t="s">
        <v>376</v>
      </c>
      <c r="AN1166" t="s">
        <v>68</v>
      </c>
      <c r="AO1166" t="s">
        <v>69</v>
      </c>
    </row>
    <row r="1167" spans="1:41">
      <c r="A1167">
        <v>1153</v>
      </c>
      <c r="B1167" t="s">
        <v>41</v>
      </c>
      <c r="C1167" t="s">
        <v>42</v>
      </c>
      <c r="D1167" t="s">
        <v>43</v>
      </c>
      <c r="E1167">
        <f>"08"</f>
        <v>0</v>
      </c>
      <c r="F1167" t="s">
        <v>241</v>
      </c>
      <c r="G1167" t="s">
        <v>242</v>
      </c>
      <c r="H1167">
        <v>2184</v>
      </c>
      <c r="I1167" t="s">
        <v>1617</v>
      </c>
      <c r="J1167" t="s">
        <v>1618</v>
      </c>
      <c r="K1167" t="s">
        <v>48</v>
      </c>
      <c r="L1167" t="s">
        <v>49</v>
      </c>
      <c r="M1167">
        <v>22</v>
      </c>
      <c r="N1167" t="s">
        <v>1619</v>
      </c>
      <c r="O1167" t="s">
        <v>51</v>
      </c>
      <c r="P1167" t="s">
        <v>1450</v>
      </c>
      <c r="Q1167" t="s">
        <v>92</v>
      </c>
      <c r="R1167" t="s">
        <v>54</v>
      </c>
      <c r="S1167" t="s">
        <v>55</v>
      </c>
      <c r="T1167" t="s">
        <v>55</v>
      </c>
      <c r="U1167" t="s">
        <v>1620</v>
      </c>
      <c r="V1167" t="s">
        <v>80</v>
      </c>
      <c r="W1167" t="s">
        <v>80</v>
      </c>
      <c r="X1167" t="s">
        <v>60</v>
      </c>
      <c r="Y1167" t="s">
        <v>60</v>
      </c>
      <c r="Z1167" t="s">
        <v>61</v>
      </c>
      <c r="AA1167" t="s">
        <v>61</v>
      </c>
      <c r="AB1167" t="s">
        <v>61</v>
      </c>
      <c r="AC1167" t="s">
        <v>60</v>
      </c>
      <c r="AD1167" t="s">
        <v>61</v>
      </c>
      <c r="AE1167" t="s">
        <v>60</v>
      </c>
      <c r="AF1167" t="s">
        <v>117</v>
      </c>
      <c r="AG1167" t="s">
        <v>118</v>
      </c>
      <c r="AH1167">
        <v>6</v>
      </c>
      <c r="AI1167">
        <f>"08312     "</f>
        <v>0</v>
      </c>
      <c r="AJ1167" t="s">
        <v>609</v>
      </c>
      <c r="AK1167" t="s">
        <v>610</v>
      </c>
      <c r="AL1167" t="s">
        <v>375</v>
      </c>
      <c r="AM1167" t="s">
        <v>376</v>
      </c>
      <c r="AN1167" t="s">
        <v>68</v>
      </c>
      <c r="AO1167" t="s">
        <v>70</v>
      </c>
    </row>
    <row r="1168" spans="1:41">
      <c r="A1168">
        <v>1154</v>
      </c>
      <c r="B1168" t="s">
        <v>41</v>
      </c>
      <c r="C1168" t="s">
        <v>42</v>
      </c>
      <c r="D1168" t="s">
        <v>43</v>
      </c>
      <c r="E1168">
        <f>"08"</f>
        <v>0</v>
      </c>
      <c r="F1168" t="s">
        <v>241</v>
      </c>
      <c r="G1168" t="s">
        <v>242</v>
      </c>
      <c r="H1168">
        <v>2184</v>
      </c>
      <c r="I1168" t="s">
        <v>1617</v>
      </c>
      <c r="J1168" t="s">
        <v>1618</v>
      </c>
      <c r="K1168" t="s">
        <v>48</v>
      </c>
      <c r="L1168" t="s">
        <v>49</v>
      </c>
      <c r="M1168">
        <v>22</v>
      </c>
      <c r="N1168" t="s">
        <v>1619</v>
      </c>
      <c r="O1168" t="s">
        <v>51</v>
      </c>
      <c r="P1168" t="s">
        <v>1450</v>
      </c>
      <c r="Q1168" t="s">
        <v>92</v>
      </c>
      <c r="R1168" t="s">
        <v>54</v>
      </c>
      <c r="S1168" t="s">
        <v>55</v>
      </c>
      <c r="T1168" t="s">
        <v>55</v>
      </c>
      <c r="U1168" t="s">
        <v>1620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61</v>
      </c>
      <c r="AE1168" t="s">
        <v>60</v>
      </c>
      <c r="AF1168" t="s">
        <v>117</v>
      </c>
      <c r="AG1168" t="s">
        <v>118</v>
      </c>
      <c r="AH1168">
        <v>7</v>
      </c>
      <c r="AI1168">
        <f>"08312     "</f>
        <v>0</v>
      </c>
      <c r="AJ1168" t="s">
        <v>609</v>
      </c>
      <c r="AK1168" t="s">
        <v>610</v>
      </c>
      <c r="AL1168" t="s">
        <v>375</v>
      </c>
      <c r="AM1168" t="s">
        <v>376</v>
      </c>
      <c r="AN1168" t="s">
        <v>68</v>
      </c>
      <c r="AO1168" t="s">
        <v>70</v>
      </c>
    </row>
    <row r="1169" spans="1:41">
      <c r="A1169">
        <v>1155</v>
      </c>
      <c r="B1169" t="s">
        <v>41</v>
      </c>
      <c r="C1169" t="s">
        <v>42</v>
      </c>
      <c r="D1169" t="s">
        <v>43</v>
      </c>
      <c r="E1169">
        <f>"08"</f>
        <v>0</v>
      </c>
      <c r="F1169" t="s">
        <v>241</v>
      </c>
      <c r="G1169" t="s">
        <v>242</v>
      </c>
      <c r="H1169">
        <v>2184</v>
      </c>
      <c r="I1169" t="s">
        <v>1617</v>
      </c>
      <c r="J1169" t="s">
        <v>1618</v>
      </c>
      <c r="K1169" t="s">
        <v>48</v>
      </c>
      <c r="L1169" t="s">
        <v>49</v>
      </c>
      <c r="M1169">
        <v>22</v>
      </c>
      <c r="N1169" t="s">
        <v>1619</v>
      </c>
      <c r="O1169" t="s">
        <v>51</v>
      </c>
      <c r="P1169" t="s">
        <v>1450</v>
      </c>
      <c r="Q1169" t="s">
        <v>92</v>
      </c>
      <c r="R1169" t="s">
        <v>54</v>
      </c>
      <c r="S1169" t="s">
        <v>55</v>
      </c>
      <c r="T1169" t="s">
        <v>55</v>
      </c>
      <c r="U1169" t="s">
        <v>1620</v>
      </c>
      <c r="V1169" t="s">
        <v>80</v>
      </c>
      <c r="W1169" t="s">
        <v>80</v>
      </c>
      <c r="X1169" t="s">
        <v>60</v>
      </c>
      <c r="Y1169" t="s">
        <v>60</v>
      </c>
      <c r="Z1169" t="s">
        <v>61</v>
      </c>
      <c r="AA1169" t="s">
        <v>61</v>
      </c>
      <c r="AB1169" t="s">
        <v>61</v>
      </c>
      <c r="AC1169" t="s">
        <v>60</v>
      </c>
      <c r="AD1169" t="s">
        <v>61</v>
      </c>
      <c r="AE1169" t="s">
        <v>60</v>
      </c>
      <c r="AF1169" t="s">
        <v>117</v>
      </c>
      <c r="AG1169" t="s">
        <v>118</v>
      </c>
      <c r="AH1169">
        <v>8</v>
      </c>
      <c r="AI1169">
        <f>"08312     "</f>
        <v>0</v>
      </c>
      <c r="AJ1169" t="s">
        <v>609</v>
      </c>
      <c r="AK1169" t="s">
        <v>610</v>
      </c>
      <c r="AL1169" t="s">
        <v>375</v>
      </c>
      <c r="AM1169" t="s">
        <v>376</v>
      </c>
      <c r="AN1169" t="s">
        <v>68</v>
      </c>
      <c r="AO1169" t="s">
        <v>70</v>
      </c>
    </row>
    <row r="1170" spans="1:41">
      <c r="A1170">
        <v>1156</v>
      </c>
      <c r="B1170" t="s">
        <v>41</v>
      </c>
      <c r="C1170" t="s">
        <v>42</v>
      </c>
      <c r="D1170" t="s">
        <v>43</v>
      </c>
      <c r="E1170">
        <f>"08"</f>
        <v>0</v>
      </c>
      <c r="F1170" t="s">
        <v>241</v>
      </c>
      <c r="G1170" t="s">
        <v>242</v>
      </c>
      <c r="H1170">
        <v>2184</v>
      </c>
      <c r="I1170" t="s">
        <v>1617</v>
      </c>
      <c r="J1170" t="s">
        <v>1618</v>
      </c>
      <c r="K1170" t="s">
        <v>48</v>
      </c>
      <c r="L1170" t="s">
        <v>49</v>
      </c>
      <c r="M1170">
        <v>22</v>
      </c>
      <c r="N1170" t="s">
        <v>1619</v>
      </c>
      <c r="O1170" t="s">
        <v>51</v>
      </c>
      <c r="P1170" t="s">
        <v>1450</v>
      </c>
      <c r="Q1170" t="s">
        <v>92</v>
      </c>
      <c r="R1170" t="s">
        <v>54</v>
      </c>
      <c r="S1170" t="s">
        <v>55</v>
      </c>
      <c r="T1170" t="s">
        <v>55</v>
      </c>
      <c r="U1170" t="s">
        <v>1620</v>
      </c>
      <c r="V1170" t="s">
        <v>80</v>
      </c>
      <c r="W1170" t="s">
        <v>80</v>
      </c>
      <c r="X1170" t="s">
        <v>60</v>
      </c>
      <c r="Y1170" t="s">
        <v>60</v>
      </c>
      <c r="Z1170" t="s">
        <v>61</v>
      </c>
      <c r="AA1170" t="s">
        <v>61</v>
      </c>
      <c r="AB1170" t="s">
        <v>61</v>
      </c>
      <c r="AC1170" t="s">
        <v>60</v>
      </c>
      <c r="AD1170" t="s">
        <v>61</v>
      </c>
      <c r="AE1170" t="s">
        <v>60</v>
      </c>
      <c r="AF1170" t="s">
        <v>117</v>
      </c>
      <c r="AG1170" t="s">
        <v>118</v>
      </c>
      <c r="AH1170">
        <v>9</v>
      </c>
      <c r="AI1170">
        <f>"08312     "</f>
        <v>0</v>
      </c>
      <c r="AJ1170" t="s">
        <v>609</v>
      </c>
      <c r="AK1170" t="s">
        <v>610</v>
      </c>
      <c r="AL1170" t="s">
        <v>375</v>
      </c>
      <c r="AM1170" t="s">
        <v>376</v>
      </c>
      <c r="AN1170" t="s">
        <v>68</v>
      </c>
      <c r="AO1170" t="s">
        <v>70</v>
      </c>
    </row>
    <row r="1171" spans="1:41">
      <c r="A1171">
        <v>1157</v>
      </c>
      <c r="B1171" t="s">
        <v>41</v>
      </c>
      <c r="C1171" t="s">
        <v>42</v>
      </c>
      <c r="D1171" t="s">
        <v>43</v>
      </c>
      <c r="E1171">
        <f>"04"</f>
        <v>0</v>
      </c>
      <c r="F1171" t="s">
        <v>86</v>
      </c>
      <c r="G1171" t="s">
        <v>87</v>
      </c>
      <c r="H1171">
        <v>2189</v>
      </c>
      <c r="I1171" t="s">
        <v>1627</v>
      </c>
      <c r="J1171" t="s">
        <v>1628</v>
      </c>
      <c r="K1171" t="s">
        <v>48</v>
      </c>
      <c r="L1171" t="s">
        <v>49</v>
      </c>
      <c r="M1171">
        <v>21</v>
      </c>
      <c r="N1171" t="s">
        <v>1580</v>
      </c>
      <c r="O1171" t="s">
        <v>51</v>
      </c>
      <c r="P1171" t="s">
        <v>1450</v>
      </c>
      <c r="Q1171" t="s">
        <v>92</v>
      </c>
      <c r="R1171" t="s">
        <v>54</v>
      </c>
      <c r="S1171" t="s">
        <v>55</v>
      </c>
      <c r="T1171" t="s">
        <v>55</v>
      </c>
      <c r="U1171" t="s">
        <v>1488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80</v>
      </c>
      <c r="AG1171" t="s">
        <v>80</v>
      </c>
      <c r="AH1171">
        <v>2</v>
      </c>
      <c r="AI1171">
        <f>"04201     "</f>
        <v>0</v>
      </c>
      <c r="AJ1171" t="s">
        <v>219</v>
      </c>
      <c r="AK1171" t="s">
        <v>220</v>
      </c>
      <c r="AL1171" t="s">
        <v>221</v>
      </c>
      <c r="AM1171" t="s">
        <v>222</v>
      </c>
      <c r="AN1171" t="s">
        <v>68</v>
      </c>
      <c r="AO1171" t="s">
        <v>1296</v>
      </c>
    </row>
    <row r="1172" spans="1:41">
      <c r="A1172">
        <v>1158</v>
      </c>
      <c r="B1172" t="s">
        <v>41</v>
      </c>
      <c r="C1172" t="s">
        <v>42</v>
      </c>
      <c r="D1172" t="s">
        <v>43</v>
      </c>
      <c r="E1172">
        <f>"05"</f>
        <v>0</v>
      </c>
      <c r="F1172" t="s">
        <v>99</v>
      </c>
      <c r="G1172" t="s">
        <v>100</v>
      </c>
      <c r="H1172">
        <v>2194</v>
      </c>
      <c r="I1172" t="s">
        <v>1629</v>
      </c>
      <c r="J1172" t="s">
        <v>1630</v>
      </c>
      <c r="K1172" t="s">
        <v>48</v>
      </c>
      <c r="L1172" t="s">
        <v>49</v>
      </c>
      <c r="M1172">
        <v>19</v>
      </c>
      <c r="N1172" t="s">
        <v>1631</v>
      </c>
      <c r="O1172" t="s">
        <v>51</v>
      </c>
      <c r="P1172" t="s">
        <v>1450</v>
      </c>
      <c r="Q1172" t="s">
        <v>92</v>
      </c>
      <c r="R1172" t="s">
        <v>54</v>
      </c>
      <c r="S1172" t="s">
        <v>55</v>
      </c>
      <c r="T1172" t="s">
        <v>55</v>
      </c>
      <c r="U1172" t="s">
        <v>1632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1633</v>
      </c>
      <c r="AG1172" t="s">
        <v>1634</v>
      </c>
      <c r="AH1172">
        <v>12</v>
      </c>
      <c r="AI1172">
        <f>"05302     "</f>
        <v>0</v>
      </c>
      <c r="AJ1172" t="s">
        <v>482</v>
      </c>
      <c r="AK1172" t="s">
        <v>483</v>
      </c>
      <c r="AL1172" t="s">
        <v>107</v>
      </c>
      <c r="AM1172" t="s">
        <v>108</v>
      </c>
      <c r="AN1172" t="s">
        <v>286</v>
      </c>
      <c r="AO1172" t="s">
        <v>223</v>
      </c>
    </row>
    <row r="1173" spans="1:41">
      <c r="A1173">
        <v>1159</v>
      </c>
      <c r="B1173" t="s">
        <v>41</v>
      </c>
      <c r="C1173" t="s">
        <v>42</v>
      </c>
      <c r="D1173" t="s">
        <v>43</v>
      </c>
      <c r="E1173">
        <f>"02"</f>
        <v>0</v>
      </c>
      <c r="F1173" t="s">
        <v>124</v>
      </c>
      <c r="G1173" t="s">
        <v>125</v>
      </c>
      <c r="H1173">
        <v>2194</v>
      </c>
      <c r="I1173" t="s">
        <v>1629</v>
      </c>
      <c r="J1173" t="s">
        <v>1630</v>
      </c>
      <c r="K1173" t="s">
        <v>48</v>
      </c>
      <c r="L1173" t="s">
        <v>49</v>
      </c>
      <c r="M1173">
        <v>19</v>
      </c>
      <c r="N1173" t="s">
        <v>1631</v>
      </c>
      <c r="O1173" t="s">
        <v>51</v>
      </c>
      <c r="P1173" t="s">
        <v>1450</v>
      </c>
      <c r="Q1173" t="s">
        <v>92</v>
      </c>
      <c r="R1173" t="s">
        <v>54</v>
      </c>
      <c r="S1173" t="s">
        <v>55</v>
      </c>
      <c r="T1173" t="s">
        <v>55</v>
      </c>
      <c r="U1173" t="s">
        <v>1632</v>
      </c>
      <c r="V1173" t="s">
        <v>80</v>
      </c>
      <c r="W1173" t="s">
        <v>80</v>
      </c>
      <c r="X1173" t="s">
        <v>60</v>
      </c>
      <c r="Y1173" t="s">
        <v>60</v>
      </c>
      <c r="Z1173" t="s">
        <v>60</v>
      </c>
      <c r="AA1173" t="s">
        <v>61</v>
      </c>
      <c r="AB1173" t="s">
        <v>60</v>
      </c>
      <c r="AC1173" t="s">
        <v>60</v>
      </c>
      <c r="AD1173" t="s">
        <v>61</v>
      </c>
      <c r="AE1173" t="s">
        <v>60</v>
      </c>
      <c r="AF1173" t="s">
        <v>1633</v>
      </c>
      <c r="AG1173" t="s">
        <v>1634</v>
      </c>
      <c r="AH1173">
        <v>16</v>
      </c>
      <c r="AI1173">
        <f>"02203     "</f>
        <v>0</v>
      </c>
      <c r="AJ1173" t="s">
        <v>1443</v>
      </c>
      <c r="AK1173" t="s">
        <v>1444</v>
      </c>
      <c r="AL1173" t="s">
        <v>96</v>
      </c>
      <c r="AM1173" t="s">
        <v>97</v>
      </c>
      <c r="AN1173" t="s">
        <v>286</v>
      </c>
      <c r="AO1173" t="s">
        <v>70</v>
      </c>
    </row>
    <row r="1174" spans="1:41">
      <c r="A1174">
        <v>1160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2268</v>
      </c>
      <c r="I1174" t="s">
        <v>1635</v>
      </c>
      <c r="J1174" t="s">
        <v>1636</v>
      </c>
      <c r="K1174" t="s">
        <v>77</v>
      </c>
      <c r="L1174" t="s">
        <v>49</v>
      </c>
      <c r="M1174">
        <v>20</v>
      </c>
      <c r="N1174" t="s">
        <v>1637</v>
      </c>
      <c r="O1174" t="s">
        <v>51</v>
      </c>
      <c r="P1174" t="s">
        <v>1566</v>
      </c>
      <c r="Q1174" t="s">
        <v>53</v>
      </c>
      <c r="R1174" t="s">
        <v>54</v>
      </c>
      <c r="S1174" t="s">
        <v>914</v>
      </c>
      <c r="T1174" t="s">
        <v>237</v>
      </c>
      <c r="U1174" t="s">
        <v>1638</v>
      </c>
      <c r="V1174" t="s">
        <v>80</v>
      </c>
      <c r="W1174" t="s">
        <v>80</v>
      </c>
      <c r="X1174" t="s">
        <v>60</v>
      </c>
      <c r="Y1174" t="s">
        <v>60</v>
      </c>
      <c r="Z1174" t="s">
        <v>61</v>
      </c>
      <c r="AA1174" t="s">
        <v>61</v>
      </c>
      <c r="AB1174" t="s">
        <v>61</v>
      </c>
      <c r="AC1174" t="s">
        <v>60</v>
      </c>
      <c r="AD1174" t="s">
        <v>60</v>
      </c>
      <c r="AE1174" t="s">
        <v>60</v>
      </c>
      <c r="AF1174" t="s">
        <v>80</v>
      </c>
      <c r="AG1174" t="s">
        <v>80</v>
      </c>
      <c r="AH1174">
        <v>1</v>
      </c>
      <c r="AI1174">
        <f>"05114     "</f>
        <v>0</v>
      </c>
      <c r="AJ1174" t="s">
        <v>590</v>
      </c>
      <c r="AK1174" t="s">
        <v>591</v>
      </c>
      <c r="AL1174" t="s">
        <v>107</v>
      </c>
      <c r="AM1174" t="s">
        <v>108</v>
      </c>
      <c r="AN1174" t="s">
        <v>68</v>
      </c>
      <c r="AO1174" t="s">
        <v>223</v>
      </c>
    </row>
    <row r="1175" spans="1:41">
      <c r="A1175">
        <v>1161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2280</v>
      </c>
      <c r="I1175" t="s">
        <v>1639</v>
      </c>
      <c r="J1175" t="s">
        <v>1640</v>
      </c>
      <c r="K1175" t="s">
        <v>48</v>
      </c>
      <c r="L1175" t="s">
        <v>49</v>
      </c>
      <c r="M1175">
        <v>23</v>
      </c>
      <c r="N1175" t="s">
        <v>1504</v>
      </c>
      <c r="O1175" t="s">
        <v>51</v>
      </c>
      <c r="P1175" t="s">
        <v>1450</v>
      </c>
      <c r="Q1175" t="s">
        <v>92</v>
      </c>
      <c r="R1175" t="s">
        <v>54</v>
      </c>
      <c r="S1175" t="s">
        <v>55</v>
      </c>
      <c r="T1175" t="s">
        <v>55</v>
      </c>
      <c r="U1175" t="s">
        <v>1451</v>
      </c>
      <c r="V1175" t="s">
        <v>213</v>
      </c>
      <c r="W1175" t="s">
        <v>214</v>
      </c>
      <c r="X1175" t="s">
        <v>60</v>
      </c>
      <c r="Y1175" t="s">
        <v>60</v>
      </c>
      <c r="Z1175" t="s">
        <v>60</v>
      </c>
      <c r="AA1175" t="s">
        <v>61</v>
      </c>
      <c r="AB1175" t="s">
        <v>60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1</v>
      </c>
      <c r="AI1175">
        <f>"05312     "</f>
        <v>0</v>
      </c>
      <c r="AJ1175" t="s">
        <v>196</v>
      </c>
      <c r="AK1175" t="s">
        <v>197</v>
      </c>
      <c r="AL1175" t="s">
        <v>107</v>
      </c>
      <c r="AM1175" t="s">
        <v>108</v>
      </c>
      <c r="AN1175" t="s">
        <v>68</v>
      </c>
      <c r="AO1175" t="s">
        <v>253</v>
      </c>
    </row>
    <row r="1176" spans="1:41">
      <c r="A1176">
        <v>1162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2315</v>
      </c>
      <c r="I1176" t="s">
        <v>1641</v>
      </c>
      <c r="J1176" t="s">
        <v>1642</v>
      </c>
      <c r="K1176" t="s">
        <v>48</v>
      </c>
      <c r="L1176" t="s">
        <v>49</v>
      </c>
      <c r="M1176">
        <v>23</v>
      </c>
      <c r="N1176" t="s">
        <v>1504</v>
      </c>
      <c r="O1176" t="s">
        <v>51</v>
      </c>
      <c r="P1176" t="s">
        <v>1450</v>
      </c>
      <c r="Q1176" t="s">
        <v>92</v>
      </c>
      <c r="R1176" t="s">
        <v>54</v>
      </c>
      <c r="S1176" t="s">
        <v>55</v>
      </c>
      <c r="T1176" t="s">
        <v>55</v>
      </c>
      <c r="U1176" t="s">
        <v>1451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2</v>
      </c>
      <c r="AI1176">
        <f>"05113     "</f>
        <v>0</v>
      </c>
      <c r="AJ1176" t="s">
        <v>731</v>
      </c>
      <c r="AK1176" t="s">
        <v>732</v>
      </c>
      <c r="AL1176" t="s">
        <v>107</v>
      </c>
      <c r="AM1176" t="s">
        <v>108</v>
      </c>
      <c r="AN1176" t="s">
        <v>68</v>
      </c>
      <c r="AO1176" t="s">
        <v>223</v>
      </c>
    </row>
    <row r="1177" spans="1:41">
      <c r="A1177">
        <v>1163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2315</v>
      </c>
      <c r="I1177" t="s">
        <v>1641</v>
      </c>
      <c r="J1177" t="s">
        <v>1642</v>
      </c>
      <c r="K1177" t="s">
        <v>48</v>
      </c>
      <c r="L1177" t="s">
        <v>49</v>
      </c>
      <c r="M1177">
        <v>23</v>
      </c>
      <c r="N1177" t="s">
        <v>1504</v>
      </c>
      <c r="O1177" t="s">
        <v>51</v>
      </c>
      <c r="P1177" t="s">
        <v>1450</v>
      </c>
      <c r="Q1177" t="s">
        <v>92</v>
      </c>
      <c r="R1177" t="s">
        <v>54</v>
      </c>
      <c r="S1177" t="s">
        <v>55</v>
      </c>
      <c r="T1177" t="s">
        <v>55</v>
      </c>
      <c r="U1177" t="s">
        <v>1451</v>
      </c>
      <c r="V1177" t="s">
        <v>80</v>
      </c>
      <c r="W1177" t="s">
        <v>80</v>
      </c>
      <c r="X1177" t="s">
        <v>60</v>
      </c>
      <c r="Y1177" t="s">
        <v>60</v>
      </c>
      <c r="Z1177" t="s">
        <v>60</v>
      </c>
      <c r="AA1177" t="s">
        <v>61</v>
      </c>
      <c r="AB1177" t="s">
        <v>60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5</v>
      </c>
      <c r="AI1177">
        <f>"05113     "</f>
        <v>0</v>
      </c>
      <c r="AJ1177" t="s">
        <v>731</v>
      </c>
      <c r="AK1177" t="s">
        <v>732</v>
      </c>
      <c r="AL1177" t="s">
        <v>107</v>
      </c>
      <c r="AM1177" t="s">
        <v>108</v>
      </c>
      <c r="AN1177" t="s">
        <v>68</v>
      </c>
      <c r="AO1177" t="s">
        <v>310</v>
      </c>
    </row>
    <row r="1178" spans="1:41">
      <c r="A1178">
        <v>1164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2315</v>
      </c>
      <c r="I1178" t="s">
        <v>1641</v>
      </c>
      <c r="J1178" t="s">
        <v>1642</v>
      </c>
      <c r="K1178" t="s">
        <v>48</v>
      </c>
      <c r="L1178" t="s">
        <v>49</v>
      </c>
      <c r="M1178">
        <v>23</v>
      </c>
      <c r="N1178" t="s">
        <v>1504</v>
      </c>
      <c r="O1178" t="s">
        <v>51</v>
      </c>
      <c r="P1178" t="s">
        <v>1450</v>
      </c>
      <c r="Q1178" t="s">
        <v>92</v>
      </c>
      <c r="R1178" t="s">
        <v>54</v>
      </c>
      <c r="S1178" t="s">
        <v>55</v>
      </c>
      <c r="T1178" t="s">
        <v>55</v>
      </c>
      <c r="U1178" t="s">
        <v>1451</v>
      </c>
      <c r="V1178" t="s">
        <v>80</v>
      </c>
      <c r="W1178" t="s">
        <v>80</v>
      </c>
      <c r="X1178" t="s">
        <v>60</v>
      </c>
      <c r="Y1178" t="s">
        <v>60</v>
      </c>
      <c r="Z1178" t="s">
        <v>60</v>
      </c>
      <c r="AA1178" t="s">
        <v>61</v>
      </c>
      <c r="AB1178" t="s">
        <v>60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6</v>
      </c>
      <c r="AI1178">
        <f>"05113     "</f>
        <v>0</v>
      </c>
      <c r="AJ1178" t="s">
        <v>731</v>
      </c>
      <c r="AK1178" t="s">
        <v>732</v>
      </c>
      <c r="AL1178" t="s">
        <v>107</v>
      </c>
      <c r="AM1178" t="s">
        <v>108</v>
      </c>
      <c r="AN1178" t="s">
        <v>68</v>
      </c>
      <c r="AO1178" t="s">
        <v>85</v>
      </c>
    </row>
    <row r="1179" spans="1:41">
      <c r="A1179">
        <v>1165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2320</v>
      </c>
      <c r="I1179" t="s">
        <v>1643</v>
      </c>
      <c r="J1179" t="s">
        <v>1644</v>
      </c>
      <c r="K1179" t="s">
        <v>48</v>
      </c>
      <c r="L1179" t="s">
        <v>49</v>
      </c>
      <c r="M1179">
        <v>24</v>
      </c>
      <c r="N1179" t="s">
        <v>1449</v>
      </c>
      <c r="O1179" t="s">
        <v>51</v>
      </c>
      <c r="P1179" t="s">
        <v>1450</v>
      </c>
      <c r="Q1179" t="s">
        <v>92</v>
      </c>
      <c r="R1179" t="s">
        <v>54</v>
      </c>
      <c r="S1179" t="s">
        <v>55</v>
      </c>
      <c r="T1179" t="s">
        <v>55</v>
      </c>
      <c r="U1179" t="s">
        <v>1451</v>
      </c>
      <c r="V1179" t="s">
        <v>80</v>
      </c>
      <c r="W1179" t="s">
        <v>80</v>
      </c>
      <c r="X1179" t="s">
        <v>60</v>
      </c>
      <c r="Y1179" t="s">
        <v>60</v>
      </c>
      <c r="Z1179" t="s">
        <v>61</v>
      </c>
      <c r="AA1179" t="s">
        <v>61</v>
      </c>
      <c r="AB1179" t="s">
        <v>61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2</v>
      </c>
      <c r="AI1179">
        <f>"05111     "</f>
        <v>0</v>
      </c>
      <c r="AJ1179" t="s">
        <v>752</v>
      </c>
      <c r="AK1179" t="s">
        <v>753</v>
      </c>
      <c r="AL1179" t="s">
        <v>107</v>
      </c>
      <c r="AM1179" t="s">
        <v>108</v>
      </c>
      <c r="AN1179" t="s">
        <v>68</v>
      </c>
      <c r="AO1179" t="s">
        <v>69</v>
      </c>
    </row>
    <row r="1180" spans="1:41">
      <c r="A1180">
        <v>1166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2320</v>
      </c>
      <c r="I1180" t="s">
        <v>1643</v>
      </c>
      <c r="J1180" t="s">
        <v>1644</v>
      </c>
      <c r="K1180" t="s">
        <v>48</v>
      </c>
      <c r="L1180" t="s">
        <v>49</v>
      </c>
      <c r="M1180">
        <v>24</v>
      </c>
      <c r="N1180" t="s">
        <v>1449</v>
      </c>
      <c r="O1180" t="s">
        <v>51</v>
      </c>
      <c r="P1180" t="s">
        <v>1450</v>
      </c>
      <c r="Q1180" t="s">
        <v>92</v>
      </c>
      <c r="R1180" t="s">
        <v>54</v>
      </c>
      <c r="S1180" t="s">
        <v>55</v>
      </c>
      <c r="T1180" t="s">
        <v>55</v>
      </c>
      <c r="U1180" t="s">
        <v>1451</v>
      </c>
      <c r="V1180" t="s">
        <v>80</v>
      </c>
      <c r="W1180" t="s">
        <v>80</v>
      </c>
      <c r="X1180" t="s">
        <v>60</v>
      </c>
      <c r="Y1180" t="s">
        <v>60</v>
      </c>
      <c r="Z1180" t="s">
        <v>61</v>
      </c>
      <c r="AA1180" t="s">
        <v>61</v>
      </c>
      <c r="AB1180" t="s">
        <v>61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3</v>
      </c>
      <c r="AI1180">
        <f>"05111     "</f>
        <v>0</v>
      </c>
      <c r="AJ1180" t="s">
        <v>752</v>
      </c>
      <c r="AK1180" t="s">
        <v>753</v>
      </c>
      <c r="AL1180" t="s">
        <v>107</v>
      </c>
      <c r="AM1180" t="s">
        <v>108</v>
      </c>
      <c r="AN1180" t="s">
        <v>68</v>
      </c>
      <c r="AO1180" t="s">
        <v>69</v>
      </c>
    </row>
    <row r="1181" spans="1:41">
      <c r="A1181">
        <v>1167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2320</v>
      </c>
      <c r="I1181" t="s">
        <v>1643</v>
      </c>
      <c r="J1181" t="s">
        <v>1644</v>
      </c>
      <c r="K1181" t="s">
        <v>48</v>
      </c>
      <c r="L1181" t="s">
        <v>49</v>
      </c>
      <c r="M1181">
        <v>24</v>
      </c>
      <c r="N1181" t="s">
        <v>1449</v>
      </c>
      <c r="O1181" t="s">
        <v>51</v>
      </c>
      <c r="P1181" t="s">
        <v>1450</v>
      </c>
      <c r="Q1181" t="s">
        <v>92</v>
      </c>
      <c r="R1181" t="s">
        <v>54</v>
      </c>
      <c r="S1181" t="s">
        <v>55</v>
      </c>
      <c r="T1181" t="s">
        <v>55</v>
      </c>
      <c r="U1181" t="s">
        <v>1451</v>
      </c>
      <c r="V1181" t="s">
        <v>80</v>
      </c>
      <c r="W1181" t="s">
        <v>80</v>
      </c>
      <c r="X1181" t="s">
        <v>60</v>
      </c>
      <c r="Y1181" t="s">
        <v>60</v>
      </c>
      <c r="Z1181" t="s">
        <v>61</v>
      </c>
      <c r="AA1181" t="s">
        <v>61</v>
      </c>
      <c r="AB1181" t="s">
        <v>61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4</v>
      </c>
      <c r="AI1181">
        <f>"05111     "</f>
        <v>0</v>
      </c>
      <c r="AJ1181" t="s">
        <v>752</v>
      </c>
      <c r="AK1181" t="s">
        <v>753</v>
      </c>
      <c r="AL1181" t="s">
        <v>107</v>
      </c>
      <c r="AM1181" t="s">
        <v>108</v>
      </c>
      <c r="AN1181" t="s">
        <v>68</v>
      </c>
      <c r="AO1181" t="s">
        <v>69</v>
      </c>
    </row>
    <row r="1182" spans="1:41">
      <c r="A1182">
        <v>1168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2323</v>
      </c>
      <c r="I1182" t="s">
        <v>1645</v>
      </c>
      <c r="J1182" t="s">
        <v>1646</v>
      </c>
      <c r="K1182" t="s">
        <v>48</v>
      </c>
      <c r="L1182" t="s">
        <v>49</v>
      </c>
      <c r="M1182">
        <v>23</v>
      </c>
      <c r="N1182" t="s">
        <v>1504</v>
      </c>
      <c r="O1182" t="s">
        <v>51</v>
      </c>
      <c r="P1182" t="s">
        <v>1450</v>
      </c>
      <c r="Q1182" t="s">
        <v>92</v>
      </c>
      <c r="R1182" t="s">
        <v>54</v>
      </c>
      <c r="S1182" t="s">
        <v>55</v>
      </c>
      <c r="T1182" t="s">
        <v>55</v>
      </c>
      <c r="U1182" t="s">
        <v>1451</v>
      </c>
      <c r="V1182" t="s">
        <v>80</v>
      </c>
      <c r="W1182" t="s">
        <v>80</v>
      </c>
      <c r="X1182" t="s">
        <v>60</v>
      </c>
      <c r="Y1182" t="s">
        <v>60</v>
      </c>
      <c r="Z1182" t="s">
        <v>60</v>
      </c>
      <c r="AA1182" t="s">
        <v>61</v>
      </c>
      <c r="AB1182" t="s">
        <v>60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2</v>
      </c>
      <c r="AI1182">
        <f>"0512      "</f>
        <v>0</v>
      </c>
      <c r="AJ1182" t="s">
        <v>783</v>
      </c>
      <c r="AK1182" t="s">
        <v>784</v>
      </c>
      <c r="AL1182" t="s">
        <v>107</v>
      </c>
      <c r="AM1182" t="s">
        <v>108</v>
      </c>
      <c r="AN1182" t="s">
        <v>68</v>
      </c>
      <c r="AO1182" t="s">
        <v>223</v>
      </c>
    </row>
    <row r="1183" spans="1:41">
      <c r="A1183">
        <v>1169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2323</v>
      </c>
      <c r="I1183" t="s">
        <v>1645</v>
      </c>
      <c r="J1183" t="s">
        <v>1646</v>
      </c>
      <c r="K1183" t="s">
        <v>48</v>
      </c>
      <c r="L1183" t="s">
        <v>49</v>
      </c>
      <c r="M1183">
        <v>23</v>
      </c>
      <c r="N1183" t="s">
        <v>1504</v>
      </c>
      <c r="O1183" t="s">
        <v>51</v>
      </c>
      <c r="P1183" t="s">
        <v>1450</v>
      </c>
      <c r="Q1183" t="s">
        <v>92</v>
      </c>
      <c r="R1183" t="s">
        <v>54</v>
      </c>
      <c r="S1183" t="s">
        <v>55</v>
      </c>
      <c r="T1183" t="s">
        <v>55</v>
      </c>
      <c r="U1183" t="s">
        <v>1451</v>
      </c>
      <c r="V1183" t="s">
        <v>80</v>
      </c>
      <c r="W1183" t="s">
        <v>80</v>
      </c>
      <c r="X1183" t="s">
        <v>60</v>
      </c>
      <c r="Y1183" t="s">
        <v>60</v>
      </c>
      <c r="Z1183" t="s">
        <v>60</v>
      </c>
      <c r="AA1183" t="s">
        <v>61</v>
      </c>
      <c r="AB1183" t="s">
        <v>60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3</v>
      </c>
      <c r="AI1183">
        <f>"0512      "</f>
        <v>0</v>
      </c>
      <c r="AJ1183" t="s">
        <v>783</v>
      </c>
      <c r="AK1183" t="s">
        <v>784</v>
      </c>
      <c r="AL1183" t="s">
        <v>107</v>
      </c>
      <c r="AM1183" t="s">
        <v>108</v>
      </c>
      <c r="AN1183" t="s">
        <v>68</v>
      </c>
      <c r="AO1183" t="s">
        <v>223</v>
      </c>
    </row>
    <row r="1184" spans="1:41">
      <c r="A1184">
        <v>1170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2323</v>
      </c>
      <c r="I1184" t="s">
        <v>1645</v>
      </c>
      <c r="J1184" t="s">
        <v>1646</v>
      </c>
      <c r="K1184" t="s">
        <v>48</v>
      </c>
      <c r="L1184" t="s">
        <v>49</v>
      </c>
      <c r="M1184">
        <v>23</v>
      </c>
      <c r="N1184" t="s">
        <v>1504</v>
      </c>
      <c r="O1184" t="s">
        <v>51</v>
      </c>
      <c r="P1184" t="s">
        <v>1450</v>
      </c>
      <c r="Q1184" t="s">
        <v>92</v>
      </c>
      <c r="R1184" t="s">
        <v>54</v>
      </c>
      <c r="S1184" t="s">
        <v>55</v>
      </c>
      <c r="T1184" t="s">
        <v>55</v>
      </c>
      <c r="U1184" t="s">
        <v>1451</v>
      </c>
      <c r="V1184" t="s">
        <v>80</v>
      </c>
      <c r="W1184" t="s">
        <v>80</v>
      </c>
      <c r="X1184" t="s">
        <v>60</v>
      </c>
      <c r="Y1184" t="s">
        <v>60</v>
      </c>
      <c r="Z1184" t="s">
        <v>60</v>
      </c>
      <c r="AA1184" t="s">
        <v>61</v>
      </c>
      <c r="AB1184" t="s">
        <v>60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8</v>
      </c>
      <c r="AI1184">
        <f>"0512      "</f>
        <v>0</v>
      </c>
      <c r="AJ1184" t="s">
        <v>783</v>
      </c>
      <c r="AK1184" t="s">
        <v>784</v>
      </c>
      <c r="AL1184" t="s">
        <v>107</v>
      </c>
      <c r="AM1184" t="s">
        <v>108</v>
      </c>
      <c r="AN1184" t="s">
        <v>68</v>
      </c>
      <c r="AO1184" t="s">
        <v>70</v>
      </c>
    </row>
    <row r="1185" spans="1:41">
      <c r="A1185">
        <v>1171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2323</v>
      </c>
      <c r="I1185" t="s">
        <v>1645</v>
      </c>
      <c r="J1185" t="s">
        <v>1646</v>
      </c>
      <c r="K1185" t="s">
        <v>48</v>
      </c>
      <c r="L1185" t="s">
        <v>49</v>
      </c>
      <c r="M1185">
        <v>23</v>
      </c>
      <c r="N1185" t="s">
        <v>1504</v>
      </c>
      <c r="O1185" t="s">
        <v>51</v>
      </c>
      <c r="P1185" t="s">
        <v>1450</v>
      </c>
      <c r="Q1185" t="s">
        <v>92</v>
      </c>
      <c r="R1185" t="s">
        <v>54</v>
      </c>
      <c r="S1185" t="s">
        <v>55</v>
      </c>
      <c r="T1185" t="s">
        <v>55</v>
      </c>
      <c r="U1185" t="s">
        <v>1451</v>
      </c>
      <c r="V1185" t="s">
        <v>80</v>
      </c>
      <c r="W1185" t="s">
        <v>80</v>
      </c>
      <c r="X1185" t="s">
        <v>60</v>
      </c>
      <c r="Y1185" t="s">
        <v>60</v>
      </c>
      <c r="Z1185" t="s">
        <v>60</v>
      </c>
      <c r="AA1185" t="s">
        <v>61</v>
      </c>
      <c r="AB1185" t="s">
        <v>60</v>
      </c>
      <c r="AC1185" t="s">
        <v>60</v>
      </c>
      <c r="AD1185" t="s">
        <v>61</v>
      </c>
      <c r="AE1185" t="s">
        <v>60</v>
      </c>
      <c r="AF1185" t="s">
        <v>80</v>
      </c>
      <c r="AG1185" t="s">
        <v>80</v>
      </c>
      <c r="AH1185">
        <v>9</v>
      </c>
      <c r="AI1185">
        <f>"0512      "</f>
        <v>0</v>
      </c>
      <c r="AJ1185" t="s">
        <v>783</v>
      </c>
      <c r="AK1185" t="s">
        <v>784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1172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2323</v>
      </c>
      <c r="I1186" t="s">
        <v>1645</v>
      </c>
      <c r="J1186" t="s">
        <v>1646</v>
      </c>
      <c r="K1186" t="s">
        <v>48</v>
      </c>
      <c r="L1186" t="s">
        <v>49</v>
      </c>
      <c r="M1186">
        <v>23</v>
      </c>
      <c r="N1186" t="s">
        <v>1504</v>
      </c>
      <c r="O1186" t="s">
        <v>51</v>
      </c>
      <c r="P1186" t="s">
        <v>1450</v>
      </c>
      <c r="Q1186" t="s">
        <v>92</v>
      </c>
      <c r="R1186" t="s">
        <v>54</v>
      </c>
      <c r="S1186" t="s">
        <v>55</v>
      </c>
      <c r="T1186" t="s">
        <v>55</v>
      </c>
      <c r="U1186" t="s">
        <v>1451</v>
      </c>
      <c r="V1186" t="s">
        <v>80</v>
      </c>
      <c r="W1186" t="s">
        <v>80</v>
      </c>
      <c r="X1186" t="s">
        <v>60</v>
      </c>
      <c r="Y1186" t="s">
        <v>60</v>
      </c>
      <c r="Z1186" t="s">
        <v>60</v>
      </c>
      <c r="AA1186" t="s">
        <v>61</v>
      </c>
      <c r="AB1186" t="s">
        <v>60</v>
      </c>
      <c r="AC1186" t="s">
        <v>60</v>
      </c>
      <c r="AD1186" t="s">
        <v>61</v>
      </c>
      <c r="AE1186" t="s">
        <v>60</v>
      </c>
      <c r="AF1186" t="s">
        <v>80</v>
      </c>
      <c r="AG1186" t="s">
        <v>80</v>
      </c>
      <c r="AH1186">
        <v>10</v>
      </c>
      <c r="AI1186">
        <f>"0512      "</f>
        <v>0</v>
      </c>
      <c r="AJ1186" t="s">
        <v>783</v>
      </c>
      <c r="AK1186" t="s">
        <v>784</v>
      </c>
      <c r="AL1186" t="s">
        <v>107</v>
      </c>
      <c r="AM1186" t="s">
        <v>108</v>
      </c>
      <c r="AN1186" t="s">
        <v>68</v>
      </c>
      <c r="AO1186" t="s">
        <v>70</v>
      </c>
    </row>
    <row r="1187" spans="1:41">
      <c r="A1187">
        <v>1173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2323</v>
      </c>
      <c r="I1187" t="s">
        <v>1645</v>
      </c>
      <c r="J1187" t="s">
        <v>1646</v>
      </c>
      <c r="K1187" t="s">
        <v>48</v>
      </c>
      <c r="L1187" t="s">
        <v>49</v>
      </c>
      <c r="M1187">
        <v>23</v>
      </c>
      <c r="N1187" t="s">
        <v>1504</v>
      </c>
      <c r="O1187" t="s">
        <v>51</v>
      </c>
      <c r="P1187" t="s">
        <v>1450</v>
      </c>
      <c r="Q1187" t="s">
        <v>92</v>
      </c>
      <c r="R1187" t="s">
        <v>54</v>
      </c>
      <c r="S1187" t="s">
        <v>55</v>
      </c>
      <c r="T1187" t="s">
        <v>55</v>
      </c>
      <c r="U1187" t="s">
        <v>1451</v>
      </c>
      <c r="V1187" t="s">
        <v>80</v>
      </c>
      <c r="W1187" t="s">
        <v>80</v>
      </c>
      <c r="X1187" t="s">
        <v>60</v>
      </c>
      <c r="Y1187" t="s">
        <v>60</v>
      </c>
      <c r="Z1187" t="s">
        <v>60</v>
      </c>
      <c r="AA1187" t="s">
        <v>61</v>
      </c>
      <c r="AB1187" t="s">
        <v>60</v>
      </c>
      <c r="AC1187" t="s">
        <v>60</v>
      </c>
      <c r="AD1187" t="s">
        <v>61</v>
      </c>
      <c r="AE1187" t="s">
        <v>60</v>
      </c>
      <c r="AF1187" t="s">
        <v>80</v>
      </c>
      <c r="AG1187" t="s">
        <v>80</v>
      </c>
      <c r="AH1187">
        <v>11</v>
      </c>
      <c r="AI1187">
        <f>"0512      "</f>
        <v>0</v>
      </c>
      <c r="AJ1187" t="s">
        <v>783</v>
      </c>
      <c r="AK1187" t="s">
        <v>784</v>
      </c>
      <c r="AL1187" t="s">
        <v>107</v>
      </c>
      <c r="AM1187" t="s">
        <v>108</v>
      </c>
      <c r="AN1187" t="s">
        <v>68</v>
      </c>
      <c r="AO1187" t="s">
        <v>70</v>
      </c>
    </row>
    <row r="1188" spans="1:41">
      <c r="A1188">
        <v>1174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2332</v>
      </c>
      <c r="I1188" t="s">
        <v>1647</v>
      </c>
      <c r="J1188" t="s">
        <v>1648</v>
      </c>
      <c r="K1188" t="s">
        <v>48</v>
      </c>
      <c r="L1188" t="s">
        <v>49</v>
      </c>
      <c r="M1188">
        <v>23</v>
      </c>
      <c r="N1188" t="s">
        <v>1487</v>
      </c>
      <c r="O1188" t="s">
        <v>51</v>
      </c>
      <c r="P1188" t="s">
        <v>1450</v>
      </c>
      <c r="Q1188" t="s">
        <v>92</v>
      </c>
      <c r="R1188" t="s">
        <v>54</v>
      </c>
      <c r="S1188" t="s">
        <v>55</v>
      </c>
      <c r="T1188" t="s">
        <v>55</v>
      </c>
      <c r="U1188" t="s">
        <v>1649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61</v>
      </c>
      <c r="AE1188" t="s">
        <v>60</v>
      </c>
      <c r="AF1188" t="s">
        <v>80</v>
      </c>
      <c r="AG1188" t="s">
        <v>80</v>
      </c>
      <c r="AH1188">
        <v>2</v>
      </c>
      <c r="AI1188">
        <f>"05205     "</f>
        <v>0</v>
      </c>
      <c r="AJ1188" t="s">
        <v>470</v>
      </c>
      <c r="AK1188" t="s">
        <v>471</v>
      </c>
      <c r="AL1188" t="s">
        <v>107</v>
      </c>
      <c r="AM1188" t="s">
        <v>108</v>
      </c>
      <c r="AN1188" t="s">
        <v>68</v>
      </c>
      <c r="AO1188" t="s">
        <v>85</v>
      </c>
    </row>
    <row r="1189" spans="1:41">
      <c r="A1189">
        <v>1175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2332</v>
      </c>
      <c r="I1189" t="s">
        <v>1647</v>
      </c>
      <c r="J1189" t="s">
        <v>1648</v>
      </c>
      <c r="K1189" t="s">
        <v>48</v>
      </c>
      <c r="L1189" t="s">
        <v>49</v>
      </c>
      <c r="M1189">
        <v>23</v>
      </c>
      <c r="N1189" t="s">
        <v>1487</v>
      </c>
      <c r="O1189" t="s">
        <v>51</v>
      </c>
      <c r="P1189" t="s">
        <v>1450</v>
      </c>
      <c r="Q1189" t="s">
        <v>92</v>
      </c>
      <c r="R1189" t="s">
        <v>54</v>
      </c>
      <c r="S1189" t="s">
        <v>55</v>
      </c>
      <c r="T1189" t="s">
        <v>55</v>
      </c>
      <c r="U1189" t="s">
        <v>1649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61</v>
      </c>
      <c r="AE1189" t="s">
        <v>60</v>
      </c>
      <c r="AF1189" t="s">
        <v>80</v>
      </c>
      <c r="AG1189" t="s">
        <v>80</v>
      </c>
      <c r="AH1189">
        <v>3</v>
      </c>
      <c r="AI1189">
        <f>"05205     "</f>
        <v>0</v>
      </c>
      <c r="AJ1189" t="s">
        <v>470</v>
      </c>
      <c r="AK1189" t="s">
        <v>471</v>
      </c>
      <c r="AL1189" t="s">
        <v>107</v>
      </c>
      <c r="AM1189" t="s">
        <v>108</v>
      </c>
      <c r="AN1189" t="s">
        <v>68</v>
      </c>
      <c r="AO1189" t="s">
        <v>1650</v>
      </c>
    </row>
    <row r="1190" spans="1:41">
      <c r="A1190">
        <v>1176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2332</v>
      </c>
      <c r="I1190" t="s">
        <v>1647</v>
      </c>
      <c r="J1190" t="s">
        <v>1648</v>
      </c>
      <c r="K1190" t="s">
        <v>48</v>
      </c>
      <c r="L1190" t="s">
        <v>49</v>
      </c>
      <c r="M1190">
        <v>23</v>
      </c>
      <c r="N1190" t="s">
        <v>1487</v>
      </c>
      <c r="O1190" t="s">
        <v>51</v>
      </c>
      <c r="P1190" t="s">
        <v>1450</v>
      </c>
      <c r="Q1190" t="s">
        <v>92</v>
      </c>
      <c r="R1190" t="s">
        <v>54</v>
      </c>
      <c r="S1190" t="s">
        <v>55</v>
      </c>
      <c r="T1190" t="s">
        <v>55</v>
      </c>
      <c r="U1190" t="s">
        <v>1649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61</v>
      </c>
      <c r="AE1190" t="s">
        <v>60</v>
      </c>
      <c r="AF1190" t="s">
        <v>80</v>
      </c>
      <c r="AG1190" t="s">
        <v>80</v>
      </c>
      <c r="AH1190">
        <v>4</v>
      </c>
      <c r="AI1190">
        <f>"05205     "</f>
        <v>0</v>
      </c>
      <c r="AJ1190" t="s">
        <v>470</v>
      </c>
      <c r="AK1190" t="s">
        <v>471</v>
      </c>
      <c r="AL1190" t="s">
        <v>107</v>
      </c>
      <c r="AM1190" t="s">
        <v>108</v>
      </c>
      <c r="AN1190" t="s">
        <v>68</v>
      </c>
      <c r="AO1190" t="s">
        <v>256</v>
      </c>
    </row>
    <row r="1191" spans="1:41">
      <c r="A1191">
        <v>1177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2333</v>
      </c>
      <c r="I1191" t="s">
        <v>1651</v>
      </c>
      <c r="J1191" t="s">
        <v>1652</v>
      </c>
      <c r="K1191" t="s">
        <v>48</v>
      </c>
      <c r="L1191" t="s">
        <v>49</v>
      </c>
      <c r="M1191">
        <v>25</v>
      </c>
      <c r="N1191" t="s">
        <v>1653</v>
      </c>
      <c r="O1191" t="s">
        <v>51</v>
      </c>
      <c r="P1191" t="s">
        <v>1450</v>
      </c>
      <c r="Q1191" t="s">
        <v>92</v>
      </c>
      <c r="R1191" t="s">
        <v>54</v>
      </c>
      <c r="S1191" t="s">
        <v>55</v>
      </c>
      <c r="T1191" t="s">
        <v>55</v>
      </c>
      <c r="U1191" t="s">
        <v>1451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60</v>
      </c>
      <c r="AE1191" t="s">
        <v>60</v>
      </c>
      <c r="AF1191" t="s">
        <v>80</v>
      </c>
      <c r="AG1191" t="s">
        <v>80</v>
      </c>
      <c r="AH1191">
        <v>3</v>
      </c>
      <c r="AI1191">
        <f>"05121     "</f>
        <v>0</v>
      </c>
      <c r="AJ1191" t="s">
        <v>179</v>
      </c>
      <c r="AK1191" t="s">
        <v>180</v>
      </c>
      <c r="AL1191" t="s">
        <v>107</v>
      </c>
      <c r="AM1191" t="s">
        <v>108</v>
      </c>
      <c r="AN1191" t="s">
        <v>68</v>
      </c>
      <c r="AO1191" t="s">
        <v>70</v>
      </c>
    </row>
    <row r="1192" spans="1:41">
      <c r="A1192">
        <v>1178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2333</v>
      </c>
      <c r="I1192" t="s">
        <v>1651</v>
      </c>
      <c r="J1192" t="s">
        <v>1652</v>
      </c>
      <c r="K1192" t="s">
        <v>48</v>
      </c>
      <c r="L1192" t="s">
        <v>49</v>
      </c>
      <c r="M1192">
        <v>25</v>
      </c>
      <c r="N1192" t="s">
        <v>1653</v>
      </c>
      <c r="O1192" t="s">
        <v>51</v>
      </c>
      <c r="P1192" t="s">
        <v>1450</v>
      </c>
      <c r="Q1192" t="s">
        <v>92</v>
      </c>
      <c r="R1192" t="s">
        <v>54</v>
      </c>
      <c r="S1192" t="s">
        <v>55</v>
      </c>
      <c r="T1192" t="s">
        <v>55</v>
      </c>
      <c r="U1192" t="s">
        <v>1451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60</v>
      </c>
      <c r="AE1192" t="s">
        <v>60</v>
      </c>
      <c r="AF1192" t="s">
        <v>80</v>
      </c>
      <c r="AG1192" t="s">
        <v>80</v>
      </c>
      <c r="AH1192">
        <v>4</v>
      </c>
      <c r="AI1192">
        <f>"05121     "</f>
        <v>0</v>
      </c>
      <c r="AJ1192" t="s">
        <v>179</v>
      </c>
      <c r="AK1192" t="s">
        <v>180</v>
      </c>
      <c r="AL1192" t="s">
        <v>107</v>
      </c>
      <c r="AM1192" t="s">
        <v>108</v>
      </c>
      <c r="AN1192" t="s">
        <v>68</v>
      </c>
      <c r="AO1192" t="s">
        <v>70</v>
      </c>
    </row>
    <row r="1193" spans="1:41">
      <c r="A1193">
        <v>1179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2333</v>
      </c>
      <c r="I1193" t="s">
        <v>1651</v>
      </c>
      <c r="J1193" t="s">
        <v>1652</v>
      </c>
      <c r="K1193" t="s">
        <v>48</v>
      </c>
      <c r="L1193" t="s">
        <v>49</v>
      </c>
      <c r="M1193">
        <v>25</v>
      </c>
      <c r="N1193" t="s">
        <v>1653</v>
      </c>
      <c r="O1193" t="s">
        <v>51</v>
      </c>
      <c r="P1193" t="s">
        <v>1450</v>
      </c>
      <c r="Q1193" t="s">
        <v>92</v>
      </c>
      <c r="R1193" t="s">
        <v>54</v>
      </c>
      <c r="S1193" t="s">
        <v>55</v>
      </c>
      <c r="T1193" t="s">
        <v>55</v>
      </c>
      <c r="U1193" t="s">
        <v>1451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60</v>
      </c>
      <c r="AE1193" t="s">
        <v>60</v>
      </c>
      <c r="AF1193" t="s">
        <v>80</v>
      </c>
      <c r="AG1193" t="s">
        <v>80</v>
      </c>
      <c r="AH1193">
        <v>5</v>
      </c>
      <c r="AI1193">
        <f>"05121     "</f>
        <v>0</v>
      </c>
      <c r="AJ1193" t="s">
        <v>179</v>
      </c>
      <c r="AK1193" t="s">
        <v>180</v>
      </c>
      <c r="AL1193" t="s">
        <v>107</v>
      </c>
      <c r="AM1193" t="s">
        <v>108</v>
      </c>
      <c r="AN1193" t="s">
        <v>68</v>
      </c>
      <c r="AO1193" t="s">
        <v>70</v>
      </c>
    </row>
    <row r="1194" spans="1:41">
      <c r="A1194">
        <v>1180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2333</v>
      </c>
      <c r="I1194" t="s">
        <v>1651</v>
      </c>
      <c r="J1194" t="s">
        <v>1652</v>
      </c>
      <c r="K1194" t="s">
        <v>48</v>
      </c>
      <c r="L1194" t="s">
        <v>49</v>
      </c>
      <c r="M1194">
        <v>25</v>
      </c>
      <c r="N1194" t="s">
        <v>1653</v>
      </c>
      <c r="O1194" t="s">
        <v>51</v>
      </c>
      <c r="P1194" t="s">
        <v>1450</v>
      </c>
      <c r="Q1194" t="s">
        <v>92</v>
      </c>
      <c r="R1194" t="s">
        <v>54</v>
      </c>
      <c r="S1194" t="s">
        <v>55</v>
      </c>
      <c r="T1194" t="s">
        <v>55</v>
      </c>
      <c r="U1194" t="s">
        <v>1451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60</v>
      </c>
      <c r="AE1194" t="s">
        <v>60</v>
      </c>
      <c r="AF1194" t="s">
        <v>80</v>
      </c>
      <c r="AG1194" t="s">
        <v>80</v>
      </c>
      <c r="AH1194">
        <v>6</v>
      </c>
      <c r="AI1194">
        <f>"05121     "</f>
        <v>0</v>
      </c>
      <c r="AJ1194" t="s">
        <v>179</v>
      </c>
      <c r="AK1194" t="s">
        <v>180</v>
      </c>
      <c r="AL1194" t="s">
        <v>107</v>
      </c>
      <c r="AM1194" t="s">
        <v>108</v>
      </c>
      <c r="AN1194" t="s">
        <v>68</v>
      </c>
      <c r="AO1194" t="s">
        <v>70</v>
      </c>
    </row>
    <row r="1195" spans="1:41">
      <c r="A1195">
        <v>1181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1654</v>
      </c>
      <c r="J1195" t="s">
        <v>1655</v>
      </c>
      <c r="K1195" t="s">
        <v>48</v>
      </c>
      <c r="L1195" t="s">
        <v>49</v>
      </c>
      <c r="M1195">
        <v>23</v>
      </c>
      <c r="N1195" t="s">
        <v>1487</v>
      </c>
      <c r="O1195" t="s">
        <v>51</v>
      </c>
      <c r="P1195" t="s">
        <v>1450</v>
      </c>
      <c r="Q1195" t="s">
        <v>92</v>
      </c>
      <c r="R1195" t="s">
        <v>54</v>
      </c>
      <c r="S1195" t="s">
        <v>55</v>
      </c>
      <c r="T1195" t="s">
        <v>55</v>
      </c>
      <c r="U1195" t="s">
        <v>1488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2</v>
      </c>
      <c r="AI1195">
        <f>"05205     "</f>
        <v>0</v>
      </c>
      <c r="AJ1195" t="s">
        <v>470</v>
      </c>
      <c r="AK1195" t="s">
        <v>471</v>
      </c>
      <c r="AL1195" t="s">
        <v>107</v>
      </c>
      <c r="AM1195" t="s">
        <v>108</v>
      </c>
      <c r="AN1195" t="s">
        <v>68</v>
      </c>
      <c r="AO1195" t="s">
        <v>223</v>
      </c>
    </row>
    <row r="1196" spans="1:41">
      <c r="A1196">
        <v>1182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1654</v>
      </c>
      <c r="J1196" t="s">
        <v>1655</v>
      </c>
      <c r="K1196" t="s">
        <v>48</v>
      </c>
      <c r="L1196" t="s">
        <v>49</v>
      </c>
      <c r="M1196">
        <v>23</v>
      </c>
      <c r="N1196" t="s">
        <v>1487</v>
      </c>
      <c r="O1196" t="s">
        <v>51</v>
      </c>
      <c r="P1196" t="s">
        <v>1450</v>
      </c>
      <c r="Q1196" t="s">
        <v>92</v>
      </c>
      <c r="R1196" t="s">
        <v>54</v>
      </c>
      <c r="S1196" t="s">
        <v>55</v>
      </c>
      <c r="T1196" t="s">
        <v>55</v>
      </c>
      <c r="U1196" t="s">
        <v>1488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3</v>
      </c>
      <c r="AI1196">
        <f>"05205     "</f>
        <v>0</v>
      </c>
      <c r="AJ1196" t="s">
        <v>470</v>
      </c>
      <c r="AK1196" t="s">
        <v>471</v>
      </c>
      <c r="AL1196" t="s">
        <v>107</v>
      </c>
      <c r="AM1196" t="s">
        <v>108</v>
      </c>
      <c r="AN1196" t="s">
        <v>68</v>
      </c>
      <c r="AO1196" t="s">
        <v>223</v>
      </c>
    </row>
    <row r="1197" spans="1:41">
      <c r="A1197">
        <v>1183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1654</v>
      </c>
      <c r="J1197" t="s">
        <v>1655</v>
      </c>
      <c r="K1197" t="s">
        <v>48</v>
      </c>
      <c r="L1197" t="s">
        <v>49</v>
      </c>
      <c r="M1197">
        <v>23</v>
      </c>
      <c r="N1197" t="s">
        <v>1487</v>
      </c>
      <c r="O1197" t="s">
        <v>51</v>
      </c>
      <c r="P1197" t="s">
        <v>1450</v>
      </c>
      <c r="Q1197" t="s">
        <v>92</v>
      </c>
      <c r="R1197" t="s">
        <v>54</v>
      </c>
      <c r="S1197" t="s">
        <v>55</v>
      </c>
      <c r="T1197" t="s">
        <v>55</v>
      </c>
      <c r="U1197" t="s">
        <v>1488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5</v>
      </c>
      <c r="AI1197">
        <f>"05205     "</f>
        <v>0</v>
      </c>
      <c r="AJ1197" t="s">
        <v>470</v>
      </c>
      <c r="AK1197" t="s">
        <v>471</v>
      </c>
      <c r="AL1197" t="s">
        <v>107</v>
      </c>
      <c r="AM1197" t="s">
        <v>108</v>
      </c>
      <c r="AN1197" t="s">
        <v>68</v>
      </c>
      <c r="AO1197" t="s">
        <v>69</v>
      </c>
    </row>
    <row r="1198" spans="1:41">
      <c r="A1198">
        <v>1184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2342</v>
      </c>
      <c r="I1198" t="s">
        <v>1654</v>
      </c>
      <c r="J1198" t="s">
        <v>1655</v>
      </c>
      <c r="K1198" t="s">
        <v>48</v>
      </c>
      <c r="L1198" t="s">
        <v>49</v>
      </c>
      <c r="M1198">
        <v>23</v>
      </c>
      <c r="N1198" t="s">
        <v>1487</v>
      </c>
      <c r="O1198" t="s">
        <v>51</v>
      </c>
      <c r="P1198" t="s">
        <v>1450</v>
      </c>
      <c r="Q1198" t="s">
        <v>92</v>
      </c>
      <c r="R1198" t="s">
        <v>54</v>
      </c>
      <c r="S1198" t="s">
        <v>55</v>
      </c>
      <c r="T1198" t="s">
        <v>55</v>
      </c>
      <c r="U1198" t="s">
        <v>1488</v>
      </c>
      <c r="V1198" t="s">
        <v>80</v>
      </c>
      <c r="W1198" t="s">
        <v>80</v>
      </c>
      <c r="X1198" t="s">
        <v>60</v>
      </c>
      <c r="Y1198" t="s">
        <v>60</v>
      </c>
      <c r="Z1198" t="s">
        <v>61</v>
      </c>
      <c r="AA1198" t="s">
        <v>61</v>
      </c>
      <c r="AB1198" t="s">
        <v>61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6</v>
      </c>
      <c r="AI1198">
        <f>"05205     "</f>
        <v>0</v>
      </c>
      <c r="AJ1198" t="s">
        <v>470</v>
      </c>
      <c r="AK1198" t="s">
        <v>471</v>
      </c>
      <c r="AL1198" t="s">
        <v>107</v>
      </c>
      <c r="AM1198" t="s">
        <v>108</v>
      </c>
      <c r="AN1198" t="s">
        <v>68</v>
      </c>
      <c r="AO1198" t="s">
        <v>223</v>
      </c>
    </row>
    <row r="1199" spans="1:41">
      <c r="A1199">
        <v>1185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2342</v>
      </c>
      <c r="I1199" t="s">
        <v>1654</v>
      </c>
      <c r="J1199" t="s">
        <v>1655</v>
      </c>
      <c r="K1199" t="s">
        <v>48</v>
      </c>
      <c r="L1199" t="s">
        <v>49</v>
      </c>
      <c r="M1199">
        <v>23</v>
      </c>
      <c r="N1199" t="s">
        <v>1487</v>
      </c>
      <c r="O1199" t="s">
        <v>51</v>
      </c>
      <c r="P1199" t="s">
        <v>1450</v>
      </c>
      <c r="Q1199" t="s">
        <v>92</v>
      </c>
      <c r="R1199" t="s">
        <v>54</v>
      </c>
      <c r="S1199" t="s">
        <v>55</v>
      </c>
      <c r="T1199" t="s">
        <v>55</v>
      </c>
      <c r="U1199" t="s">
        <v>1488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7</v>
      </c>
      <c r="AI1199">
        <f>"05205     "</f>
        <v>0</v>
      </c>
      <c r="AJ1199" t="s">
        <v>470</v>
      </c>
      <c r="AK1199" t="s">
        <v>471</v>
      </c>
      <c r="AL1199" t="s">
        <v>107</v>
      </c>
      <c r="AM1199" t="s">
        <v>108</v>
      </c>
      <c r="AN1199" t="s">
        <v>68</v>
      </c>
      <c r="AO1199" t="s">
        <v>69</v>
      </c>
    </row>
    <row r="1200" spans="1:41">
      <c r="A1200">
        <v>1186</v>
      </c>
      <c r="B1200" t="s">
        <v>41</v>
      </c>
      <c r="C1200" t="s">
        <v>42</v>
      </c>
      <c r="D1200" t="s">
        <v>43</v>
      </c>
      <c r="E1200">
        <f>"05"</f>
        <v>0</v>
      </c>
      <c r="F1200" t="s">
        <v>99</v>
      </c>
      <c r="G1200" t="s">
        <v>100</v>
      </c>
      <c r="H1200">
        <v>2342</v>
      </c>
      <c r="I1200" t="s">
        <v>1654</v>
      </c>
      <c r="J1200" t="s">
        <v>1655</v>
      </c>
      <c r="K1200" t="s">
        <v>48</v>
      </c>
      <c r="L1200" t="s">
        <v>49</v>
      </c>
      <c r="M1200">
        <v>23</v>
      </c>
      <c r="N1200" t="s">
        <v>1487</v>
      </c>
      <c r="O1200" t="s">
        <v>51</v>
      </c>
      <c r="P1200" t="s">
        <v>1450</v>
      </c>
      <c r="Q1200" t="s">
        <v>92</v>
      </c>
      <c r="R1200" t="s">
        <v>54</v>
      </c>
      <c r="S1200" t="s">
        <v>55</v>
      </c>
      <c r="T1200" t="s">
        <v>55</v>
      </c>
      <c r="U1200" t="s">
        <v>1488</v>
      </c>
      <c r="V1200" t="s">
        <v>80</v>
      </c>
      <c r="W1200" t="s">
        <v>80</v>
      </c>
      <c r="X1200" t="s">
        <v>60</v>
      </c>
      <c r="Y1200" t="s">
        <v>60</v>
      </c>
      <c r="Z1200" t="s">
        <v>61</v>
      </c>
      <c r="AA1200" t="s">
        <v>61</v>
      </c>
      <c r="AB1200" t="s">
        <v>61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8</v>
      </c>
      <c r="AI1200">
        <f>"05205     "</f>
        <v>0</v>
      </c>
      <c r="AJ1200" t="s">
        <v>470</v>
      </c>
      <c r="AK1200" t="s">
        <v>471</v>
      </c>
      <c r="AL1200" t="s">
        <v>107</v>
      </c>
      <c r="AM1200" t="s">
        <v>108</v>
      </c>
      <c r="AN1200" t="s">
        <v>68</v>
      </c>
      <c r="AO1200" t="s">
        <v>70</v>
      </c>
    </row>
    <row r="1201" spans="1:41">
      <c r="A1201">
        <v>1187</v>
      </c>
      <c r="B1201" t="s">
        <v>41</v>
      </c>
      <c r="C1201" t="s">
        <v>42</v>
      </c>
      <c r="D1201" t="s">
        <v>43</v>
      </c>
      <c r="E1201">
        <f>"05"</f>
        <v>0</v>
      </c>
      <c r="F1201" t="s">
        <v>99</v>
      </c>
      <c r="G1201" t="s">
        <v>100</v>
      </c>
      <c r="H1201">
        <v>2342</v>
      </c>
      <c r="I1201" t="s">
        <v>1654</v>
      </c>
      <c r="J1201" t="s">
        <v>1655</v>
      </c>
      <c r="K1201" t="s">
        <v>48</v>
      </c>
      <c r="L1201" t="s">
        <v>49</v>
      </c>
      <c r="M1201">
        <v>23</v>
      </c>
      <c r="N1201" t="s">
        <v>1487</v>
      </c>
      <c r="O1201" t="s">
        <v>51</v>
      </c>
      <c r="P1201" t="s">
        <v>1450</v>
      </c>
      <c r="Q1201" t="s">
        <v>92</v>
      </c>
      <c r="R1201" t="s">
        <v>54</v>
      </c>
      <c r="S1201" t="s">
        <v>55</v>
      </c>
      <c r="T1201" t="s">
        <v>55</v>
      </c>
      <c r="U1201" t="s">
        <v>1488</v>
      </c>
      <c r="V1201" t="s">
        <v>80</v>
      </c>
      <c r="W1201" t="s">
        <v>80</v>
      </c>
      <c r="X1201" t="s">
        <v>60</v>
      </c>
      <c r="Y1201" t="s">
        <v>60</v>
      </c>
      <c r="Z1201" t="s">
        <v>61</v>
      </c>
      <c r="AA1201" t="s">
        <v>61</v>
      </c>
      <c r="AB1201" t="s">
        <v>61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9</v>
      </c>
      <c r="AI1201">
        <f>"05205     "</f>
        <v>0</v>
      </c>
      <c r="AJ1201" t="s">
        <v>470</v>
      </c>
      <c r="AK1201" t="s">
        <v>471</v>
      </c>
      <c r="AL1201" t="s">
        <v>107</v>
      </c>
      <c r="AM1201" t="s">
        <v>108</v>
      </c>
      <c r="AN1201" t="s">
        <v>68</v>
      </c>
      <c r="AO1201" t="s">
        <v>71</v>
      </c>
    </row>
    <row r="1202" spans="1:41">
      <c r="A1202">
        <v>1188</v>
      </c>
      <c r="B1202" t="s">
        <v>41</v>
      </c>
      <c r="C1202" t="s">
        <v>42</v>
      </c>
      <c r="D1202" t="s">
        <v>43</v>
      </c>
      <c r="E1202">
        <f>"05"</f>
        <v>0</v>
      </c>
      <c r="F1202" t="s">
        <v>99</v>
      </c>
      <c r="G1202" t="s">
        <v>100</v>
      </c>
      <c r="H1202">
        <v>2342</v>
      </c>
      <c r="I1202" t="s">
        <v>1654</v>
      </c>
      <c r="J1202" t="s">
        <v>1655</v>
      </c>
      <c r="K1202" t="s">
        <v>48</v>
      </c>
      <c r="L1202" t="s">
        <v>49</v>
      </c>
      <c r="M1202">
        <v>23</v>
      </c>
      <c r="N1202" t="s">
        <v>1487</v>
      </c>
      <c r="O1202" t="s">
        <v>51</v>
      </c>
      <c r="P1202" t="s">
        <v>1450</v>
      </c>
      <c r="Q1202" t="s">
        <v>92</v>
      </c>
      <c r="R1202" t="s">
        <v>54</v>
      </c>
      <c r="S1202" t="s">
        <v>55</v>
      </c>
      <c r="T1202" t="s">
        <v>55</v>
      </c>
      <c r="U1202" t="s">
        <v>1488</v>
      </c>
      <c r="V1202" t="s">
        <v>80</v>
      </c>
      <c r="W1202" t="s">
        <v>80</v>
      </c>
      <c r="X1202" t="s">
        <v>60</v>
      </c>
      <c r="Y1202" t="s">
        <v>60</v>
      </c>
      <c r="Z1202" t="s">
        <v>61</v>
      </c>
      <c r="AA1202" t="s">
        <v>61</v>
      </c>
      <c r="AB1202" t="s">
        <v>61</v>
      </c>
      <c r="AC1202" t="s">
        <v>60</v>
      </c>
      <c r="AD1202" t="s">
        <v>61</v>
      </c>
      <c r="AE1202" t="s">
        <v>60</v>
      </c>
      <c r="AF1202" t="s">
        <v>80</v>
      </c>
      <c r="AG1202" t="s">
        <v>80</v>
      </c>
      <c r="AH1202">
        <v>10</v>
      </c>
      <c r="AI1202">
        <f>"05205     "</f>
        <v>0</v>
      </c>
      <c r="AJ1202" t="s">
        <v>470</v>
      </c>
      <c r="AK1202" t="s">
        <v>471</v>
      </c>
      <c r="AL1202" t="s">
        <v>107</v>
      </c>
      <c r="AM1202" t="s">
        <v>108</v>
      </c>
      <c r="AN1202" t="s">
        <v>68</v>
      </c>
      <c r="AO1202" t="s">
        <v>1656</v>
      </c>
    </row>
    <row r="1203" spans="1:41">
      <c r="A1203">
        <v>1189</v>
      </c>
      <c r="B1203" t="s">
        <v>41</v>
      </c>
      <c r="C1203" t="s">
        <v>42</v>
      </c>
      <c r="D1203" t="s">
        <v>43</v>
      </c>
      <c r="E1203">
        <f>"05"</f>
        <v>0</v>
      </c>
      <c r="F1203" t="s">
        <v>99</v>
      </c>
      <c r="G1203" t="s">
        <v>100</v>
      </c>
      <c r="H1203">
        <v>2342</v>
      </c>
      <c r="I1203" t="s">
        <v>1654</v>
      </c>
      <c r="J1203" t="s">
        <v>1655</v>
      </c>
      <c r="K1203" t="s">
        <v>48</v>
      </c>
      <c r="L1203" t="s">
        <v>49</v>
      </c>
      <c r="M1203">
        <v>23</v>
      </c>
      <c r="N1203" t="s">
        <v>1487</v>
      </c>
      <c r="O1203" t="s">
        <v>51</v>
      </c>
      <c r="P1203" t="s">
        <v>1450</v>
      </c>
      <c r="Q1203" t="s">
        <v>92</v>
      </c>
      <c r="R1203" t="s">
        <v>54</v>
      </c>
      <c r="S1203" t="s">
        <v>55</v>
      </c>
      <c r="T1203" t="s">
        <v>55</v>
      </c>
      <c r="U1203" t="s">
        <v>1488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11</v>
      </c>
      <c r="AI1203">
        <f>"05205     "</f>
        <v>0</v>
      </c>
      <c r="AJ1203" t="s">
        <v>470</v>
      </c>
      <c r="AK1203" t="s">
        <v>471</v>
      </c>
      <c r="AL1203" t="s">
        <v>107</v>
      </c>
      <c r="AM1203" t="s">
        <v>108</v>
      </c>
      <c r="AN1203" t="s">
        <v>68</v>
      </c>
      <c r="AO1203" t="s">
        <v>1545</v>
      </c>
    </row>
    <row r="1204" spans="1:41">
      <c r="A1204">
        <v>1190</v>
      </c>
      <c r="B1204" t="s">
        <v>41</v>
      </c>
      <c r="C1204" t="s">
        <v>42</v>
      </c>
      <c r="D1204" t="s">
        <v>43</v>
      </c>
      <c r="E1204">
        <f>"05"</f>
        <v>0</v>
      </c>
      <c r="F1204" t="s">
        <v>99</v>
      </c>
      <c r="G1204" t="s">
        <v>100</v>
      </c>
      <c r="H1204">
        <v>2356</v>
      </c>
      <c r="I1204" t="s">
        <v>1657</v>
      </c>
      <c r="J1204" t="s">
        <v>1658</v>
      </c>
      <c r="K1204" t="s">
        <v>77</v>
      </c>
      <c r="L1204" t="s">
        <v>49</v>
      </c>
      <c r="M1204">
        <v>23</v>
      </c>
      <c r="N1204" t="s">
        <v>1504</v>
      </c>
      <c r="O1204" t="s">
        <v>51</v>
      </c>
      <c r="P1204" t="s">
        <v>1450</v>
      </c>
      <c r="Q1204" t="s">
        <v>92</v>
      </c>
      <c r="R1204" t="s">
        <v>54</v>
      </c>
      <c r="S1204" t="s">
        <v>55</v>
      </c>
      <c r="T1204" t="s">
        <v>55</v>
      </c>
      <c r="U1204" t="s">
        <v>1659</v>
      </c>
      <c r="V1204" t="s">
        <v>80</v>
      </c>
      <c r="W1204" t="s">
        <v>80</v>
      </c>
      <c r="X1204" t="s">
        <v>60</v>
      </c>
      <c r="Y1204" t="s">
        <v>60</v>
      </c>
      <c r="Z1204" t="s">
        <v>60</v>
      </c>
      <c r="AA1204" t="s">
        <v>61</v>
      </c>
      <c r="AB1204" t="s">
        <v>60</v>
      </c>
      <c r="AC1204" t="s">
        <v>60</v>
      </c>
      <c r="AD1204" t="s">
        <v>61</v>
      </c>
      <c r="AE1204" t="s">
        <v>60</v>
      </c>
      <c r="AF1204" t="s">
        <v>80</v>
      </c>
      <c r="AG1204" t="s">
        <v>80</v>
      </c>
      <c r="AH1204">
        <v>1</v>
      </c>
      <c r="AI1204">
        <f>"05131     "</f>
        <v>0</v>
      </c>
      <c r="AJ1204" t="s">
        <v>105</v>
      </c>
      <c r="AK1204" t="s">
        <v>106</v>
      </c>
      <c r="AL1204" t="s">
        <v>107</v>
      </c>
      <c r="AM1204" t="s">
        <v>108</v>
      </c>
      <c r="AN1204" t="s">
        <v>68</v>
      </c>
      <c r="AO1204" t="s">
        <v>184</v>
      </c>
    </row>
    <row r="1205" spans="1:41">
      <c r="A1205">
        <v>1191</v>
      </c>
      <c r="B1205" t="s">
        <v>41</v>
      </c>
      <c r="C1205" t="s">
        <v>42</v>
      </c>
      <c r="D1205" t="s">
        <v>43</v>
      </c>
      <c r="E1205">
        <f>"05"</f>
        <v>0</v>
      </c>
      <c r="F1205" t="s">
        <v>99</v>
      </c>
      <c r="G1205" t="s">
        <v>100</v>
      </c>
      <c r="H1205">
        <v>2416</v>
      </c>
      <c r="I1205" t="s">
        <v>1660</v>
      </c>
      <c r="J1205" t="s">
        <v>1661</v>
      </c>
      <c r="K1205" t="s">
        <v>48</v>
      </c>
      <c r="L1205" t="s">
        <v>49</v>
      </c>
      <c r="M1205">
        <v>23</v>
      </c>
      <c r="N1205" t="s">
        <v>1487</v>
      </c>
      <c r="O1205" t="s">
        <v>51</v>
      </c>
      <c r="P1205" t="s">
        <v>1450</v>
      </c>
      <c r="Q1205" t="s">
        <v>92</v>
      </c>
      <c r="R1205" t="s">
        <v>54</v>
      </c>
      <c r="S1205" t="s">
        <v>55</v>
      </c>
      <c r="T1205" t="s">
        <v>55</v>
      </c>
      <c r="U1205" t="s">
        <v>1451</v>
      </c>
      <c r="V1205" t="s">
        <v>80</v>
      </c>
      <c r="W1205" t="s">
        <v>80</v>
      </c>
      <c r="X1205" t="s">
        <v>60</v>
      </c>
      <c r="Y1205" t="s">
        <v>60</v>
      </c>
      <c r="Z1205" t="s">
        <v>61</v>
      </c>
      <c r="AA1205" t="s">
        <v>61</v>
      </c>
      <c r="AB1205" t="s">
        <v>61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</v>
      </c>
      <c r="AI1205">
        <f>"05201     "</f>
        <v>0</v>
      </c>
      <c r="AJ1205" t="s">
        <v>406</v>
      </c>
      <c r="AK1205" t="s">
        <v>407</v>
      </c>
      <c r="AL1205" t="s">
        <v>107</v>
      </c>
      <c r="AM1205" t="s">
        <v>108</v>
      </c>
      <c r="AN1205" t="s">
        <v>68</v>
      </c>
      <c r="AO1205" t="s">
        <v>109</v>
      </c>
    </row>
    <row r="1206" spans="1:41">
      <c r="A1206">
        <v>1192</v>
      </c>
      <c r="B1206" t="s">
        <v>41</v>
      </c>
      <c r="C1206" t="s">
        <v>42</v>
      </c>
      <c r="D1206" t="s">
        <v>43</v>
      </c>
      <c r="E1206">
        <f>"02"</f>
        <v>0</v>
      </c>
      <c r="F1206" t="s">
        <v>124</v>
      </c>
      <c r="G1206" t="s">
        <v>125</v>
      </c>
      <c r="H1206">
        <v>2425</v>
      </c>
      <c r="I1206" t="s">
        <v>1662</v>
      </c>
      <c r="J1206" t="s">
        <v>1663</v>
      </c>
      <c r="K1206" t="s">
        <v>48</v>
      </c>
      <c r="L1206" t="s">
        <v>49</v>
      </c>
      <c r="M1206">
        <v>22</v>
      </c>
      <c r="N1206" t="s">
        <v>1570</v>
      </c>
      <c r="O1206" t="s">
        <v>51</v>
      </c>
      <c r="P1206" t="s">
        <v>1450</v>
      </c>
      <c r="Q1206" t="s">
        <v>92</v>
      </c>
      <c r="R1206" t="s">
        <v>54</v>
      </c>
      <c r="S1206" t="s">
        <v>55</v>
      </c>
      <c r="T1206" t="s">
        <v>55</v>
      </c>
      <c r="U1206" t="s">
        <v>1664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61</v>
      </c>
      <c r="AE1206" t="s">
        <v>60</v>
      </c>
      <c r="AF1206" t="s">
        <v>80</v>
      </c>
      <c r="AG1206" t="s">
        <v>80</v>
      </c>
      <c r="AH1206">
        <v>11</v>
      </c>
      <c r="AI1206">
        <f>"02105     "</f>
        <v>0</v>
      </c>
      <c r="AJ1206" t="s">
        <v>287</v>
      </c>
      <c r="AK1206" t="s">
        <v>288</v>
      </c>
      <c r="AL1206" t="s">
        <v>207</v>
      </c>
      <c r="AM1206" t="s">
        <v>208</v>
      </c>
      <c r="AN1206" t="s">
        <v>68</v>
      </c>
      <c r="AO1206" t="s">
        <v>311</v>
      </c>
    </row>
    <row r="1207" spans="1:41">
      <c r="A1207">
        <v>1193</v>
      </c>
      <c r="B1207" t="s">
        <v>41</v>
      </c>
      <c r="C1207" t="s">
        <v>42</v>
      </c>
      <c r="D1207" t="s">
        <v>43</v>
      </c>
      <c r="E1207">
        <f>"02"</f>
        <v>0</v>
      </c>
      <c r="F1207" t="s">
        <v>124</v>
      </c>
      <c r="G1207" t="s">
        <v>125</v>
      </c>
      <c r="H1207">
        <v>2425</v>
      </c>
      <c r="I1207" t="s">
        <v>1662</v>
      </c>
      <c r="J1207" t="s">
        <v>1663</v>
      </c>
      <c r="K1207" t="s">
        <v>48</v>
      </c>
      <c r="L1207" t="s">
        <v>49</v>
      </c>
      <c r="M1207">
        <v>22</v>
      </c>
      <c r="N1207" t="s">
        <v>1570</v>
      </c>
      <c r="O1207" t="s">
        <v>51</v>
      </c>
      <c r="P1207" t="s">
        <v>1450</v>
      </c>
      <c r="Q1207" t="s">
        <v>92</v>
      </c>
      <c r="R1207" t="s">
        <v>54</v>
      </c>
      <c r="S1207" t="s">
        <v>55</v>
      </c>
      <c r="T1207" t="s">
        <v>55</v>
      </c>
      <c r="U1207" t="s">
        <v>1664</v>
      </c>
      <c r="V1207" t="s">
        <v>80</v>
      </c>
      <c r="W1207" t="s">
        <v>80</v>
      </c>
      <c r="X1207" t="s">
        <v>60</v>
      </c>
      <c r="Y1207" t="s">
        <v>60</v>
      </c>
      <c r="Z1207" t="s">
        <v>60</v>
      </c>
      <c r="AA1207" t="s">
        <v>61</v>
      </c>
      <c r="AB1207" t="s">
        <v>60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12</v>
      </c>
      <c r="AI1207">
        <f>"02202     "</f>
        <v>0</v>
      </c>
      <c r="AJ1207" t="s">
        <v>161</v>
      </c>
      <c r="AK1207" t="s">
        <v>162</v>
      </c>
      <c r="AL1207" t="s">
        <v>96</v>
      </c>
      <c r="AM1207" t="s">
        <v>97</v>
      </c>
      <c r="AN1207" t="s">
        <v>68</v>
      </c>
      <c r="AO1207" t="s">
        <v>807</v>
      </c>
    </row>
    <row r="1208" spans="1:41">
      <c r="A1208">
        <v>1194</v>
      </c>
      <c r="B1208" t="s">
        <v>41</v>
      </c>
      <c r="C1208" t="s">
        <v>42</v>
      </c>
      <c r="D1208" t="s">
        <v>43</v>
      </c>
      <c r="E1208">
        <f>"07"</f>
        <v>0</v>
      </c>
      <c r="F1208" t="s">
        <v>44</v>
      </c>
      <c r="G1208" t="s">
        <v>45</v>
      </c>
      <c r="H1208">
        <v>2428</v>
      </c>
      <c r="I1208" t="s">
        <v>1665</v>
      </c>
      <c r="J1208" t="s">
        <v>1666</v>
      </c>
      <c r="K1208" t="s">
        <v>48</v>
      </c>
      <c r="L1208" t="s">
        <v>49</v>
      </c>
      <c r="M1208">
        <v>22</v>
      </c>
      <c r="N1208" t="s">
        <v>1496</v>
      </c>
      <c r="O1208" t="s">
        <v>51</v>
      </c>
      <c r="P1208" t="s">
        <v>1450</v>
      </c>
      <c r="Q1208" t="s">
        <v>53</v>
      </c>
      <c r="R1208" t="s">
        <v>54</v>
      </c>
      <c r="S1208" t="s">
        <v>55</v>
      </c>
      <c r="T1208" t="s">
        <v>55</v>
      </c>
      <c r="U1208" t="s">
        <v>1491</v>
      </c>
      <c r="V1208" t="s">
        <v>80</v>
      </c>
      <c r="W1208" t="s">
        <v>80</v>
      </c>
      <c r="X1208" t="s">
        <v>60</v>
      </c>
      <c r="Y1208" t="s">
        <v>60</v>
      </c>
      <c r="Z1208" t="s">
        <v>60</v>
      </c>
      <c r="AA1208" t="s">
        <v>61</v>
      </c>
      <c r="AB1208" t="s">
        <v>60</v>
      </c>
      <c r="AC1208" t="s">
        <v>60</v>
      </c>
      <c r="AD1208" t="s">
        <v>60</v>
      </c>
      <c r="AE1208" t="s">
        <v>60</v>
      </c>
      <c r="AF1208" t="s">
        <v>80</v>
      </c>
      <c r="AG1208" t="s">
        <v>80</v>
      </c>
      <c r="AH1208">
        <v>1</v>
      </c>
      <c r="AI1208">
        <f>"07111     "</f>
        <v>0</v>
      </c>
      <c r="AJ1208" t="s">
        <v>343</v>
      </c>
      <c r="AK1208" t="s">
        <v>344</v>
      </c>
      <c r="AL1208" t="s">
        <v>66</v>
      </c>
      <c r="AM1208" t="s">
        <v>67</v>
      </c>
      <c r="AN1208" t="s">
        <v>68</v>
      </c>
      <c r="AO1208" t="s">
        <v>432</v>
      </c>
    </row>
    <row r="1209" spans="1:41">
      <c r="A1209">
        <v>1195</v>
      </c>
      <c r="B1209" t="s">
        <v>41</v>
      </c>
      <c r="C1209" t="s">
        <v>42</v>
      </c>
      <c r="D1209" t="s">
        <v>43</v>
      </c>
      <c r="E1209">
        <f>"08"</f>
        <v>0</v>
      </c>
      <c r="F1209" t="s">
        <v>241</v>
      </c>
      <c r="G1209" t="s">
        <v>242</v>
      </c>
      <c r="H1209">
        <v>2444</v>
      </c>
      <c r="I1209" t="s">
        <v>1667</v>
      </c>
      <c r="J1209" t="s">
        <v>1668</v>
      </c>
      <c r="K1209" t="s">
        <v>48</v>
      </c>
      <c r="L1209" t="s">
        <v>49</v>
      </c>
      <c r="M1209">
        <v>21</v>
      </c>
      <c r="N1209" t="s">
        <v>1514</v>
      </c>
      <c r="O1209" t="s">
        <v>51</v>
      </c>
      <c r="P1209" t="s">
        <v>1450</v>
      </c>
      <c r="Q1209" t="s">
        <v>92</v>
      </c>
      <c r="R1209" t="s">
        <v>54</v>
      </c>
      <c r="S1209" t="s">
        <v>55</v>
      </c>
      <c r="T1209" t="s">
        <v>55</v>
      </c>
      <c r="U1209" t="s">
        <v>1614</v>
      </c>
      <c r="V1209" t="s">
        <v>80</v>
      </c>
      <c r="W1209" t="s">
        <v>80</v>
      </c>
      <c r="X1209" t="s">
        <v>60</v>
      </c>
      <c r="Y1209" t="s">
        <v>60</v>
      </c>
      <c r="Z1209" t="s">
        <v>61</v>
      </c>
      <c r="AA1209" t="s">
        <v>61</v>
      </c>
      <c r="AB1209" t="s">
        <v>61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1</v>
      </c>
      <c r="AI1209">
        <f>"082       "</f>
        <v>0</v>
      </c>
      <c r="AJ1209" t="s">
        <v>718</v>
      </c>
      <c r="AK1209" t="s">
        <v>719</v>
      </c>
      <c r="AL1209" t="s">
        <v>248</v>
      </c>
      <c r="AM1209" t="s">
        <v>249</v>
      </c>
      <c r="AN1209" t="s">
        <v>68</v>
      </c>
      <c r="AO1209" t="s">
        <v>223</v>
      </c>
    </row>
    <row r="1210" spans="1:41">
      <c r="A1210">
        <v>1196</v>
      </c>
      <c r="B1210" t="s">
        <v>41</v>
      </c>
      <c r="C1210" t="s">
        <v>42</v>
      </c>
      <c r="D1210" t="s">
        <v>43</v>
      </c>
      <c r="E1210">
        <f>"05"</f>
        <v>0</v>
      </c>
      <c r="F1210" t="s">
        <v>99</v>
      </c>
      <c r="G1210" t="s">
        <v>100</v>
      </c>
      <c r="H1210">
        <v>2477</v>
      </c>
      <c r="I1210" t="s">
        <v>1669</v>
      </c>
      <c r="J1210" t="s">
        <v>1670</v>
      </c>
      <c r="K1210" t="s">
        <v>48</v>
      </c>
      <c r="L1210" t="s">
        <v>49</v>
      </c>
      <c r="M1210">
        <v>24</v>
      </c>
      <c r="N1210" t="s">
        <v>1449</v>
      </c>
      <c r="O1210" t="s">
        <v>51</v>
      </c>
      <c r="P1210" t="s">
        <v>1450</v>
      </c>
      <c r="Q1210" t="s">
        <v>92</v>
      </c>
      <c r="R1210" t="s">
        <v>54</v>
      </c>
      <c r="S1210" t="s">
        <v>55</v>
      </c>
      <c r="T1210" t="s">
        <v>55</v>
      </c>
      <c r="U1210" t="s">
        <v>1671</v>
      </c>
      <c r="V1210" t="s">
        <v>80</v>
      </c>
      <c r="W1210" t="s">
        <v>80</v>
      </c>
      <c r="X1210" t="s">
        <v>60</v>
      </c>
      <c r="Y1210" t="s">
        <v>60</v>
      </c>
      <c r="Z1210" t="s">
        <v>61</v>
      </c>
      <c r="AA1210" t="s">
        <v>61</v>
      </c>
      <c r="AB1210" t="s">
        <v>61</v>
      </c>
      <c r="AC1210" t="s">
        <v>60</v>
      </c>
      <c r="AD1210" t="s">
        <v>61</v>
      </c>
      <c r="AE1210" t="s">
        <v>60</v>
      </c>
      <c r="AF1210" t="s">
        <v>117</v>
      </c>
      <c r="AG1210" t="s">
        <v>118</v>
      </c>
      <c r="AH1210">
        <v>1</v>
      </c>
      <c r="AI1210">
        <f>"0513      "</f>
        <v>0</v>
      </c>
      <c r="AJ1210" t="s">
        <v>110</v>
      </c>
      <c r="AK1210" t="s">
        <v>111</v>
      </c>
      <c r="AL1210" t="s">
        <v>107</v>
      </c>
      <c r="AM1210" t="s">
        <v>108</v>
      </c>
      <c r="AN1210" t="s">
        <v>68</v>
      </c>
      <c r="AO1210" t="s">
        <v>70</v>
      </c>
    </row>
    <row r="1211" spans="1:41">
      <c r="A1211">
        <v>1197</v>
      </c>
      <c r="B1211" t="s">
        <v>41</v>
      </c>
      <c r="C1211" t="s">
        <v>42</v>
      </c>
      <c r="D1211" t="s">
        <v>43</v>
      </c>
      <c r="E1211">
        <f>"08"</f>
        <v>0</v>
      </c>
      <c r="F1211" t="s">
        <v>241</v>
      </c>
      <c r="G1211" t="s">
        <v>242</v>
      </c>
      <c r="H1211">
        <v>2478</v>
      </c>
      <c r="I1211" t="s">
        <v>1672</v>
      </c>
      <c r="J1211" t="s">
        <v>1673</v>
      </c>
      <c r="K1211" t="s">
        <v>77</v>
      </c>
      <c r="L1211" t="s">
        <v>49</v>
      </c>
      <c r="M1211">
        <v>22</v>
      </c>
      <c r="N1211" t="s">
        <v>1619</v>
      </c>
      <c r="O1211" t="s">
        <v>51</v>
      </c>
      <c r="P1211" t="s">
        <v>1450</v>
      </c>
      <c r="Q1211" t="s">
        <v>92</v>
      </c>
      <c r="R1211" t="s">
        <v>54</v>
      </c>
      <c r="S1211" t="s">
        <v>55</v>
      </c>
      <c r="T1211" t="s">
        <v>55</v>
      </c>
      <c r="U1211" t="s">
        <v>1577</v>
      </c>
      <c r="V1211" t="s">
        <v>80</v>
      </c>
      <c r="W1211" t="s">
        <v>80</v>
      </c>
      <c r="X1211" t="s">
        <v>60</v>
      </c>
      <c r="Y1211" t="s">
        <v>60</v>
      </c>
      <c r="Z1211" t="s">
        <v>61</v>
      </c>
      <c r="AA1211" t="s">
        <v>61</v>
      </c>
      <c r="AB1211" t="s">
        <v>61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1</v>
      </c>
      <c r="AI1211">
        <f>"08301     "</f>
        <v>0</v>
      </c>
      <c r="AJ1211" t="s">
        <v>426</v>
      </c>
      <c r="AK1211" t="s">
        <v>427</v>
      </c>
      <c r="AL1211" t="s">
        <v>428</v>
      </c>
      <c r="AM1211" t="s">
        <v>429</v>
      </c>
      <c r="AN1211" t="s">
        <v>68</v>
      </c>
      <c r="AO1211" t="s">
        <v>85</v>
      </c>
    </row>
    <row r="1212" spans="1:41">
      <c r="A1212">
        <v>1198</v>
      </c>
      <c r="B1212" t="s">
        <v>41</v>
      </c>
      <c r="C1212" t="s">
        <v>42</v>
      </c>
      <c r="D1212" t="s">
        <v>43</v>
      </c>
      <c r="E1212">
        <f>"09"</f>
        <v>0</v>
      </c>
      <c r="F1212" t="s">
        <v>297</v>
      </c>
      <c r="G1212" t="s">
        <v>298</v>
      </c>
      <c r="H1212">
        <v>2491</v>
      </c>
      <c r="I1212" t="s">
        <v>1674</v>
      </c>
      <c r="J1212" t="s">
        <v>1675</v>
      </c>
      <c r="K1212" t="s">
        <v>48</v>
      </c>
      <c r="L1212" t="s">
        <v>49</v>
      </c>
      <c r="M1212">
        <v>21</v>
      </c>
      <c r="N1212" t="s">
        <v>1580</v>
      </c>
      <c r="O1212" t="s">
        <v>51</v>
      </c>
      <c r="P1212" t="s">
        <v>1450</v>
      </c>
      <c r="Q1212" t="s">
        <v>92</v>
      </c>
      <c r="R1212" t="s">
        <v>54</v>
      </c>
      <c r="S1212" t="s">
        <v>55</v>
      </c>
      <c r="T1212" t="s">
        <v>55</v>
      </c>
      <c r="U1212" t="s">
        <v>1676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1</v>
      </c>
      <c r="AI1212">
        <f>"093       "</f>
        <v>0</v>
      </c>
      <c r="AJ1212" t="s">
        <v>765</v>
      </c>
      <c r="AK1212" t="s">
        <v>766</v>
      </c>
      <c r="AL1212" t="s">
        <v>575</v>
      </c>
      <c r="AM1212" t="s">
        <v>576</v>
      </c>
      <c r="AN1212" t="s">
        <v>68</v>
      </c>
      <c r="AO1212" t="s">
        <v>1404</v>
      </c>
    </row>
    <row r="1213" spans="1:41">
      <c r="A1213">
        <v>1199</v>
      </c>
      <c r="B1213" t="s">
        <v>41</v>
      </c>
      <c r="C1213" t="s">
        <v>42</v>
      </c>
      <c r="D1213" t="s">
        <v>43</v>
      </c>
      <c r="E1213">
        <f>"09"</f>
        <v>0</v>
      </c>
      <c r="F1213" t="s">
        <v>297</v>
      </c>
      <c r="G1213" t="s">
        <v>298</v>
      </c>
      <c r="H1213">
        <v>2491</v>
      </c>
      <c r="I1213" t="s">
        <v>1674</v>
      </c>
      <c r="J1213" t="s">
        <v>1675</v>
      </c>
      <c r="K1213" t="s">
        <v>48</v>
      </c>
      <c r="L1213" t="s">
        <v>49</v>
      </c>
      <c r="M1213">
        <v>21</v>
      </c>
      <c r="N1213" t="s">
        <v>1580</v>
      </c>
      <c r="O1213" t="s">
        <v>51</v>
      </c>
      <c r="P1213" t="s">
        <v>1450</v>
      </c>
      <c r="Q1213" t="s">
        <v>92</v>
      </c>
      <c r="R1213" t="s">
        <v>54</v>
      </c>
      <c r="S1213" t="s">
        <v>55</v>
      </c>
      <c r="T1213" t="s">
        <v>55</v>
      </c>
      <c r="U1213" t="s">
        <v>1676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2</v>
      </c>
      <c r="AI1213">
        <f>"093       "</f>
        <v>0</v>
      </c>
      <c r="AJ1213" t="s">
        <v>765</v>
      </c>
      <c r="AK1213" t="s">
        <v>766</v>
      </c>
      <c r="AL1213" t="s">
        <v>575</v>
      </c>
      <c r="AM1213" t="s">
        <v>576</v>
      </c>
      <c r="AN1213" t="s">
        <v>68</v>
      </c>
      <c r="AO1213" t="s">
        <v>69</v>
      </c>
    </row>
    <row r="1214" spans="1:41">
      <c r="A1214">
        <v>1200</v>
      </c>
      <c r="B1214" t="s">
        <v>41</v>
      </c>
      <c r="C1214" t="s">
        <v>42</v>
      </c>
      <c r="D1214" t="s">
        <v>43</v>
      </c>
      <c r="E1214">
        <f>"09"</f>
        <v>0</v>
      </c>
      <c r="F1214" t="s">
        <v>297</v>
      </c>
      <c r="G1214" t="s">
        <v>298</v>
      </c>
      <c r="H1214">
        <v>2494</v>
      </c>
      <c r="I1214" t="s">
        <v>1677</v>
      </c>
      <c r="J1214" t="s">
        <v>1678</v>
      </c>
      <c r="K1214" t="s">
        <v>48</v>
      </c>
      <c r="L1214" t="s">
        <v>49</v>
      </c>
      <c r="M1214">
        <v>21</v>
      </c>
      <c r="N1214" t="s">
        <v>1580</v>
      </c>
      <c r="O1214" t="s">
        <v>51</v>
      </c>
      <c r="P1214" t="s">
        <v>1450</v>
      </c>
      <c r="Q1214" t="s">
        <v>92</v>
      </c>
      <c r="R1214" t="s">
        <v>54</v>
      </c>
      <c r="S1214" t="s">
        <v>55</v>
      </c>
      <c r="T1214" t="s">
        <v>914</v>
      </c>
      <c r="U1214" t="s">
        <v>1679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1</v>
      </c>
      <c r="AI1214">
        <f>"093       "</f>
        <v>0</v>
      </c>
      <c r="AJ1214" t="s">
        <v>765</v>
      </c>
      <c r="AK1214" t="s">
        <v>766</v>
      </c>
      <c r="AL1214" t="s">
        <v>575</v>
      </c>
      <c r="AM1214" t="s">
        <v>576</v>
      </c>
      <c r="AN1214" t="s">
        <v>68</v>
      </c>
      <c r="AO1214" t="s">
        <v>1404</v>
      </c>
    </row>
    <row r="1215" spans="1:41">
      <c r="A1215">
        <v>1201</v>
      </c>
      <c r="B1215" t="s">
        <v>41</v>
      </c>
      <c r="C1215" t="s">
        <v>42</v>
      </c>
      <c r="D1215" t="s">
        <v>43</v>
      </c>
      <c r="E1215">
        <f>"09"</f>
        <v>0</v>
      </c>
      <c r="F1215" t="s">
        <v>297</v>
      </c>
      <c r="G1215" t="s">
        <v>298</v>
      </c>
      <c r="H1215">
        <v>2494</v>
      </c>
      <c r="I1215" t="s">
        <v>1677</v>
      </c>
      <c r="J1215" t="s">
        <v>1678</v>
      </c>
      <c r="K1215" t="s">
        <v>48</v>
      </c>
      <c r="L1215" t="s">
        <v>49</v>
      </c>
      <c r="M1215">
        <v>21</v>
      </c>
      <c r="N1215" t="s">
        <v>1580</v>
      </c>
      <c r="O1215" t="s">
        <v>51</v>
      </c>
      <c r="P1215" t="s">
        <v>1450</v>
      </c>
      <c r="Q1215" t="s">
        <v>92</v>
      </c>
      <c r="R1215" t="s">
        <v>54</v>
      </c>
      <c r="S1215" t="s">
        <v>55</v>
      </c>
      <c r="T1215" t="s">
        <v>914</v>
      </c>
      <c r="U1215" t="s">
        <v>1679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2</v>
      </c>
      <c r="AI1215">
        <f>"093       "</f>
        <v>0</v>
      </c>
      <c r="AJ1215" t="s">
        <v>765</v>
      </c>
      <c r="AK1215" t="s">
        <v>766</v>
      </c>
      <c r="AL1215" t="s">
        <v>575</v>
      </c>
      <c r="AM1215" t="s">
        <v>576</v>
      </c>
      <c r="AN1215" t="s">
        <v>68</v>
      </c>
      <c r="AO1215" t="s">
        <v>1680</v>
      </c>
    </row>
    <row r="1216" spans="1:41">
      <c r="A1216">
        <v>1202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1681</v>
      </c>
      <c r="J1216" t="s">
        <v>1682</v>
      </c>
      <c r="K1216" t="s">
        <v>48</v>
      </c>
      <c r="L1216" t="s">
        <v>49</v>
      </c>
      <c r="M1216">
        <v>22</v>
      </c>
      <c r="N1216" t="s">
        <v>1496</v>
      </c>
      <c r="O1216" t="s">
        <v>51</v>
      </c>
      <c r="P1216" t="s">
        <v>1450</v>
      </c>
      <c r="Q1216" t="s">
        <v>92</v>
      </c>
      <c r="R1216" t="s">
        <v>54</v>
      </c>
      <c r="S1216" t="s">
        <v>55</v>
      </c>
      <c r="T1216" t="s">
        <v>55</v>
      </c>
      <c r="U1216" t="s">
        <v>1518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1</v>
      </c>
      <c r="AI1216">
        <f>"02103     "</f>
        <v>0</v>
      </c>
      <c r="AJ1216" t="s">
        <v>989</v>
      </c>
      <c r="AK1216" t="s">
        <v>990</v>
      </c>
      <c r="AL1216" t="s">
        <v>207</v>
      </c>
      <c r="AM1216" t="s">
        <v>208</v>
      </c>
      <c r="AN1216" t="s">
        <v>68</v>
      </c>
      <c r="AO1216" t="s">
        <v>1683</v>
      </c>
    </row>
    <row r="1217" spans="1:41">
      <c r="A1217">
        <v>1203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1681</v>
      </c>
      <c r="J1217" t="s">
        <v>1682</v>
      </c>
      <c r="K1217" t="s">
        <v>48</v>
      </c>
      <c r="L1217" t="s">
        <v>49</v>
      </c>
      <c r="M1217">
        <v>22</v>
      </c>
      <c r="N1217" t="s">
        <v>1496</v>
      </c>
      <c r="O1217" t="s">
        <v>51</v>
      </c>
      <c r="P1217" t="s">
        <v>1450</v>
      </c>
      <c r="Q1217" t="s">
        <v>92</v>
      </c>
      <c r="R1217" t="s">
        <v>54</v>
      </c>
      <c r="S1217" t="s">
        <v>55</v>
      </c>
      <c r="T1217" t="s">
        <v>55</v>
      </c>
      <c r="U1217" t="s">
        <v>1518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2</v>
      </c>
      <c r="AI1217">
        <f>"02102     "</f>
        <v>0</v>
      </c>
      <c r="AJ1217" t="s">
        <v>926</v>
      </c>
      <c r="AK1217" t="s">
        <v>927</v>
      </c>
      <c r="AL1217" t="s">
        <v>295</v>
      </c>
      <c r="AM1217" t="s">
        <v>296</v>
      </c>
      <c r="AN1217" t="s">
        <v>68</v>
      </c>
      <c r="AO1217" t="s">
        <v>1296</v>
      </c>
    </row>
    <row r="1218" spans="1:41">
      <c r="A1218">
        <v>1204</v>
      </c>
      <c r="B1218" t="s">
        <v>41</v>
      </c>
      <c r="C1218" t="s">
        <v>42</v>
      </c>
      <c r="D1218" t="s">
        <v>43</v>
      </c>
      <c r="E1218">
        <f>"02"</f>
        <v>0</v>
      </c>
      <c r="F1218" t="s">
        <v>124</v>
      </c>
      <c r="G1218" t="s">
        <v>125</v>
      </c>
      <c r="H1218">
        <v>2500</v>
      </c>
      <c r="I1218" t="s">
        <v>1681</v>
      </c>
      <c r="J1218" t="s">
        <v>1682</v>
      </c>
      <c r="K1218" t="s">
        <v>48</v>
      </c>
      <c r="L1218" t="s">
        <v>49</v>
      </c>
      <c r="M1218">
        <v>22</v>
      </c>
      <c r="N1218" t="s">
        <v>1496</v>
      </c>
      <c r="O1218" t="s">
        <v>51</v>
      </c>
      <c r="P1218" t="s">
        <v>1450</v>
      </c>
      <c r="Q1218" t="s">
        <v>92</v>
      </c>
      <c r="R1218" t="s">
        <v>54</v>
      </c>
      <c r="S1218" t="s">
        <v>55</v>
      </c>
      <c r="T1218" t="s">
        <v>55</v>
      </c>
      <c r="U1218" t="s">
        <v>1518</v>
      </c>
      <c r="V1218" t="s">
        <v>80</v>
      </c>
      <c r="W1218" t="s">
        <v>80</v>
      </c>
      <c r="X1218" t="s">
        <v>60</v>
      </c>
      <c r="Y1218" t="s">
        <v>60</v>
      </c>
      <c r="Z1218" t="s">
        <v>60</v>
      </c>
      <c r="AA1218" t="s">
        <v>61</v>
      </c>
      <c r="AB1218" t="s">
        <v>60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3</v>
      </c>
      <c r="AI1218">
        <f>"02103     "</f>
        <v>0</v>
      </c>
      <c r="AJ1218" t="s">
        <v>989</v>
      </c>
      <c r="AK1218" t="s">
        <v>990</v>
      </c>
      <c r="AL1218" t="s">
        <v>207</v>
      </c>
      <c r="AM1218" t="s">
        <v>208</v>
      </c>
      <c r="AN1218" t="s">
        <v>68</v>
      </c>
      <c r="AO1218" t="s">
        <v>1296</v>
      </c>
    </row>
    <row r="1219" spans="1:41">
      <c r="A1219">
        <v>1205</v>
      </c>
      <c r="B1219" t="s">
        <v>41</v>
      </c>
      <c r="C1219" t="s">
        <v>42</v>
      </c>
      <c r="D1219" t="s">
        <v>43</v>
      </c>
      <c r="E1219">
        <f>"02"</f>
        <v>0</v>
      </c>
      <c r="F1219" t="s">
        <v>124</v>
      </c>
      <c r="G1219" t="s">
        <v>125</v>
      </c>
      <c r="H1219">
        <v>2500</v>
      </c>
      <c r="I1219" t="s">
        <v>1681</v>
      </c>
      <c r="J1219" t="s">
        <v>1682</v>
      </c>
      <c r="K1219" t="s">
        <v>48</v>
      </c>
      <c r="L1219" t="s">
        <v>49</v>
      </c>
      <c r="M1219">
        <v>22</v>
      </c>
      <c r="N1219" t="s">
        <v>1496</v>
      </c>
      <c r="O1219" t="s">
        <v>51</v>
      </c>
      <c r="P1219" t="s">
        <v>1450</v>
      </c>
      <c r="Q1219" t="s">
        <v>92</v>
      </c>
      <c r="R1219" t="s">
        <v>54</v>
      </c>
      <c r="S1219" t="s">
        <v>55</v>
      </c>
      <c r="T1219" t="s">
        <v>55</v>
      </c>
      <c r="U1219" t="s">
        <v>1518</v>
      </c>
      <c r="V1219" t="s">
        <v>80</v>
      </c>
      <c r="W1219" t="s">
        <v>80</v>
      </c>
      <c r="X1219" t="s">
        <v>60</v>
      </c>
      <c r="Y1219" t="s">
        <v>60</v>
      </c>
      <c r="Z1219" t="s">
        <v>60</v>
      </c>
      <c r="AA1219" t="s">
        <v>61</v>
      </c>
      <c r="AB1219" t="s">
        <v>60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4</v>
      </c>
      <c r="AI1219">
        <f>"02103     "</f>
        <v>0</v>
      </c>
      <c r="AJ1219" t="s">
        <v>989</v>
      </c>
      <c r="AK1219" t="s">
        <v>990</v>
      </c>
      <c r="AL1219" t="s">
        <v>207</v>
      </c>
      <c r="AM1219" t="s">
        <v>208</v>
      </c>
      <c r="AN1219" t="s">
        <v>68</v>
      </c>
      <c r="AO1219" t="s">
        <v>1553</v>
      </c>
    </row>
    <row r="1220" spans="1:41">
      <c r="A1220">
        <v>1206</v>
      </c>
      <c r="B1220" t="s">
        <v>41</v>
      </c>
      <c r="C1220" t="s">
        <v>42</v>
      </c>
      <c r="D1220" t="s">
        <v>43</v>
      </c>
      <c r="E1220">
        <f>"02"</f>
        <v>0</v>
      </c>
      <c r="F1220" t="s">
        <v>124</v>
      </c>
      <c r="G1220" t="s">
        <v>125</v>
      </c>
      <c r="H1220">
        <v>2500</v>
      </c>
      <c r="I1220" t="s">
        <v>1681</v>
      </c>
      <c r="J1220" t="s">
        <v>1682</v>
      </c>
      <c r="K1220" t="s">
        <v>48</v>
      </c>
      <c r="L1220" t="s">
        <v>49</v>
      </c>
      <c r="M1220">
        <v>22</v>
      </c>
      <c r="N1220" t="s">
        <v>1496</v>
      </c>
      <c r="O1220" t="s">
        <v>51</v>
      </c>
      <c r="P1220" t="s">
        <v>1450</v>
      </c>
      <c r="Q1220" t="s">
        <v>92</v>
      </c>
      <c r="R1220" t="s">
        <v>54</v>
      </c>
      <c r="S1220" t="s">
        <v>55</v>
      </c>
      <c r="T1220" t="s">
        <v>55</v>
      </c>
      <c r="U1220" t="s">
        <v>1518</v>
      </c>
      <c r="V1220" t="s">
        <v>80</v>
      </c>
      <c r="W1220" t="s">
        <v>80</v>
      </c>
      <c r="X1220" t="s">
        <v>60</v>
      </c>
      <c r="Y1220" t="s">
        <v>60</v>
      </c>
      <c r="Z1220" t="s">
        <v>60</v>
      </c>
      <c r="AA1220" t="s">
        <v>61</v>
      </c>
      <c r="AB1220" t="s">
        <v>60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5</v>
      </c>
      <c r="AI1220">
        <f>"02103     "</f>
        <v>0</v>
      </c>
      <c r="AJ1220" t="s">
        <v>989</v>
      </c>
      <c r="AK1220" t="s">
        <v>990</v>
      </c>
      <c r="AL1220" t="s">
        <v>207</v>
      </c>
      <c r="AM1220" t="s">
        <v>208</v>
      </c>
      <c r="AN1220" t="s">
        <v>68</v>
      </c>
      <c r="AO1220" t="s">
        <v>1684</v>
      </c>
    </row>
    <row r="1221" spans="1:41">
      <c r="A1221">
        <v>1207</v>
      </c>
      <c r="B1221" t="s">
        <v>41</v>
      </c>
      <c r="C1221" t="s">
        <v>42</v>
      </c>
      <c r="D1221" t="s">
        <v>43</v>
      </c>
      <c r="E1221">
        <f>"02"</f>
        <v>0</v>
      </c>
      <c r="F1221" t="s">
        <v>124</v>
      </c>
      <c r="G1221" t="s">
        <v>125</v>
      </c>
      <c r="H1221">
        <v>2500</v>
      </c>
      <c r="I1221" t="s">
        <v>1681</v>
      </c>
      <c r="J1221" t="s">
        <v>1682</v>
      </c>
      <c r="K1221" t="s">
        <v>48</v>
      </c>
      <c r="L1221" t="s">
        <v>49</v>
      </c>
      <c r="M1221">
        <v>22</v>
      </c>
      <c r="N1221" t="s">
        <v>1496</v>
      </c>
      <c r="O1221" t="s">
        <v>51</v>
      </c>
      <c r="P1221" t="s">
        <v>1450</v>
      </c>
      <c r="Q1221" t="s">
        <v>92</v>
      </c>
      <c r="R1221" t="s">
        <v>54</v>
      </c>
      <c r="S1221" t="s">
        <v>55</v>
      </c>
      <c r="T1221" t="s">
        <v>55</v>
      </c>
      <c r="U1221" t="s">
        <v>1518</v>
      </c>
      <c r="V1221" t="s">
        <v>80</v>
      </c>
      <c r="W1221" t="s">
        <v>80</v>
      </c>
      <c r="X1221" t="s">
        <v>60</v>
      </c>
      <c r="Y1221" t="s">
        <v>60</v>
      </c>
      <c r="Z1221" t="s">
        <v>60</v>
      </c>
      <c r="AA1221" t="s">
        <v>61</v>
      </c>
      <c r="AB1221" t="s">
        <v>60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6</v>
      </c>
      <c r="AI1221">
        <f>"02103     "</f>
        <v>0</v>
      </c>
      <c r="AJ1221" t="s">
        <v>989</v>
      </c>
      <c r="AK1221" t="s">
        <v>990</v>
      </c>
      <c r="AL1221" t="s">
        <v>207</v>
      </c>
      <c r="AM1221" t="s">
        <v>208</v>
      </c>
      <c r="AN1221" t="s">
        <v>68</v>
      </c>
      <c r="AO1221" t="s">
        <v>807</v>
      </c>
    </row>
    <row r="1222" spans="1:41">
      <c r="A1222">
        <v>1208</v>
      </c>
      <c r="B1222" t="s">
        <v>41</v>
      </c>
      <c r="C1222" t="s">
        <v>42</v>
      </c>
      <c r="D1222" t="s">
        <v>43</v>
      </c>
      <c r="E1222">
        <f>"02"</f>
        <v>0</v>
      </c>
      <c r="F1222" t="s">
        <v>124</v>
      </c>
      <c r="G1222" t="s">
        <v>125</v>
      </c>
      <c r="H1222">
        <v>2500</v>
      </c>
      <c r="I1222" t="s">
        <v>1681</v>
      </c>
      <c r="J1222" t="s">
        <v>1682</v>
      </c>
      <c r="K1222" t="s">
        <v>48</v>
      </c>
      <c r="L1222" t="s">
        <v>49</v>
      </c>
      <c r="M1222">
        <v>22</v>
      </c>
      <c r="N1222" t="s">
        <v>1496</v>
      </c>
      <c r="O1222" t="s">
        <v>51</v>
      </c>
      <c r="P1222" t="s">
        <v>1450</v>
      </c>
      <c r="Q1222" t="s">
        <v>92</v>
      </c>
      <c r="R1222" t="s">
        <v>54</v>
      </c>
      <c r="S1222" t="s">
        <v>55</v>
      </c>
      <c r="T1222" t="s">
        <v>55</v>
      </c>
      <c r="U1222" t="s">
        <v>1518</v>
      </c>
      <c r="V1222" t="s">
        <v>80</v>
      </c>
      <c r="W1222" t="s">
        <v>80</v>
      </c>
      <c r="X1222" t="s">
        <v>60</v>
      </c>
      <c r="Y1222" t="s">
        <v>60</v>
      </c>
      <c r="Z1222" t="s">
        <v>60</v>
      </c>
      <c r="AA1222" t="s">
        <v>61</v>
      </c>
      <c r="AB1222" t="s">
        <v>60</v>
      </c>
      <c r="AC1222" t="s">
        <v>60</v>
      </c>
      <c r="AD1222" t="s">
        <v>61</v>
      </c>
      <c r="AE1222" t="s">
        <v>60</v>
      </c>
      <c r="AF1222" t="s">
        <v>80</v>
      </c>
      <c r="AG1222" t="s">
        <v>80</v>
      </c>
      <c r="AH1222">
        <v>7</v>
      </c>
      <c r="AI1222">
        <f>"02103     "</f>
        <v>0</v>
      </c>
      <c r="AJ1222" t="s">
        <v>989</v>
      </c>
      <c r="AK1222" t="s">
        <v>990</v>
      </c>
      <c r="AL1222" t="s">
        <v>207</v>
      </c>
      <c r="AM1222" t="s">
        <v>208</v>
      </c>
      <c r="AN1222" t="s">
        <v>68</v>
      </c>
      <c r="AO1222" t="s">
        <v>1685</v>
      </c>
    </row>
    <row r="1223" spans="1:41">
      <c r="A1223">
        <v>1209</v>
      </c>
      <c r="B1223" t="s">
        <v>41</v>
      </c>
      <c r="C1223" t="s">
        <v>42</v>
      </c>
      <c r="D1223" t="s">
        <v>43</v>
      </c>
      <c r="E1223">
        <f>"02"</f>
        <v>0</v>
      </c>
      <c r="F1223" t="s">
        <v>124</v>
      </c>
      <c r="G1223" t="s">
        <v>125</v>
      </c>
      <c r="H1223">
        <v>2500</v>
      </c>
      <c r="I1223" t="s">
        <v>1681</v>
      </c>
      <c r="J1223" t="s">
        <v>1682</v>
      </c>
      <c r="K1223" t="s">
        <v>48</v>
      </c>
      <c r="L1223" t="s">
        <v>49</v>
      </c>
      <c r="M1223">
        <v>22</v>
      </c>
      <c r="N1223" t="s">
        <v>1496</v>
      </c>
      <c r="O1223" t="s">
        <v>51</v>
      </c>
      <c r="P1223" t="s">
        <v>1450</v>
      </c>
      <c r="Q1223" t="s">
        <v>92</v>
      </c>
      <c r="R1223" t="s">
        <v>54</v>
      </c>
      <c r="S1223" t="s">
        <v>55</v>
      </c>
      <c r="T1223" t="s">
        <v>55</v>
      </c>
      <c r="U1223" t="s">
        <v>1518</v>
      </c>
      <c r="V1223" t="s">
        <v>80</v>
      </c>
      <c r="W1223" t="s">
        <v>80</v>
      </c>
      <c r="X1223" t="s">
        <v>60</v>
      </c>
      <c r="Y1223" t="s">
        <v>60</v>
      </c>
      <c r="Z1223" t="s">
        <v>60</v>
      </c>
      <c r="AA1223" t="s">
        <v>61</v>
      </c>
      <c r="AB1223" t="s">
        <v>60</v>
      </c>
      <c r="AC1223" t="s">
        <v>60</v>
      </c>
      <c r="AD1223" t="s">
        <v>61</v>
      </c>
      <c r="AE1223" t="s">
        <v>60</v>
      </c>
      <c r="AF1223" t="s">
        <v>80</v>
      </c>
      <c r="AG1223" t="s">
        <v>80</v>
      </c>
      <c r="AH1223">
        <v>8</v>
      </c>
      <c r="AI1223">
        <f>"02102     "</f>
        <v>0</v>
      </c>
      <c r="AJ1223" t="s">
        <v>926</v>
      </c>
      <c r="AK1223" t="s">
        <v>927</v>
      </c>
      <c r="AL1223" t="s">
        <v>1686</v>
      </c>
      <c r="AM1223" t="s">
        <v>1687</v>
      </c>
      <c r="AN1223" t="s">
        <v>68</v>
      </c>
      <c r="AO1223" t="s">
        <v>1554</v>
      </c>
    </row>
    <row r="1224" spans="1:41">
      <c r="A1224">
        <v>1210</v>
      </c>
      <c r="B1224" t="s">
        <v>41</v>
      </c>
      <c r="C1224" t="s">
        <v>42</v>
      </c>
      <c r="D1224" t="s">
        <v>43</v>
      </c>
      <c r="E1224">
        <f>"08"</f>
        <v>0</v>
      </c>
      <c r="F1224" t="s">
        <v>241</v>
      </c>
      <c r="G1224" t="s">
        <v>242</v>
      </c>
      <c r="H1224">
        <v>2502</v>
      </c>
      <c r="I1224" t="s">
        <v>1688</v>
      </c>
      <c r="J1224" t="s">
        <v>1689</v>
      </c>
      <c r="K1224" t="s">
        <v>48</v>
      </c>
      <c r="L1224" t="s">
        <v>49</v>
      </c>
      <c r="M1224">
        <v>23</v>
      </c>
      <c r="N1224" t="s">
        <v>1487</v>
      </c>
      <c r="O1224" t="s">
        <v>51</v>
      </c>
      <c r="P1224" t="s">
        <v>1450</v>
      </c>
      <c r="Q1224" t="s">
        <v>92</v>
      </c>
      <c r="R1224" t="s">
        <v>54</v>
      </c>
      <c r="S1224" t="s">
        <v>55</v>
      </c>
      <c r="T1224" t="s">
        <v>55</v>
      </c>
      <c r="U1224" t="s">
        <v>1690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60</v>
      </c>
      <c r="AF1224" t="s">
        <v>80</v>
      </c>
      <c r="AG1224" t="s">
        <v>80</v>
      </c>
      <c r="AH1224">
        <v>1</v>
      </c>
      <c r="AI1224">
        <f>"08321     "</f>
        <v>0</v>
      </c>
      <c r="AJ1224" t="s">
        <v>1089</v>
      </c>
      <c r="AK1224" t="s">
        <v>1090</v>
      </c>
      <c r="AL1224" t="s">
        <v>375</v>
      </c>
      <c r="AM1224" t="s">
        <v>376</v>
      </c>
      <c r="AN1224" t="s">
        <v>68</v>
      </c>
      <c r="AO1224" t="s">
        <v>70</v>
      </c>
    </row>
    <row r="1225" spans="1:41">
      <c r="A1225">
        <v>1211</v>
      </c>
      <c r="B1225" t="s">
        <v>41</v>
      </c>
      <c r="C1225" t="s">
        <v>42</v>
      </c>
      <c r="D1225" t="s">
        <v>43</v>
      </c>
      <c r="E1225">
        <f>"08"</f>
        <v>0</v>
      </c>
      <c r="F1225" t="s">
        <v>241</v>
      </c>
      <c r="G1225" t="s">
        <v>242</v>
      </c>
      <c r="H1225">
        <v>2502</v>
      </c>
      <c r="I1225" t="s">
        <v>1688</v>
      </c>
      <c r="J1225" t="s">
        <v>1689</v>
      </c>
      <c r="K1225" t="s">
        <v>48</v>
      </c>
      <c r="L1225" t="s">
        <v>49</v>
      </c>
      <c r="M1225">
        <v>23</v>
      </c>
      <c r="N1225" t="s">
        <v>1487</v>
      </c>
      <c r="O1225" t="s">
        <v>51</v>
      </c>
      <c r="P1225" t="s">
        <v>1450</v>
      </c>
      <c r="Q1225" t="s">
        <v>92</v>
      </c>
      <c r="R1225" t="s">
        <v>54</v>
      </c>
      <c r="S1225" t="s">
        <v>55</v>
      </c>
      <c r="T1225" t="s">
        <v>55</v>
      </c>
      <c r="U1225" t="s">
        <v>1690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60</v>
      </c>
      <c r="AF1225" t="s">
        <v>80</v>
      </c>
      <c r="AG1225" t="s">
        <v>80</v>
      </c>
      <c r="AH1225">
        <v>2</v>
      </c>
      <c r="AI1225">
        <f>"08321     "</f>
        <v>0</v>
      </c>
      <c r="AJ1225" t="s">
        <v>1089</v>
      </c>
      <c r="AK1225" t="s">
        <v>1090</v>
      </c>
      <c r="AL1225" t="s">
        <v>375</v>
      </c>
      <c r="AM1225" t="s">
        <v>376</v>
      </c>
      <c r="AN1225" t="s">
        <v>68</v>
      </c>
      <c r="AO1225" t="s">
        <v>70</v>
      </c>
    </row>
    <row r="1226" spans="1:41">
      <c r="A1226">
        <v>1212</v>
      </c>
      <c r="B1226" t="s">
        <v>41</v>
      </c>
      <c r="C1226" t="s">
        <v>42</v>
      </c>
      <c r="D1226" t="s">
        <v>43</v>
      </c>
      <c r="E1226">
        <f>"08"</f>
        <v>0</v>
      </c>
      <c r="F1226" t="s">
        <v>241</v>
      </c>
      <c r="G1226" t="s">
        <v>242</v>
      </c>
      <c r="H1226">
        <v>2502</v>
      </c>
      <c r="I1226" t="s">
        <v>1688</v>
      </c>
      <c r="J1226" t="s">
        <v>1689</v>
      </c>
      <c r="K1226" t="s">
        <v>48</v>
      </c>
      <c r="L1226" t="s">
        <v>49</v>
      </c>
      <c r="M1226">
        <v>23</v>
      </c>
      <c r="N1226" t="s">
        <v>1487</v>
      </c>
      <c r="O1226" t="s">
        <v>51</v>
      </c>
      <c r="P1226" t="s">
        <v>1450</v>
      </c>
      <c r="Q1226" t="s">
        <v>92</v>
      </c>
      <c r="R1226" t="s">
        <v>54</v>
      </c>
      <c r="S1226" t="s">
        <v>55</v>
      </c>
      <c r="T1226" t="s">
        <v>55</v>
      </c>
      <c r="U1226" t="s">
        <v>1690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60</v>
      </c>
      <c r="AF1226" t="s">
        <v>80</v>
      </c>
      <c r="AG1226" t="s">
        <v>80</v>
      </c>
      <c r="AH1226">
        <v>3</v>
      </c>
      <c r="AI1226">
        <f>"08321     "</f>
        <v>0</v>
      </c>
      <c r="AJ1226" t="s">
        <v>1089</v>
      </c>
      <c r="AK1226" t="s">
        <v>1090</v>
      </c>
      <c r="AL1226" t="s">
        <v>375</v>
      </c>
      <c r="AM1226" t="s">
        <v>376</v>
      </c>
      <c r="AN1226" t="s">
        <v>68</v>
      </c>
      <c r="AO1226" t="s">
        <v>70</v>
      </c>
    </row>
    <row r="1227" spans="1:41">
      <c r="A1227">
        <v>1213</v>
      </c>
      <c r="B1227" t="s">
        <v>41</v>
      </c>
      <c r="C1227" t="s">
        <v>42</v>
      </c>
      <c r="D1227" t="s">
        <v>43</v>
      </c>
      <c r="E1227">
        <f>"08"</f>
        <v>0</v>
      </c>
      <c r="F1227" t="s">
        <v>241</v>
      </c>
      <c r="G1227" t="s">
        <v>242</v>
      </c>
      <c r="H1227">
        <v>2502</v>
      </c>
      <c r="I1227" t="s">
        <v>1688</v>
      </c>
      <c r="J1227" t="s">
        <v>1689</v>
      </c>
      <c r="K1227" t="s">
        <v>48</v>
      </c>
      <c r="L1227" t="s">
        <v>49</v>
      </c>
      <c r="M1227">
        <v>23</v>
      </c>
      <c r="N1227" t="s">
        <v>1487</v>
      </c>
      <c r="O1227" t="s">
        <v>51</v>
      </c>
      <c r="P1227" t="s">
        <v>1450</v>
      </c>
      <c r="Q1227" t="s">
        <v>92</v>
      </c>
      <c r="R1227" t="s">
        <v>54</v>
      </c>
      <c r="S1227" t="s">
        <v>55</v>
      </c>
      <c r="T1227" t="s">
        <v>55</v>
      </c>
      <c r="U1227" t="s">
        <v>1690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60</v>
      </c>
      <c r="AF1227" t="s">
        <v>80</v>
      </c>
      <c r="AG1227" t="s">
        <v>80</v>
      </c>
      <c r="AH1227">
        <v>6</v>
      </c>
      <c r="AI1227">
        <f>"08321     "</f>
        <v>0</v>
      </c>
      <c r="AJ1227" t="s">
        <v>1089</v>
      </c>
      <c r="AK1227" t="s">
        <v>1090</v>
      </c>
      <c r="AL1227" t="s">
        <v>375</v>
      </c>
      <c r="AM1227" t="s">
        <v>376</v>
      </c>
      <c r="AN1227" t="s">
        <v>68</v>
      </c>
      <c r="AO1227" t="s">
        <v>432</v>
      </c>
    </row>
    <row r="1228" spans="1:41">
      <c r="A1228">
        <v>1217</v>
      </c>
      <c r="B1228" t="s">
        <v>41</v>
      </c>
      <c r="C1228" t="s">
        <v>42</v>
      </c>
      <c r="D1228" t="s">
        <v>43</v>
      </c>
      <c r="E1228">
        <f>"07"</f>
        <v>0</v>
      </c>
      <c r="F1228" t="s">
        <v>44</v>
      </c>
      <c r="G1228" t="s">
        <v>45</v>
      </c>
      <c r="H1228">
        <v>2509</v>
      </c>
      <c r="I1228" t="s">
        <v>1452</v>
      </c>
      <c r="J1228" t="s">
        <v>1453</v>
      </c>
      <c r="K1228" t="s">
        <v>48</v>
      </c>
      <c r="L1228" t="s">
        <v>49</v>
      </c>
      <c r="M1228">
        <v>23</v>
      </c>
      <c r="N1228" t="s">
        <v>1454</v>
      </c>
      <c r="O1228" t="s">
        <v>51</v>
      </c>
      <c r="P1228" t="s">
        <v>1450</v>
      </c>
      <c r="Q1228" t="s">
        <v>92</v>
      </c>
      <c r="R1228" t="s">
        <v>54</v>
      </c>
      <c r="S1228" t="s">
        <v>55</v>
      </c>
      <c r="T1228" t="s">
        <v>55</v>
      </c>
      <c r="U1228" t="s">
        <v>1455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61</v>
      </c>
      <c r="AF1228" t="s">
        <v>1271</v>
      </c>
      <c r="AG1228" t="s">
        <v>1272</v>
      </c>
      <c r="AH1228">
        <v>4</v>
      </c>
      <c r="AI1228">
        <f>"07211     "</f>
        <v>0</v>
      </c>
      <c r="AJ1228" t="s">
        <v>239</v>
      </c>
      <c r="AK1228" t="s">
        <v>240</v>
      </c>
      <c r="AL1228" t="s">
        <v>284</v>
      </c>
      <c r="AM1228" t="s">
        <v>285</v>
      </c>
      <c r="AN1228" t="s">
        <v>68</v>
      </c>
      <c r="AO1228" t="s">
        <v>85</v>
      </c>
    </row>
    <row r="1229" spans="1:41">
      <c r="A1229">
        <v>1218</v>
      </c>
      <c r="B1229" t="s">
        <v>41</v>
      </c>
      <c r="C1229" t="s">
        <v>42</v>
      </c>
      <c r="D1229" t="s">
        <v>43</v>
      </c>
      <c r="E1229">
        <f>"07"</f>
        <v>0</v>
      </c>
      <c r="F1229" t="s">
        <v>44</v>
      </c>
      <c r="G1229" t="s">
        <v>45</v>
      </c>
      <c r="H1229">
        <v>2509</v>
      </c>
      <c r="I1229" t="s">
        <v>1452</v>
      </c>
      <c r="J1229" t="s">
        <v>1453</v>
      </c>
      <c r="K1229" t="s">
        <v>48</v>
      </c>
      <c r="L1229" t="s">
        <v>49</v>
      </c>
      <c r="M1229">
        <v>23</v>
      </c>
      <c r="N1229" t="s">
        <v>1454</v>
      </c>
      <c r="O1229" t="s">
        <v>51</v>
      </c>
      <c r="P1229" t="s">
        <v>1450</v>
      </c>
      <c r="Q1229" t="s">
        <v>92</v>
      </c>
      <c r="R1229" t="s">
        <v>54</v>
      </c>
      <c r="S1229" t="s">
        <v>55</v>
      </c>
      <c r="T1229" t="s">
        <v>55</v>
      </c>
      <c r="U1229" t="s">
        <v>1455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61</v>
      </c>
      <c r="AF1229" t="s">
        <v>1271</v>
      </c>
      <c r="AG1229" t="s">
        <v>1272</v>
      </c>
      <c r="AH1229">
        <v>5</v>
      </c>
      <c r="AI1229">
        <f>"07211     "</f>
        <v>0</v>
      </c>
      <c r="AJ1229" t="s">
        <v>239</v>
      </c>
      <c r="AK1229" t="s">
        <v>240</v>
      </c>
      <c r="AL1229" t="s">
        <v>140</v>
      </c>
      <c r="AM1229" t="s">
        <v>141</v>
      </c>
      <c r="AN1229" t="s">
        <v>68</v>
      </c>
      <c r="AO1229" t="s">
        <v>70</v>
      </c>
    </row>
    <row r="1230" spans="1:41">
      <c r="A1230">
        <v>1219</v>
      </c>
      <c r="B1230" t="s">
        <v>41</v>
      </c>
      <c r="C1230" t="s">
        <v>42</v>
      </c>
      <c r="D1230" t="s">
        <v>43</v>
      </c>
      <c r="E1230">
        <f>"07"</f>
        <v>0</v>
      </c>
      <c r="F1230" t="s">
        <v>44</v>
      </c>
      <c r="G1230" t="s">
        <v>45</v>
      </c>
      <c r="H1230">
        <v>2509</v>
      </c>
      <c r="I1230" t="s">
        <v>1452</v>
      </c>
      <c r="J1230" t="s">
        <v>1453</v>
      </c>
      <c r="K1230" t="s">
        <v>48</v>
      </c>
      <c r="L1230" t="s">
        <v>49</v>
      </c>
      <c r="M1230">
        <v>23</v>
      </c>
      <c r="N1230" t="s">
        <v>1454</v>
      </c>
      <c r="O1230" t="s">
        <v>51</v>
      </c>
      <c r="P1230" t="s">
        <v>1450</v>
      </c>
      <c r="Q1230" t="s">
        <v>92</v>
      </c>
      <c r="R1230" t="s">
        <v>54</v>
      </c>
      <c r="S1230" t="s">
        <v>55</v>
      </c>
      <c r="T1230" t="s">
        <v>55</v>
      </c>
      <c r="U1230" t="s">
        <v>1455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61</v>
      </c>
      <c r="AF1230" t="s">
        <v>1271</v>
      </c>
      <c r="AG1230" t="s">
        <v>1272</v>
      </c>
      <c r="AH1230">
        <v>6</v>
      </c>
      <c r="AI1230">
        <f>"07211     "</f>
        <v>0</v>
      </c>
      <c r="AJ1230" t="s">
        <v>239</v>
      </c>
      <c r="AK1230" t="s">
        <v>240</v>
      </c>
      <c r="AL1230" t="s">
        <v>140</v>
      </c>
      <c r="AM1230" t="s">
        <v>141</v>
      </c>
      <c r="AN1230" t="s">
        <v>68</v>
      </c>
      <c r="AO1230" t="s">
        <v>71</v>
      </c>
    </row>
    <row r="1231" spans="1:41">
      <c r="A1231">
        <v>1223</v>
      </c>
      <c r="B1231" t="s">
        <v>41</v>
      </c>
      <c r="C1231" t="s">
        <v>42</v>
      </c>
      <c r="D1231" t="s">
        <v>43</v>
      </c>
      <c r="E1231">
        <f>"07"</f>
        <v>0</v>
      </c>
      <c r="F1231" t="s">
        <v>44</v>
      </c>
      <c r="G1231" t="s">
        <v>45</v>
      </c>
      <c r="H1231">
        <v>2509</v>
      </c>
      <c r="I1231" t="s">
        <v>1452</v>
      </c>
      <c r="J1231" t="s">
        <v>1453</v>
      </c>
      <c r="K1231" t="s">
        <v>48</v>
      </c>
      <c r="L1231" t="s">
        <v>49</v>
      </c>
      <c r="M1231">
        <v>23</v>
      </c>
      <c r="N1231" t="s">
        <v>1454</v>
      </c>
      <c r="O1231" t="s">
        <v>51</v>
      </c>
      <c r="P1231" t="s">
        <v>1450</v>
      </c>
      <c r="Q1231" t="s">
        <v>92</v>
      </c>
      <c r="R1231" t="s">
        <v>54</v>
      </c>
      <c r="S1231" t="s">
        <v>55</v>
      </c>
      <c r="T1231" t="s">
        <v>55</v>
      </c>
      <c r="U1231" t="s">
        <v>1455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61</v>
      </c>
      <c r="AF1231" t="s">
        <v>1271</v>
      </c>
      <c r="AG1231" t="s">
        <v>1272</v>
      </c>
      <c r="AH1231">
        <v>10</v>
      </c>
      <c r="AI1231">
        <f>"07211     "</f>
        <v>0</v>
      </c>
      <c r="AJ1231" t="s">
        <v>239</v>
      </c>
      <c r="AK1231" t="s">
        <v>240</v>
      </c>
      <c r="AL1231" t="s">
        <v>140</v>
      </c>
      <c r="AM1231" t="s">
        <v>141</v>
      </c>
      <c r="AN1231" t="s">
        <v>68</v>
      </c>
      <c r="AO1231" t="s">
        <v>1691</v>
      </c>
    </row>
    <row r="1232" spans="1:41">
      <c r="A1232">
        <v>1224</v>
      </c>
      <c r="B1232" t="s">
        <v>41</v>
      </c>
      <c r="C1232" t="s">
        <v>42</v>
      </c>
      <c r="D1232" t="s">
        <v>43</v>
      </c>
      <c r="E1232">
        <f>"05"</f>
        <v>0</v>
      </c>
      <c r="F1232" t="s">
        <v>99</v>
      </c>
      <c r="G1232" t="s">
        <v>100</v>
      </c>
      <c r="H1232">
        <v>2526</v>
      </c>
      <c r="I1232" t="s">
        <v>1692</v>
      </c>
      <c r="J1232" t="s">
        <v>1693</v>
      </c>
      <c r="K1232" t="s">
        <v>48</v>
      </c>
      <c r="L1232" t="s">
        <v>49</v>
      </c>
      <c r="M1232">
        <v>23</v>
      </c>
      <c r="N1232" t="s">
        <v>1487</v>
      </c>
      <c r="O1232" t="s">
        <v>51</v>
      </c>
      <c r="P1232" t="s">
        <v>1450</v>
      </c>
      <c r="Q1232" t="s">
        <v>92</v>
      </c>
      <c r="R1232" t="s">
        <v>54</v>
      </c>
      <c r="S1232" t="s">
        <v>55</v>
      </c>
      <c r="T1232" t="s">
        <v>55</v>
      </c>
      <c r="U1232" t="s">
        <v>1694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3</v>
      </c>
      <c r="AI1232">
        <f>"05131     "</f>
        <v>0</v>
      </c>
      <c r="AJ1232" t="s">
        <v>105</v>
      </c>
      <c r="AK1232" t="s">
        <v>106</v>
      </c>
      <c r="AL1232" t="s">
        <v>107</v>
      </c>
      <c r="AM1232" t="s">
        <v>108</v>
      </c>
      <c r="AN1232" t="s">
        <v>68</v>
      </c>
      <c r="AO1232" t="s">
        <v>233</v>
      </c>
    </row>
    <row r="1233" spans="1:41">
      <c r="A1233">
        <v>1225</v>
      </c>
      <c r="B1233" t="s">
        <v>41</v>
      </c>
      <c r="C1233" t="s">
        <v>42</v>
      </c>
      <c r="D1233" t="s">
        <v>43</v>
      </c>
      <c r="E1233">
        <f>"08"</f>
        <v>0</v>
      </c>
      <c r="F1233" t="s">
        <v>241</v>
      </c>
      <c r="G1233" t="s">
        <v>242</v>
      </c>
      <c r="H1233">
        <v>2531</v>
      </c>
      <c r="I1233" t="s">
        <v>1695</v>
      </c>
      <c r="J1233" t="s">
        <v>1696</v>
      </c>
      <c r="K1233" t="s">
        <v>48</v>
      </c>
      <c r="L1233" t="s">
        <v>49</v>
      </c>
      <c r="M1233">
        <v>19</v>
      </c>
      <c r="N1233" t="s">
        <v>1697</v>
      </c>
      <c r="O1233" t="s">
        <v>51</v>
      </c>
      <c r="P1233" t="s">
        <v>1566</v>
      </c>
      <c r="Q1233" t="s">
        <v>92</v>
      </c>
      <c r="R1233" t="s">
        <v>54</v>
      </c>
      <c r="S1233" t="s">
        <v>237</v>
      </c>
      <c r="T1233" t="s">
        <v>55</v>
      </c>
      <c r="U1233" t="s">
        <v>1698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3</v>
      </c>
      <c r="AI1233">
        <f>"08311     "</f>
        <v>0</v>
      </c>
      <c r="AJ1233" t="s">
        <v>601</v>
      </c>
      <c r="AK1233" t="s">
        <v>602</v>
      </c>
      <c r="AL1233" t="s">
        <v>375</v>
      </c>
      <c r="AM1233" t="s">
        <v>376</v>
      </c>
      <c r="AN1233" t="s">
        <v>68</v>
      </c>
      <c r="AO1233" t="s">
        <v>276</v>
      </c>
    </row>
    <row r="1234" spans="1:41">
      <c r="A1234">
        <v>1226</v>
      </c>
      <c r="B1234" t="s">
        <v>41</v>
      </c>
      <c r="C1234" t="s">
        <v>42</v>
      </c>
      <c r="D1234" t="s">
        <v>43</v>
      </c>
      <c r="E1234">
        <f>"08"</f>
        <v>0</v>
      </c>
      <c r="F1234" t="s">
        <v>241</v>
      </c>
      <c r="G1234" t="s">
        <v>242</v>
      </c>
      <c r="H1234">
        <v>2531</v>
      </c>
      <c r="I1234" t="s">
        <v>1695</v>
      </c>
      <c r="J1234" t="s">
        <v>1696</v>
      </c>
      <c r="K1234" t="s">
        <v>48</v>
      </c>
      <c r="L1234" t="s">
        <v>49</v>
      </c>
      <c r="M1234">
        <v>19</v>
      </c>
      <c r="N1234" t="s">
        <v>1697</v>
      </c>
      <c r="O1234" t="s">
        <v>51</v>
      </c>
      <c r="P1234" t="s">
        <v>1566</v>
      </c>
      <c r="Q1234" t="s">
        <v>92</v>
      </c>
      <c r="R1234" t="s">
        <v>54</v>
      </c>
      <c r="S1234" t="s">
        <v>237</v>
      </c>
      <c r="T1234" t="s">
        <v>55</v>
      </c>
      <c r="U1234" t="s">
        <v>1698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4</v>
      </c>
      <c r="AI1234">
        <f>"08311     "</f>
        <v>0</v>
      </c>
      <c r="AJ1234" t="s">
        <v>601</v>
      </c>
      <c r="AK1234" t="s">
        <v>602</v>
      </c>
      <c r="AL1234" t="s">
        <v>375</v>
      </c>
      <c r="AM1234" t="s">
        <v>376</v>
      </c>
      <c r="AN1234" t="s">
        <v>68</v>
      </c>
      <c r="AO1234" t="s">
        <v>70</v>
      </c>
    </row>
    <row r="1235" spans="1:41">
      <c r="A1235">
        <v>1343</v>
      </c>
      <c r="B1235" t="s">
        <v>41</v>
      </c>
      <c r="C1235" t="s">
        <v>42</v>
      </c>
      <c r="D1235" t="s">
        <v>43</v>
      </c>
      <c r="E1235">
        <f>"08"</f>
        <v>0</v>
      </c>
      <c r="F1235" t="s">
        <v>241</v>
      </c>
      <c r="G1235" t="s">
        <v>242</v>
      </c>
      <c r="H1235">
        <v>2858</v>
      </c>
      <c r="I1235" t="s">
        <v>1699</v>
      </c>
      <c r="J1235" t="s">
        <v>1700</v>
      </c>
      <c r="K1235" t="s">
        <v>48</v>
      </c>
      <c r="L1235" t="s">
        <v>49</v>
      </c>
      <c r="M1235">
        <v>22</v>
      </c>
      <c r="N1235" t="s">
        <v>1576</v>
      </c>
      <c r="O1235" t="s">
        <v>51</v>
      </c>
      <c r="P1235" t="s">
        <v>1450</v>
      </c>
      <c r="Q1235" t="s">
        <v>92</v>
      </c>
      <c r="R1235" t="s">
        <v>237</v>
      </c>
      <c r="S1235" t="s">
        <v>55</v>
      </c>
      <c r="T1235" t="s">
        <v>55</v>
      </c>
      <c r="U1235" t="s">
        <v>1701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60</v>
      </c>
      <c r="AE1235" t="s">
        <v>60</v>
      </c>
      <c r="AF1235" t="s">
        <v>1702</v>
      </c>
      <c r="AG1235" t="s">
        <v>1703</v>
      </c>
      <c r="AH1235">
        <v>4</v>
      </c>
      <c r="AI1235">
        <f>"08302     "</f>
        <v>0</v>
      </c>
      <c r="AJ1235" t="s">
        <v>477</v>
      </c>
      <c r="AK1235" t="s">
        <v>478</v>
      </c>
      <c r="AL1235" t="s">
        <v>375</v>
      </c>
      <c r="AM1235" t="s">
        <v>376</v>
      </c>
      <c r="AN1235" t="s">
        <v>68</v>
      </c>
      <c r="AO1235" t="s">
        <v>70</v>
      </c>
    </row>
    <row r="1236" spans="1:41">
      <c r="A1236">
        <v>1227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1539</v>
      </c>
      <c r="J1236" t="s">
        <v>1540</v>
      </c>
      <c r="K1236" t="s">
        <v>48</v>
      </c>
      <c r="L1236" t="s">
        <v>49</v>
      </c>
      <c r="M1236">
        <v>23</v>
      </c>
      <c r="N1236" t="s">
        <v>1487</v>
      </c>
      <c r="O1236" t="s">
        <v>51</v>
      </c>
      <c r="P1236" t="s">
        <v>1450</v>
      </c>
      <c r="Q1236" t="s">
        <v>92</v>
      </c>
      <c r="R1236" t="s">
        <v>54</v>
      </c>
      <c r="S1236" t="s">
        <v>55</v>
      </c>
      <c r="T1236" t="s">
        <v>55</v>
      </c>
      <c r="U1236" t="s">
        <v>1541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1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233</v>
      </c>
    </row>
    <row r="1237" spans="1:41">
      <c r="A1237">
        <v>1228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1539</v>
      </c>
      <c r="J1237" t="s">
        <v>1540</v>
      </c>
      <c r="K1237" t="s">
        <v>48</v>
      </c>
      <c r="L1237" t="s">
        <v>49</v>
      </c>
      <c r="M1237">
        <v>23</v>
      </c>
      <c r="N1237" t="s">
        <v>1487</v>
      </c>
      <c r="O1237" t="s">
        <v>51</v>
      </c>
      <c r="P1237" t="s">
        <v>1450</v>
      </c>
      <c r="Q1237" t="s">
        <v>92</v>
      </c>
      <c r="R1237" t="s">
        <v>54</v>
      </c>
      <c r="S1237" t="s">
        <v>55</v>
      </c>
      <c r="T1237" t="s">
        <v>55</v>
      </c>
      <c r="U1237" t="s">
        <v>1541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2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142</v>
      </c>
    </row>
    <row r="1238" spans="1:41">
      <c r="A1238">
        <v>2971</v>
      </c>
      <c r="B1238" t="s">
        <v>41</v>
      </c>
      <c r="C1238" t="s">
        <v>42</v>
      </c>
      <c r="D1238" t="s">
        <v>43</v>
      </c>
      <c r="E1238">
        <f>"02"</f>
        <v>0</v>
      </c>
      <c r="F1238" t="s">
        <v>124</v>
      </c>
      <c r="G1238" t="s">
        <v>125</v>
      </c>
      <c r="H1238">
        <v>4612</v>
      </c>
      <c r="I1238" t="s">
        <v>1704</v>
      </c>
      <c r="J1238" t="s">
        <v>1705</v>
      </c>
      <c r="K1238" t="s">
        <v>48</v>
      </c>
      <c r="L1238" t="s">
        <v>49</v>
      </c>
      <c r="M1238">
        <v>12</v>
      </c>
      <c r="N1238" t="s">
        <v>1706</v>
      </c>
      <c r="O1238" t="s">
        <v>51</v>
      </c>
      <c r="P1238" t="s">
        <v>1707</v>
      </c>
      <c r="Q1238" t="s">
        <v>53</v>
      </c>
      <c r="R1238" t="s">
        <v>1708</v>
      </c>
      <c r="S1238" t="s">
        <v>237</v>
      </c>
      <c r="T1238" t="s">
        <v>55</v>
      </c>
      <c r="U1238" t="s">
        <v>1709</v>
      </c>
      <c r="V1238" t="s">
        <v>80</v>
      </c>
      <c r="W1238" t="s">
        <v>80</v>
      </c>
      <c r="X1238" t="s">
        <v>60</v>
      </c>
      <c r="Y1238" t="s">
        <v>60</v>
      </c>
      <c r="Z1238" t="s">
        <v>60</v>
      </c>
      <c r="AA1238" t="s">
        <v>61</v>
      </c>
      <c r="AB1238" t="s">
        <v>60</v>
      </c>
      <c r="AC1238" t="s">
        <v>60</v>
      </c>
      <c r="AD1238" t="s">
        <v>61</v>
      </c>
      <c r="AE1238" t="s">
        <v>60</v>
      </c>
      <c r="AF1238" t="s">
        <v>1710</v>
      </c>
      <c r="AG1238" t="s">
        <v>1711</v>
      </c>
      <c r="AH1238">
        <v>3</v>
      </c>
      <c r="AI1238">
        <f>"02001     "</f>
        <v>0</v>
      </c>
      <c r="AJ1238" t="s">
        <v>834</v>
      </c>
      <c r="AK1238" t="s">
        <v>835</v>
      </c>
      <c r="AL1238" t="s">
        <v>1712</v>
      </c>
      <c r="AM1238" t="s">
        <v>1713</v>
      </c>
      <c r="AN1238" t="s">
        <v>1714</v>
      </c>
      <c r="AO1238" t="s">
        <v>70</v>
      </c>
    </row>
    <row r="1239" spans="1:41">
      <c r="A1239">
        <v>1229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1539</v>
      </c>
      <c r="J1239" t="s">
        <v>1540</v>
      </c>
      <c r="K1239" t="s">
        <v>48</v>
      </c>
      <c r="L1239" t="s">
        <v>49</v>
      </c>
      <c r="M1239">
        <v>23</v>
      </c>
      <c r="N1239" t="s">
        <v>1487</v>
      </c>
      <c r="O1239" t="s">
        <v>51</v>
      </c>
      <c r="P1239" t="s">
        <v>1450</v>
      </c>
      <c r="Q1239" t="s">
        <v>92</v>
      </c>
      <c r="R1239" t="s">
        <v>54</v>
      </c>
      <c r="S1239" t="s">
        <v>55</v>
      </c>
      <c r="T1239" t="s">
        <v>55</v>
      </c>
      <c r="U1239" t="s">
        <v>1541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3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1230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1539</v>
      </c>
      <c r="J1240" t="s">
        <v>1540</v>
      </c>
      <c r="K1240" t="s">
        <v>48</v>
      </c>
      <c r="L1240" t="s">
        <v>49</v>
      </c>
      <c r="M1240">
        <v>23</v>
      </c>
      <c r="N1240" t="s">
        <v>1487</v>
      </c>
      <c r="O1240" t="s">
        <v>51</v>
      </c>
      <c r="P1240" t="s">
        <v>1450</v>
      </c>
      <c r="Q1240" t="s">
        <v>92</v>
      </c>
      <c r="R1240" t="s">
        <v>54</v>
      </c>
      <c r="S1240" t="s">
        <v>55</v>
      </c>
      <c r="T1240" t="s">
        <v>55</v>
      </c>
      <c r="U1240" t="s">
        <v>1541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4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403</v>
      </c>
    </row>
    <row r="1241" spans="1:41">
      <c r="A1241">
        <v>1231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1539</v>
      </c>
      <c r="J1241" t="s">
        <v>1540</v>
      </c>
      <c r="K1241" t="s">
        <v>48</v>
      </c>
      <c r="L1241" t="s">
        <v>49</v>
      </c>
      <c r="M1241">
        <v>23</v>
      </c>
      <c r="N1241" t="s">
        <v>1487</v>
      </c>
      <c r="O1241" t="s">
        <v>51</v>
      </c>
      <c r="P1241" t="s">
        <v>1450</v>
      </c>
      <c r="Q1241" t="s">
        <v>92</v>
      </c>
      <c r="R1241" t="s">
        <v>54</v>
      </c>
      <c r="S1241" t="s">
        <v>55</v>
      </c>
      <c r="T1241" t="s">
        <v>55</v>
      </c>
      <c r="U1241" t="s">
        <v>1541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5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72</v>
      </c>
    </row>
    <row r="1242" spans="1:41">
      <c r="A1242">
        <v>1232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1539</v>
      </c>
      <c r="J1242" t="s">
        <v>1540</v>
      </c>
      <c r="K1242" t="s">
        <v>48</v>
      </c>
      <c r="L1242" t="s">
        <v>49</v>
      </c>
      <c r="M1242">
        <v>23</v>
      </c>
      <c r="N1242" t="s">
        <v>1487</v>
      </c>
      <c r="O1242" t="s">
        <v>51</v>
      </c>
      <c r="P1242" t="s">
        <v>1450</v>
      </c>
      <c r="Q1242" t="s">
        <v>92</v>
      </c>
      <c r="R1242" t="s">
        <v>54</v>
      </c>
      <c r="S1242" t="s">
        <v>55</v>
      </c>
      <c r="T1242" t="s">
        <v>55</v>
      </c>
      <c r="U1242" t="s">
        <v>1541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6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69</v>
      </c>
    </row>
    <row r="1243" spans="1:41">
      <c r="A1243">
        <v>1233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1539</v>
      </c>
      <c r="J1243" t="s">
        <v>1540</v>
      </c>
      <c r="K1243" t="s">
        <v>48</v>
      </c>
      <c r="L1243" t="s">
        <v>49</v>
      </c>
      <c r="M1243">
        <v>23</v>
      </c>
      <c r="N1243" t="s">
        <v>1487</v>
      </c>
      <c r="O1243" t="s">
        <v>51</v>
      </c>
      <c r="P1243" t="s">
        <v>1450</v>
      </c>
      <c r="Q1243" t="s">
        <v>92</v>
      </c>
      <c r="R1243" t="s">
        <v>54</v>
      </c>
      <c r="S1243" t="s">
        <v>55</v>
      </c>
      <c r="T1243" t="s">
        <v>55</v>
      </c>
      <c r="U1243" t="s">
        <v>1541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7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69</v>
      </c>
    </row>
    <row r="1244" spans="1:41">
      <c r="A1244">
        <v>1234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1539</v>
      </c>
      <c r="J1244" t="s">
        <v>1540</v>
      </c>
      <c r="K1244" t="s">
        <v>48</v>
      </c>
      <c r="L1244" t="s">
        <v>49</v>
      </c>
      <c r="M1244">
        <v>23</v>
      </c>
      <c r="N1244" t="s">
        <v>1487</v>
      </c>
      <c r="O1244" t="s">
        <v>51</v>
      </c>
      <c r="P1244" t="s">
        <v>1450</v>
      </c>
      <c r="Q1244" t="s">
        <v>92</v>
      </c>
      <c r="R1244" t="s">
        <v>54</v>
      </c>
      <c r="S1244" t="s">
        <v>55</v>
      </c>
      <c r="T1244" t="s">
        <v>55</v>
      </c>
      <c r="U1244" t="s">
        <v>1541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8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403</v>
      </c>
    </row>
    <row r="1245" spans="1:41">
      <c r="A1245">
        <v>1235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1539</v>
      </c>
      <c r="J1245" t="s">
        <v>1540</v>
      </c>
      <c r="K1245" t="s">
        <v>48</v>
      </c>
      <c r="L1245" t="s">
        <v>49</v>
      </c>
      <c r="M1245">
        <v>23</v>
      </c>
      <c r="N1245" t="s">
        <v>1487</v>
      </c>
      <c r="O1245" t="s">
        <v>51</v>
      </c>
      <c r="P1245" t="s">
        <v>1450</v>
      </c>
      <c r="Q1245" t="s">
        <v>92</v>
      </c>
      <c r="R1245" t="s">
        <v>54</v>
      </c>
      <c r="S1245" t="s">
        <v>55</v>
      </c>
      <c r="T1245" t="s">
        <v>55</v>
      </c>
      <c r="U1245" t="s">
        <v>1541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9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69</v>
      </c>
    </row>
    <row r="1246" spans="1:41">
      <c r="A1246">
        <v>1236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1539</v>
      </c>
      <c r="J1246" t="s">
        <v>1540</v>
      </c>
      <c r="K1246" t="s">
        <v>48</v>
      </c>
      <c r="L1246" t="s">
        <v>49</v>
      </c>
      <c r="M1246">
        <v>23</v>
      </c>
      <c r="N1246" t="s">
        <v>1487</v>
      </c>
      <c r="O1246" t="s">
        <v>51</v>
      </c>
      <c r="P1246" t="s">
        <v>1450</v>
      </c>
      <c r="Q1246" t="s">
        <v>92</v>
      </c>
      <c r="R1246" t="s">
        <v>54</v>
      </c>
      <c r="S1246" t="s">
        <v>55</v>
      </c>
      <c r="T1246" t="s">
        <v>55</v>
      </c>
      <c r="U1246" t="s">
        <v>1541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10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1117</v>
      </c>
    </row>
    <row r="1247" spans="1:41">
      <c r="A1247">
        <v>1237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1539</v>
      </c>
      <c r="J1247" t="s">
        <v>1540</v>
      </c>
      <c r="K1247" t="s">
        <v>48</v>
      </c>
      <c r="L1247" t="s">
        <v>49</v>
      </c>
      <c r="M1247">
        <v>23</v>
      </c>
      <c r="N1247" t="s">
        <v>1487</v>
      </c>
      <c r="O1247" t="s">
        <v>51</v>
      </c>
      <c r="P1247" t="s">
        <v>1450</v>
      </c>
      <c r="Q1247" t="s">
        <v>92</v>
      </c>
      <c r="R1247" t="s">
        <v>54</v>
      </c>
      <c r="S1247" t="s">
        <v>55</v>
      </c>
      <c r="T1247" t="s">
        <v>55</v>
      </c>
      <c r="U1247" t="s">
        <v>1541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11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142</v>
      </c>
    </row>
    <row r="1248" spans="1:41">
      <c r="A1248">
        <v>1238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1539</v>
      </c>
      <c r="J1248" t="s">
        <v>1540</v>
      </c>
      <c r="K1248" t="s">
        <v>48</v>
      </c>
      <c r="L1248" t="s">
        <v>49</v>
      </c>
      <c r="M1248">
        <v>23</v>
      </c>
      <c r="N1248" t="s">
        <v>1487</v>
      </c>
      <c r="O1248" t="s">
        <v>51</v>
      </c>
      <c r="P1248" t="s">
        <v>1450</v>
      </c>
      <c r="Q1248" t="s">
        <v>92</v>
      </c>
      <c r="R1248" t="s">
        <v>54</v>
      </c>
      <c r="S1248" t="s">
        <v>55</v>
      </c>
      <c r="T1248" t="s">
        <v>55</v>
      </c>
      <c r="U1248" t="s">
        <v>1541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12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253</v>
      </c>
    </row>
    <row r="1249" spans="1:41">
      <c r="A1249">
        <v>1239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1539</v>
      </c>
      <c r="J1249" t="s">
        <v>1540</v>
      </c>
      <c r="K1249" t="s">
        <v>48</v>
      </c>
      <c r="L1249" t="s">
        <v>49</v>
      </c>
      <c r="M1249">
        <v>23</v>
      </c>
      <c r="N1249" t="s">
        <v>1487</v>
      </c>
      <c r="O1249" t="s">
        <v>51</v>
      </c>
      <c r="P1249" t="s">
        <v>1450</v>
      </c>
      <c r="Q1249" t="s">
        <v>92</v>
      </c>
      <c r="R1249" t="s">
        <v>54</v>
      </c>
      <c r="S1249" t="s">
        <v>55</v>
      </c>
      <c r="T1249" t="s">
        <v>55</v>
      </c>
      <c r="U1249" t="s">
        <v>1541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13</v>
      </c>
      <c r="AI1249">
        <f>"05131     "</f>
        <v>0</v>
      </c>
      <c r="AJ1249" t="s">
        <v>105</v>
      </c>
      <c r="AK1249" t="s">
        <v>106</v>
      </c>
      <c r="AL1249" t="s">
        <v>107</v>
      </c>
      <c r="AM1249" t="s">
        <v>108</v>
      </c>
      <c r="AN1249" t="s">
        <v>68</v>
      </c>
      <c r="AO1249" t="s">
        <v>253</v>
      </c>
    </row>
    <row r="1250" spans="1:41">
      <c r="A1250">
        <v>1240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1539</v>
      </c>
      <c r="J1250" t="s">
        <v>1540</v>
      </c>
      <c r="K1250" t="s">
        <v>48</v>
      </c>
      <c r="L1250" t="s">
        <v>49</v>
      </c>
      <c r="M1250">
        <v>23</v>
      </c>
      <c r="N1250" t="s">
        <v>1487</v>
      </c>
      <c r="O1250" t="s">
        <v>51</v>
      </c>
      <c r="P1250" t="s">
        <v>1450</v>
      </c>
      <c r="Q1250" t="s">
        <v>92</v>
      </c>
      <c r="R1250" t="s">
        <v>54</v>
      </c>
      <c r="S1250" t="s">
        <v>55</v>
      </c>
      <c r="T1250" t="s">
        <v>55</v>
      </c>
      <c r="U1250" t="s">
        <v>1541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14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256</v>
      </c>
    </row>
    <row r="1251" spans="1:41">
      <c r="A1251">
        <v>1241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1539</v>
      </c>
      <c r="J1251" t="s">
        <v>1540</v>
      </c>
      <c r="K1251" t="s">
        <v>48</v>
      </c>
      <c r="L1251" t="s">
        <v>49</v>
      </c>
      <c r="M1251">
        <v>23</v>
      </c>
      <c r="N1251" t="s">
        <v>1487</v>
      </c>
      <c r="O1251" t="s">
        <v>51</v>
      </c>
      <c r="P1251" t="s">
        <v>1450</v>
      </c>
      <c r="Q1251" t="s">
        <v>92</v>
      </c>
      <c r="R1251" t="s">
        <v>54</v>
      </c>
      <c r="S1251" t="s">
        <v>55</v>
      </c>
      <c r="T1251" t="s">
        <v>55</v>
      </c>
      <c r="U1251" t="s">
        <v>1541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15</v>
      </c>
      <c r="AI1251">
        <f>"05131     "</f>
        <v>0</v>
      </c>
      <c r="AJ1251" t="s">
        <v>105</v>
      </c>
      <c r="AK1251" t="s">
        <v>106</v>
      </c>
      <c r="AL1251" t="s">
        <v>107</v>
      </c>
      <c r="AM1251" t="s">
        <v>108</v>
      </c>
      <c r="AN1251" t="s">
        <v>68</v>
      </c>
      <c r="AO1251" t="s">
        <v>69</v>
      </c>
    </row>
    <row r="1252" spans="1:41">
      <c r="A1252">
        <v>1242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1539</v>
      </c>
      <c r="J1252" t="s">
        <v>1540</v>
      </c>
      <c r="K1252" t="s">
        <v>48</v>
      </c>
      <c r="L1252" t="s">
        <v>49</v>
      </c>
      <c r="M1252">
        <v>23</v>
      </c>
      <c r="N1252" t="s">
        <v>1487</v>
      </c>
      <c r="O1252" t="s">
        <v>51</v>
      </c>
      <c r="P1252" t="s">
        <v>1450</v>
      </c>
      <c r="Q1252" t="s">
        <v>92</v>
      </c>
      <c r="R1252" t="s">
        <v>54</v>
      </c>
      <c r="S1252" t="s">
        <v>55</v>
      </c>
      <c r="T1252" t="s">
        <v>55</v>
      </c>
      <c r="U1252" t="s">
        <v>1541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16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142</v>
      </c>
    </row>
    <row r="1253" spans="1:41">
      <c r="A1253">
        <v>1243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1539</v>
      </c>
      <c r="J1253" t="s">
        <v>1540</v>
      </c>
      <c r="K1253" t="s">
        <v>48</v>
      </c>
      <c r="L1253" t="s">
        <v>49</v>
      </c>
      <c r="M1253">
        <v>23</v>
      </c>
      <c r="N1253" t="s">
        <v>1487</v>
      </c>
      <c r="O1253" t="s">
        <v>51</v>
      </c>
      <c r="P1253" t="s">
        <v>1450</v>
      </c>
      <c r="Q1253" t="s">
        <v>92</v>
      </c>
      <c r="R1253" t="s">
        <v>54</v>
      </c>
      <c r="S1253" t="s">
        <v>55</v>
      </c>
      <c r="T1253" t="s">
        <v>55</v>
      </c>
      <c r="U1253" t="s">
        <v>1541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17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142</v>
      </c>
    </row>
    <row r="1254" spans="1:41">
      <c r="A1254">
        <v>1244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1539</v>
      </c>
      <c r="J1254" t="s">
        <v>1540</v>
      </c>
      <c r="K1254" t="s">
        <v>48</v>
      </c>
      <c r="L1254" t="s">
        <v>49</v>
      </c>
      <c r="M1254">
        <v>23</v>
      </c>
      <c r="N1254" t="s">
        <v>1487</v>
      </c>
      <c r="O1254" t="s">
        <v>51</v>
      </c>
      <c r="P1254" t="s">
        <v>1450</v>
      </c>
      <c r="Q1254" t="s">
        <v>92</v>
      </c>
      <c r="R1254" t="s">
        <v>54</v>
      </c>
      <c r="S1254" t="s">
        <v>55</v>
      </c>
      <c r="T1254" t="s">
        <v>55</v>
      </c>
      <c r="U1254" t="s">
        <v>1541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18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142</v>
      </c>
    </row>
    <row r="1255" spans="1:41">
      <c r="A1255">
        <v>1245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2532</v>
      </c>
      <c r="I1255" t="s">
        <v>1539</v>
      </c>
      <c r="J1255" t="s">
        <v>1540</v>
      </c>
      <c r="K1255" t="s">
        <v>48</v>
      </c>
      <c r="L1255" t="s">
        <v>49</v>
      </c>
      <c r="M1255">
        <v>23</v>
      </c>
      <c r="N1255" t="s">
        <v>1487</v>
      </c>
      <c r="O1255" t="s">
        <v>51</v>
      </c>
      <c r="P1255" t="s">
        <v>1450</v>
      </c>
      <c r="Q1255" t="s">
        <v>92</v>
      </c>
      <c r="R1255" t="s">
        <v>54</v>
      </c>
      <c r="S1255" t="s">
        <v>55</v>
      </c>
      <c r="T1255" t="s">
        <v>55</v>
      </c>
      <c r="U1255" t="s">
        <v>1541</v>
      </c>
      <c r="V1255" t="s">
        <v>80</v>
      </c>
      <c r="W1255" t="s">
        <v>80</v>
      </c>
      <c r="X1255" t="s">
        <v>60</v>
      </c>
      <c r="Y1255" t="s">
        <v>60</v>
      </c>
      <c r="Z1255" t="s">
        <v>61</v>
      </c>
      <c r="AA1255" t="s">
        <v>61</v>
      </c>
      <c r="AB1255" t="s">
        <v>61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19</v>
      </c>
      <c r="AI1255">
        <f>"05132     "</f>
        <v>0</v>
      </c>
      <c r="AJ1255" t="s">
        <v>494</v>
      </c>
      <c r="AK1255" t="s">
        <v>495</v>
      </c>
      <c r="AL1255" t="s">
        <v>107</v>
      </c>
      <c r="AM1255" t="s">
        <v>108</v>
      </c>
      <c r="AN1255" t="s">
        <v>68</v>
      </c>
      <c r="AO1255" t="s">
        <v>69</v>
      </c>
    </row>
    <row r="1256" spans="1:41">
      <c r="A1256">
        <v>1246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2532</v>
      </c>
      <c r="I1256" t="s">
        <v>1539</v>
      </c>
      <c r="J1256" t="s">
        <v>1540</v>
      </c>
      <c r="K1256" t="s">
        <v>48</v>
      </c>
      <c r="L1256" t="s">
        <v>49</v>
      </c>
      <c r="M1256">
        <v>23</v>
      </c>
      <c r="N1256" t="s">
        <v>1487</v>
      </c>
      <c r="O1256" t="s">
        <v>51</v>
      </c>
      <c r="P1256" t="s">
        <v>1450</v>
      </c>
      <c r="Q1256" t="s">
        <v>92</v>
      </c>
      <c r="R1256" t="s">
        <v>54</v>
      </c>
      <c r="S1256" t="s">
        <v>55</v>
      </c>
      <c r="T1256" t="s">
        <v>55</v>
      </c>
      <c r="U1256" t="s">
        <v>1541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20</v>
      </c>
      <c r="AI1256">
        <f>"05131     "</f>
        <v>0</v>
      </c>
      <c r="AJ1256" t="s">
        <v>105</v>
      </c>
      <c r="AK1256" t="s">
        <v>106</v>
      </c>
      <c r="AL1256" t="s">
        <v>107</v>
      </c>
      <c r="AM1256" t="s">
        <v>108</v>
      </c>
      <c r="AN1256" t="s">
        <v>68</v>
      </c>
      <c r="AO1256" t="s">
        <v>1715</v>
      </c>
    </row>
    <row r="1257" spans="1:41">
      <c r="A1257">
        <v>1247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2532</v>
      </c>
      <c r="I1257" t="s">
        <v>1539</v>
      </c>
      <c r="J1257" t="s">
        <v>1540</v>
      </c>
      <c r="K1257" t="s">
        <v>48</v>
      </c>
      <c r="L1257" t="s">
        <v>49</v>
      </c>
      <c r="M1257">
        <v>23</v>
      </c>
      <c r="N1257" t="s">
        <v>1487</v>
      </c>
      <c r="O1257" t="s">
        <v>51</v>
      </c>
      <c r="P1257" t="s">
        <v>1450</v>
      </c>
      <c r="Q1257" t="s">
        <v>92</v>
      </c>
      <c r="R1257" t="s">
        <v>54</v>
      </c>
      <c r="S1257" t="s">
        <v>55</v>
      </c>
      <c r="T1257" t="s">
        <v>55</v>
      </c>
      <c r="U1257" t="s">
        <v>1541</v>
      </c>
      <c r="V1257" t="s">
        <v>80</v>
      </c>
      <c r="W1257" t="s">
        <v>80</v>
      </c>
      <c r="X1257" t="s">
        <v>60</v>
      </c>
      <c r="Y1257" t="s">
        <v>60</v>
      </c>
      <c r="Z1257" t="s">
        <v>61</v>
      </c>
      <c r="AA1257" t="s">
        <v>61</v>
      </c>
      <c r="AB1257" t="s">
        <v>61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21</v>
      </c>
      <c r="AI1257">
        <f>"05131     "</f>
        <v>0</v>
      </c>
      <c r="AJ1257" t="s">
        <v>105</v>
      </c>
      <c r="AK1257" t="s">
        <v>106</v>
      </c>
      <c r="AL1257" t="s">
        <v>107</v>
      </c>
      <c r="AM1257" t="s">
        <v>108</v>
      </c>
      <c r="AN1257" t="s">
        <v>68</v>
      </c>
      <c r="AO1257" t="s">
        <v>806</v>
      </c>
    </row>
    <row r="1258" spans="1:41">
      <c r="A1258">
        <v>1248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1539</v>
      </c>
      <c r="J1258" t="s">
        <v>1540</v>
      </c>
      <c r="K1258" t="s">
        <v>48</v>
      </c>
      <c r="L1258" t="s">
        <v>49</v>
      </c>
      <c r="M1258">
        <v>23</v>
      </c>
      <c r="N1258" t="s">
        <v>1487</v>
      </c>
      <c r="O1258" t="s">
        <v>51</v>
      </c>
      <c r="P1258" t="s">
        <v>1450</v>
      </c>
      <c r="Q1258" t="s">
        <v>92</v>
      </c>
      <c r="R1258" t="s">
        <v>54</v>
      </c>
      <c r="S1258" t="s">
        <v>55</v>
      </c>
      <c r="T1258" t="s">
        <v>55</v>
      </c>
      <c r="U1258" t="s">
        <v>1541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23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790</v>
      </c>
    </row>
    <row r="1259" spans="1:41">
      <c r="A1259">
        <v>1249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1539</v>
      </c>
      <c r="J1259" t="s">
        <v>1540</v>
      </c>
      <c r="K1259" t="s">
        <v>48</v>
      </c>
      <c r="L1259" t="s">
        <v>49</v>
      </c>
      <c r="M1259">
        <v>23</v>
      </c>
      <c r="N1259" t="s">
        <v>1487</v>
      </c>
      <c r="O1259" t="s">
        <v>51</v>
      </c>
      <c r="P1259" t="s">
        <v>1450</v>
      </c>
      <c r="Q1259" t="s">
        <v>92</v>
      </c>
      <c r="R1259" t="s">
        <v>54</v>
      </c>
      <c r="S1259" t="s">
        <v>55</v>
      </c>
      <c r="T1259" t="s">
        <v>55</v>
      </c>
      <c r="U1259" t="s">
        <v>1541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24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790</v>
      </c>
    </row>
    <row r="1260" spans="1:41">
      <c r="A1260">
        <v>1250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1539</v>
      </c>
      <c r="J1260" t="s">
        <v>1540</v>
      </c>
      <c r="K1260" t="s">
        <v>48</v>
      </c>
      <c r="L1260" t="s">
        <v>49</v>
      </c>
      <c r="M1260">
        <v>23</v>
      </c>
      <c r="N1260" t="s">
        <v>1487</v>
      </c>
      <c r="O1260" t="s">
        <v>51</v>
      </c>
      <c r="P1260" t="s">
        <v>1450</v>
      </c>
      <c r="Q1260" t="s">
        <v>92</v>
      </c>
      <c r="R1260" t="s">
        <v>54</v>
      </c>
      <c r="S1260" t="s">
        <v>55</v>
      </c>
      <c r="T1260" t="s">
        <v>55</v>
      </c>
      <c r="U1260" t="s">
        <v>1541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25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790</v>
      </c>
    </row>
    <row r="1261" spans="1:41">
      <c r="A1261">
        <v>1254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1539</v>
      </c>
      <c r="J1261" t="s">
        <v>1540</v>
      </c>
      <c r="K1261" t="s">
        <v>48</v>
      </c>
      <c r="L1261" t="s">
        <v>49</v>
      </c>
      <c r="M1261">
        <v>23</v>
      </c>
      <c r="N1261" t="s">
        <v>1487</v>
      </c>
      <c r="O1261" t="s">
        <v>51</v>
      </c>
      <c r="P1261" t="s">
        <v>1450</v>
      </c>
      <c r="Q1261" t="s">
        <v>92</v>
      </c>
      <c r="R1261" t="s">
        <v>54</v>
      </c>
      <c r="S1261" t="s">
        <v>55</v>
      </c>
      <c r="T1261" t="s">
        <v>55</v>
      </c>
      <c r="U1261" t="s">
        <v>1541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29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1296</v>
      </c>
    </row>
    <row r="1262" spans="1:41">
      <c r="A1262">
        <v>1255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1539</v>
      </c>
      <c r="J1262" t="s">
        <v>1540</v>
      </c>
      <c r="K1262" t="s">
        <v>48</v>
      </c>
      <c r="L1262" t="s">
        <v>49</v>
      </c>
      <c r="M1262">
        <v>23</v>
      </c>
      <c r="N1262" t="s">
        <v>1487</v>
      </c>
      <c r="O1262" t="s">
        <v>51</v>
      </c>
      <c r="P1262" t="s">
        <v>1450</v>
      </c>
      <c r="Q1262" t="s">
        <v>92</v>
      </c>
      <c r="R1262" t="s">
        <v>54</v>
      </c>
      <c r="S1262" t="s">
        <v>55</v>
      </c>
      <c r="T1262" t="s">
        <v>55</v>
      </c>
      <c r="U1262" t="s">
        <v>1541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30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1296</v>
      </c>
    </row>
    <row r="1263" spans="1:41">
      <c r="A1263">
        <v>1256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1539</v>
      </c>
      <c r="J1263" t="s">
        <v>1540</v>
      </c>
      <c r="K1263" t="s">
        <v>48</v>
      </c>
      <c r="L1263" t="s">
        <v>49</v>
      </c>
      <c r="M1263">
        <v>23</v>
      </c>
      <c r="N1263" t="s">
        <v>1487</v>
      </c>
      <c r="O1263" t="s">
        <v>51</v>
      </c>
      <c r="P1263" t="s">
        <v>1450</v>
      </c>
      <c r="Q1263" t="s">
        <v>92</v>
      </c>
      <c r="R1263" t="s">
        <v>54</v>
      </c>
      <c r="S1263" t="s">
        <v>55</v>
      </c>
      <c r="T1263" t="s">
        <v>55</v>
      </c>
      <c r="U1263" t="s">
        <v>1541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31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942</v>
      </c>
    </row>
    <row r="1264" spans="1:41">
      <c r="A1264">
        <v>1257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1539</v>
      </c>
      <c r="J1264" t="s">
        <v>1540</v>
      </c>
      <c r="K1264" t="s">
        <v>48</v>
      </c>
      <c r="L1264" t="s">
        <v>49</v>
      </c>
      <c r="M1264">
        <v>23</v>
      </c>
      <c r="N1264" t="s">
        <v>1487</v>
      </c>
      <c r="O1264" t="s">
        <v>51</v>
      </c>
      <c r="P1264" t="s">
        <v>1450</v>
      </c>
      <c r="Q1264" t="s">
        <v>92</v>
      </c>
      <c r="R1264" t="s">
        <v>54</v>
      </c>
      <c r="S1264" t="s">
        <v>55</v>
      </c>
      <c r="T1264" t="s">
        <v>55</v>
      </c>
      <c r="U1264" t="s">
        <v>1541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32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1691</v>
      </c>
    </row>
    <row r="1265" spans="1:41">
      <c r="A1265">
        <v>1258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2532</v>
      </c>
      <c r="I1265" t="s">
        <v>1539</v>
      </c>
      <c r="J1265" t="s">
        <v>1540</v>
      </c>
      <c r="K1265" t="s">
        <v>48</v>
      </c>
      <c r="L1265" t="s">
        <v>49</v>
      </c>
      <c r="M1265">
        <v>23</v>
      </c>
      <c r="N1265" t="s">
        <v>1487</v>
      </c>
      <c r="O1265" t="s">
        <v>51</v>
      </c>
      <c r="P1265" t="s">
        <v>1450</v>
      </c>
      <c r="Q1265" t="s">
        <v>92</v>
      </c>
      <c r="R1265" t="s">
        <v>54</v>
      </c>
      <c r="S1265" t="s">
        <v>55</v>
      </c>
      <c r="T1265" t="s">
        <v>55</v>
      </c>
      <c r="U1265" t="s">
        <v>1541</v>
      </c>
      <c r="V1265" t="s">
        <v>80</v>
      </c>
      <c r="W1265" t="s">
        <v>80</v>
      </c>
      <c r="X1265" t="s">
        <v>60</v>
      </c>
      <c r="Y1265" t="s">
        <v>60</v>
      </c>
      <c r="Z1265" t="s">
        <v>61</v>
      </c>
      <c r="AA1265" t="s">
        <v>61</v>
      </c>
      <c r="AB1265" t="s">
        <v>61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33</v>
      </c>
      <c r="AI1265">
        <f>"05131     "</f>
        <v>0</v>
      </c>
      <c r="AJ1265" t="s">
        <v>105</v>
      </c>
      <c r="AK1265" t="s">
        <v>106</v>
      </c>
      <c r="AL1265" t="s">
        <v>107</v>
      </c>
      <c r="AM1265" t="s">
        <v>108</v>
      </c>
      <c r="AN1265" t="s">
        <v>68</v>
      </c>
      <c r="AO1265" t="s">
        <v>1259</v>
      </c>
    </row>
    <row r="1266" spans="1:41">
      <c r="A1266">
        <v>1259</v>
      </c>
      <c r="B1266" t="s">
        <v>41</v>
      </c>
      <c r="C1266" t="s">
        <v>42</v>
      </c>
      <c r="D1266" t="s">
        <v>43</v>
      </c>
      <c r="E1266">
        <f>"05"</f>
        <v>0</v>
      </c>
      <c r="F1266" t="s">
        <v>99</v>
      </c>
      <c r="G1266" t="s">
        <v>100</v>
      </c>
      <c r="H1266">
        <v>2532</v>
      </c>
      <c r="I1266" t="s">
        <v>1539</v>
      </c>
      <c r="J1266" t="s">
        <v>1540</v>
      </c>
      <c r="K1266" t="s">
        <v>48</v>
      </c>
      <c r="L1266" t="s">
        <v>49</v>
      </c>
      <c r="M1266">
        <v>23</v>
      </c>
      <c r="N1266" t="s">
        <v>1487</v>
      </c>
      <c r="O1266" t="s">
        <v>51</v>
      </c>
      <c r="P1266" t="s">
        <v>1450</v>
      </c>
      <c r="Q1266" t="s">
        <v>92</v>
      </c>
      <c r="R1266" t="s">
        <v>54</v>
      </c>
      <c r="S1266" t="s">
        <v>55</v>
      </c>
      <c r="T1266" t="s">
        <v>55</v>
      </c>
      <c r="U1266" t="s">
        <v>1541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61</v>
      </c>
      <c r="AE1266" t="s">
        <v>60</v>
      </c>
      <c r="AF1266" t="s">
        <v>80</v>
      </c>
      <c r="AG1266" t="s">
        <v>80</v>
      </c>
      <c r="AH1266">
        <v>34</v>
      </c>
      <c r="AI1266">
        <f>"05131     "</f>
        <v>0</v>
      </c>
      <c r="AJ1266" t="s">
        <v>105</v>
      </c>
      <c r="AK1266" t="s">
        <v>106</v>
      </c>
      <c r="AL1266" t="s">
        <v>107</v>
      </c>
      <c r="AM1266" t="s">
        <v>108</v>
      </c>
      <c r="AN1266" t="s">
        <v>68</v>
      </c>
      <c r="AO1266" t="s">
        <v>1259</v>
      </c>
    </row>
    <row r="1267" spans="1:41">
      <c r="A1267">
        <v>1260</v>
      </c>
      <c r="B1267" t="s">
        <v>41</v>
      </c>
      <c r="C1267" t="s">
        <v>42</v>
      </c>
      <c r="D1267" t="s">
        <v>43</v>
      </c>
      <c r="E1267">
        <f>"05"</f>
        <v>0</v>
      </c>
      <c r="F1267" t="s">
        <v>99</v>
      </c>
      <c r="G1267" t="s">
        <v>100</v>
      </c>
      <c r="H1267">
        <v>2532</v>
      </c>
      <c r="I1267" t="s">
        <v>1539</v>
      </c>
      <c r="J1267" t="s">
        <v>1540</v>
      </c>
      <c r="K1267" t="s">
        <v>48</v>
      </c>
      <c r="L1267" t="s">
        <v>49</v>
      </c>
      <c r="M1267">
        <v>23</v>
      </c>
      <c r="N1267" t="s">
        <v>1487</v>
      </c>
      <c r="O1267" t="s">
        <v>51</v>
      </c>
      <c r="P1267" t="s">
        <v>1450</v>
      </c>
      <c r="Q1267" t="s">
        <v>92</v>
      </c>
      <c r="R1267" t="s">
        <v>54</v>
      </c>
      <c r="S1267" t="s">
        <v>55</v>
      </c>
      <c r="T1267" t="s">
        <v>55</v>
      </c>
      <c r="U1267" t="s">
        <v>1541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60</v>
      </c>
      <c r="AF1267" t="s">
        <v>80</v>
      </c>
      <c r="AG1267" t="s">
        <v>80</v>
      </c>
      <c r="AH1267">
        <v>35</v>
      </c>
      <c r="AI1267">
        <f>"05131     "</f>
        <v>0</v>
      </c>
      <c r="AJ1267" t="s">
        <v>105</v>
      </c>
      <c r="AK1267" t="s">
        <v>106</v>
      </c>
      <c r="AL1267" t="s">
        <v>107</v>
      </c>
      <c r="AM1267" t="s">
        <v>108</v>
      </c>
      <c r="AN1267" t="s">
        <v>68</v>
      </c>
      <c r="AO1267" t="s">
        <v>1259</v>
      </c>
    </row>
    <row r="1268" spans="1:41">
      <c r="A1268">
        <v>1261</v>
      </c>
      <c r="B1268" t="s">
        <v>41</v>
      </c>
      <c r="C1268" t="s">
        <v>42</v>
      </c>
      <c r="D1268" t="s">
        <v>43</v>
      </c>
      <c r="E1268">
        <f>"02"</f>
        <v>0</v>
      </c>
      <c r="F1268" t="s">
        <v>124</v>
      </c>
      <c r="G1268" t="s">
        <v>125</v>
      </c>
      <c r="H1268">
        <v>2537</v>
      </c>
      <c r="I1268" t="s">
        <v>1716</v>
      </c>
      <c r="J1268" t="s">
        <v>1717</v>
      </c>
      <c r="K1268" t="s">
        <v>48</v>
      </c>
      <c r="L1268" t="s">
        <v>49</v>
      </c>
      <c r="M1268">
        <v>23</v>
      </c>
      <c r="N1268" t="s">
        <v>1487</v>
      </c>
      <c r="O1268" t="s">
        <v>51</v>
      </c>
      <c r="P1268" t="s">
        <v>1450</v>
      </c>
      <c r="Q1268" t="s">
        <v>53</v>
      </c>
      <c r="R1268" t="s">
        <v>54</v>
      </c>
      <c r="S1268" t="s">
        <v>55</v>
      </c>
      <c r="T1268" t="s">
        <v>55</v>
      </c>
      <c r="U1268" t="s">
        <v>965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60</v>
      </c>
      <c r="AE1268" t="s">
        <v>60</v>
      </c>
      <c r="AF1268" t="s">
        <v>1067</v>
      </c>
      <c r="AG1268" t="s">
        <v>1068</v>
      </c>
      <c r="AH1268">
        <v>1</v>
      </c>
      <c r="AI1268">
        <f>"02201     "</f>
        <v>0</v>
      </c>
      <c r="AJ1268" t="s">
        <v>564</v>
      </c>
      <c r="AK1268" t="s">
        <v>565</v>
      </c>
      <c r="AL1268" t="s">
        <v>96</v>
      </c>
      <c r="AM1268" t="s">
        <v>97</v>
      </c>
      <c r="AN1268" t="s">
        <v>68</v>
      </c>
      <c r="AO1268" t="s">
        <v>70</v>
      </c>
    </row>
    <row r="1269" spans="1:41">
      <c r="A1269">
        <v>1368</v>
      </c>
      <c r="B1269" t="s">
        <v>41</v>
      </c>
      <c r="C1269" t="s">
        <v>42</v>
      </c>
      <c r="D1269" t="s">
        <v>43</v>
      </c>
      <c r="E1269">
        <f>"08"</f>
        <v>0</v>
      </c>
      <c r="F1269" t="s">
        <v>241</v>
      </c>
      <c r="G1269" t="s">
        <v>242</v>
      </c>
      <c r="H1269">
        <v>2974</v>
      </c>
      <c r="I1269" t="s">
        <v>1718</v>
      </c>
      <c r="J1269" t="s">
        <v>1719</v>
      </c>
      <c r="K1269" t="s">
        <v>48</v>
      </c>
      <c r="L1269" t="s">
        <v>49</v>
      </c>
      <c r="M1269">
        <v>22</v>
      </c>
      <c r="N1269" t="s">
        <v>1576</v>
      </c>
      <c r="O1269" t="s">
        <v>51</v>
      </c>
      <c r="P1269" t="s">
        <v>1450</v>
      </c>
      <c r="Q1269" t="s">
        <v>92</v>
      </c>
      <c r="R1269" t="s">
        <v>54</v>
      </c>
      <c r="S1269" t="s">
        <v>55</v>
      </c>
      <c r="T1269" t="s">
        <v>55</v>
      </c>
      <c r="U1269" t="s">
        <v>1720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60</v>
      </c>
      <c r="AF1269" t="s">
        <v>1702</v>
      </c>
      <c r="AG1269" t="s">
        <v>1703</v>
      </c>
      <c r="AH1269">
        <v>5</v>
      </c>
      <c r="AI1269">
        <f>"08303     "</f>
        <v>0</v>
      </c>
      <c r="AJ1269" t="s">
        <v>804</v>
      </c>
      <c r="AK1269" t="s">
        <v>805</v>
      </c>
      <c r="AL1269" t="s">
        <v>375</v>
      </c>
      <c r="AM1269" t="s">
        <v>376</v>
      </c>
      <c r="AN1269" t="s">
        <v>68</v>
      </c>
      <c r="AO1269" t="s">
        <v>69</v>
      </c>
    </row>
    <row r="1270" spans="1:41">
      <c r="A1270">
        <v>1262</v>
      </c>
      <c r="B1270" t="s">
        <v>41</v>
      </c>
      <c r="C1270" t="s">
        <v>42</v>
      </c>
      <c r="D1270" t="s">
        <v>43</v>
      </c>
      <c r="E1270">
        <f>"07"</f>
        <v>0</v>
      </c>
      <c r="F1270" t="s">
        <v>44</v>
      </c>
      <c r="G1270" t="s">
        <v>45</v>
      </c>
      <c r="H1270">
        <v>2555</v>
      </c>
      <c r="I1270" t="s">
        <v>1721</v>
      </c>
      <c r="J1270" t="s">
        <v>1722</v>
      </c>
      <c r="K1270" t="s">
        <v>48</v>
      </c>
      <c r="L1270" t="s">
        <v>49</v>
      </c>
      <c r="M1270">
        <v>23</v>
      </c>
      <c r="N1270" t="s">
        <v>1454</v>
      </c>
      <c r="O1270" t="s">
        <v>51</v>
      </c>
      <c r="P1270" t="s">
        <v>1450</v>
      </c>
      <c r="Q1270" t="s">
        <v>92</v>
      </c>
      <c r="R1270" t="s">
        <v>54</v>
      </c>
      <c r="S1270" t="s">
        <v>55</v>
      </c>
      <c r="T1270" t="s">
        <v>55</v>
      </c>
      <c r="U1270" t="s">
        <v>1455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61</v>
      </c>
      <c r="AF1270" t="s">
        <v>1271</v>
      </c>
      <c r="AG1270" t="s">
        <v>1272</v>
      </c>
      <c r="AH1270">
        <v>1</v>
      </c>
      <c r="AI1270">
        <f>"07211     "</f>
        <v>0</v>
      </c>
      <c r="AJ1270" t="s">
        <v>239</v>
      </c>
      <c r="AK1270" t="s">
        <v>240</v>
      </c>
      <c r="AL1270" t="s">
        <v>140</v>
      </c>
      <c r="AM1270" t="s">
        <v>141</v>
      </c>
      <c r="AN1270" t="s">
        <v>68</v>
      </c>
      <c r="AO1270" t="s">
        <v>70</v>
      </c>
    </row>
    <row r="1271" spans="1:41">
      <c r="A1271">
        <v>1263</v>
      </c>
      <c r="B1271" t="s">
        <v>41</v>
      </c>
      <c r="C1271" t="s">
        <v>42</v>
      </c>
      <c r="D1271" t="s">
        <v>43</v>
      </c>
      <c r="E1271">
        <f>"07"</f>
        <v>0</v>
      </c>
      <c r="F1271" t="s">
        <v>44</v>
      </c>
      <c r="G1271" t="s">
        <v>45</v>
      </c>
      <c r="H1271">
        <v>2555</v>
      </c>
      <c r="I1271" t="s">
        <v>1721</v>
      </c>
      <c r="J1271" t="s">
        <v>1722</v>
      </c>
      <c r="K1271" t="s">
        <v>48</v>
      </c>
      <c r="L1271" t="s">
        <v>49</v>
      </c>
      <c r="M1271">
        <v>23</v>
      </c>
      <c r="N1271" t="s">
        <v>1454</v>
      </c>
      <c r="O1271" t="s">
        <v>51</v>
      </c>
      <c r="P1271" t="s">
        <v>1450</v>
      </c>
      <c r="Q1271" t="s">
        <v>92</v>
      </c>
      <c r="R1271" t="s">
        <v>54</v>
      </c>
      <c r="S1271" t="s">
        <v>55</v>
      </c>
      <c r="T1271" t="s">
        <v>55</v>
      </c>
      <c r="U1271" t="s">
        <v>1455</v>
      </c>
      <c r="V1271" t="s">
        <v>80</v>
      </c>
      <c r="W1271" t="s">
        <v>80</v>
      </c>
      <c r="X1271" t="s">
        <v>60</v>
      </c>
      <c r="Y1271" t="s">
        <v>60</v>
      </c>
      <c r="Z1271" t="s">
        <v>61</v>
      </c>
      <c r="AA1271" t="s">
        <v>61</v>
      </c>
      <c r="AB1271" t="s">
        <v>61</v>
      </c>
      <c r="AC1271" t="s">
        <v>60</v>
      </c>
      <c r="AD1271" t="s">
        <v>61</v>
      </c>
      <c r="AE1271" t="s">
        <v>61</v>
      </c>
      <c r="AF1271" t="s">
        <v>1271</v>
      </c>
      <c r="AG1271" t="s">
        <v>1272</v>
      </c>
      <c r="AH1271">
        <v>2</v>
      </c>
      <c r="AI1271">
        <f>"07211     "</f>
        <v>0</v>
      </c>
      <c r="AJ1271" t="s">
        <v>239</v>
      </c>
      <c r="AK1271" t="s">
        <v>240</v>
      </c>
      <c r="AL1271" t="s">
        <v>140</v>
      </c>
      <c r="AM1271" t="s">
        <v>141</v>
      </c>
      <c r="AN1271" t="s">
        <v>68</v>
      </c>
      <c r="AO1271" t="s">
        <v>70</v>
      </c>
    </row>
    <row r="1272" spans="1:41">
      <c r="A1272">
        <v>1264</v>
      </c>
      <c r="B1272" t="s">
        <v>41</v>
      </c>
      <c r="C1272" t="s">
        <v>42</v>
      </c>
      <c r="D1272" t="s">
        <v>43</v>
      </c>
      <c r="E1272">
        <f>"02"</f>
        <v>0</v>
      </c>
      <c r="F1272" t="s">
        <v>124</v>
      </c>
      <c r="G1272" t="s">
        <v>125</v>
      </c>
      <c r="H1272">
        <v>2580</v>
      </c>
      <c r="I1272" t="s">
        <v>1723</v>
      </c>
      <c r="J1272" t="s">
        <v>1724</v>
      </c>
      <c r="K1272" t="s">
        <v>48</v>
      </c>
      <c r="L1272" t="s">
        <v>49</v>
      </c>
      <c r="M1272">
        <v>23</v>
      </c>
      <c r="N1272" t="s">
        <v>1487</v>
      </c>
      <c r="O1272" t="s">
        <v>51</v>
      </c>
      <c r="P1272" t="s">
        <v>1450</v>
      </c>
      <c r="Q1272" t="s">
        <v>92</v>
      </c>
      <c r="R1272" t="s">
        <v>54</v>
      </c>
      <c r="S1272" t="s">
        <v>55</v>
      </c>
      <c r="T1272" t="s">
        <v>55</v>
      </c>
      <c r="U1272" t="s">
        <v>1515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1</v>
      </c>
      <c r="AI1272">
        <f>"02204     "</f>
        <v>0</v>
      </c>
      <c r="AJ1272" t="s">
        <v>559</v>
      </c>
      <c r="AK1272" t="s">
        <v>560</v>
      </c>
      <c r="AL1272" t="s">
        <v>96</v>
      </c>
      <c r="AM1272" t="s">
        <v>97</v>
      </c>
      <c r="AN1272" t="s">
        <v>68</v>
      </c>
      <c r="AO1272" t="s">
        <v>70</v>
      </c>
    </row>
    <row r="1273" spans="1:41">
      <c r="A1273">
        <v>1265</v>
      </c>
      <c r="B1273" t="s">
        <v>41</v>
      </c>
      <c r="C1273" t="s">
        <v>42</v>
      </c>
      <c r="D1273" t="s">
        <v>43</v>
      </c>
      <c r="E1273">
        <f>"02"</f>
        <v>0</v>
      </c>
      <c r="F1273" t="s">
        <v>124</v>
      </c>
      <c r="G1273" t="s">
        <v>125</v>
      </c>
      <c r="H1273">
        <v>2580</v>
      </c>
      <c r="I1273" t="s">
        <v>1723</v>
      </c>
      <c r="J1273" t="s">
        <v>1724</v>
      </c>
      <c r="K1273" t="s">
        <v>48</v>
      </c>
      <c r="L1273" t="s">
        <v>49</v>
      </c>
      <c r="M1273">
        <v>23</v>
      </c>
      <c r="N1273" t="s">
        <v>1487</v>
      </c>
      <c r="O1273" t="s">
        <v>51</v>
      </c>
      <c r="P1273" t="s">
        <v>1450</v>
      </c>
      <c r="Q1273" t="s">
        <v>92</v>
      </c>
      <c r="R1273" t="s">
        <v>54</v>
      </c>
      <c r="S1273" t="s">
        <v>55</v>
      </c>
      <c r="T1273" t="s">
        <v>55</v>
      </c>
      <c r="U1273" t="s">
        <v>1515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61</v>
      </c>
      <c r="AE1273" t="s">
        <v>60</v>
      </c>
      <c r="AF1273" t="s">
        <v>80</v>
      </c>
      <c r="AG1273" t="s">
        <v>80</v>
      </c>
      <c r="AH1273">
        <v>3</v>
      </c>
      <c r="AI1273">
        <f>"02204     "</f>
        <v>0</v>
      </c>
      <c r="AJ1273" t="s">
        <v>559</v>
      </c>
      <c r="AK1273" t="s">
        <v>560</v>
      </c>
      <c r="AL1273" t="s">
        <v>96</v>
      </c>
      <c r="AM1273" t="s">
        <v>97</v>
      </c>
      <c r="AN1273" t="s">
        <v>68</v>
      </c>
      <c r="AO1273" t="s">
        <v>70</v>
      </c>
    </row>
    <row r="1274" spans="1:41">
      <c r="A1274">
        <v>1266</v>
      </c>
      <c r="B1274" t="s">
        <v>41</v>
      </c>
      <c r="C1274" t="s">
        <v>42</v>
      </c>
      <c r="D1274" t="s">
        <v>43</v>
      </c>
      <c r="E1274">
        <f>"02"</f>
        <v>0</v>
      </c>
      <c r="F1274" t="s">
        <v>124</v>
      </c>
      <c r="G1274" t="s">
        <v>125</v>
      </c>
      <c r="H1274">
        <v>2580</v>
      </c>
      <c r="I1274" t="s">
        <v>1723</v>
      </c>
      <c r="J1274" t="s">
        <v>1724</v>
      </c>
      <c r="K1274" t="s">
        <v>48</v>
      </c>
      <c r="L1274" t="s">
        <v>49</v>
      </c>
      <c r="M1274">
        <v>23</v>
      </c>
      <c r="N1274" t="s">
        <v>1487</v>
      </c>
      <c r="O1274" t="s">
        <v>51</v>
      </c>
      <c r="P1274" t="s">
        <v>1450</v>
      </c>
      <c r="Q1274" t="s">
        <v>92</v>
      </c>
      <c r="R1274" t="s">
        <v>54</v>
      </c>
      <c r="S1274" t="s">
        <v>55</v>
      </c>
      <c r="T1274" t="s">
        <v>55</v>
      </c>
      <c r="U1274" t="s">
        <v>1515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80</v>
      </c>
      <c r="AG1274" t="s">
        <v>80</v>
      </c>
      <c r="AH1274">
        <v>5</v>
      </c>
      <c r="AI1274">
        <f>"02203     "</f>
        <v>0</v>
      </c>
      <c r="AJ1274" t="s">
        <v>1443</v>
      </c>
      <c r="AK1274" t="s">
        <v>1444</v>
      </c>
      <c r="AL1274" t="s">
        <v>96</v>
      </c>
      <c r="AM1274" t="s">
        <v>97</v>
      </c>
      <c r="AN1274" t="s">
        <v>68</v>
      </c>
      <c r="AO1274" t="s">
        <v>253</v>
      </c>
    </row>
    <row r="1275" spans="1:41">
      <c r="A1275">
        <v>1267</v>
      </c>
      <c r="B1275" t="s">
        <v>41</v>
      </c>
      <c r="C1275" t="s">
        <v>42</v>
      </c>
      <c r="D1275" t="s">
        <v>43</v>
      </c>
      <c r="E1275">
        <f>"02"</f>
        <v>0</v>
      </c>
      <c r="F1275" t="s">
        <v>124</v>
      </c>
      <c r="G1275" t="s">
        <v>125</v>
      </c>
      <c r="H1275">
        <v>2580</v>
      </c>
      <c r="I1275" t="s">
        <v>1723</v>
      </c>
      <c r="J1275" t="s">
        <v>1724</v>
      </c>
      <c r="K1275" t="s">
        <v>48</v>
      </c>
      <c r="L1275" t="s">
        <v>49</v>
      </c>
      <c r="M1275">
        <v>23</v>
      </c>
      <c r="N1275" t="s">
        <v>1487</v>
      </c>
      <c r="O1275" t="s">
        <v>51</v>
      </c>
      <c r="P1275" t="s">
        <v>1450</v>
      </c>
      <c r="Q1275" t="s">
        <v>92</v>
      </c>
      <c r="R1275" t="s">
        <v>54</v>
      </c>
      <c r="S1275" t="s">
        <v>55</v>
      </c>
      <c r="T1275" t="s">
        <v>55</v>
      </c>
      <c r="U1275" t="s">
        <v>1515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6</v>
      </c>
      <c r="AI1275">
        <f>"02203     "</f>
        <v>0</v>
      </c>
      <c r="AJ1275" t="s">
        <v>1443</v>
      </c>
      <c r="AK1275" t="s">
        <v>1444</v>
      </c>
      <c r="AL1275" t="s">
        <v>96</v>
      </c>
      <c r="AM1275" t="s">
        <v>97</v>
      </c>
      <c r="AN1275" t="s">
        <v>68</v>
      </c>
      <c r="AO1275" t="s">
        <v>253</v>
      </c>
    </row>
    <row r="1276" spans="1:41">
      <c r="A1276">
        <v>1268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2580</v>
      </c>
      <c r="I1276" t="s">
        <v>1723</v>
      </c>
      <c r="J1276" t="s">
        <v>1724</v>
      </c>
      <c r="K1276" t="s">
        <v>48</v>
      </c>
      <c r="L1276" t="s">
        <v>49</v>
      </c>
      <c r="M1276">
        <v>23</v>
      </c>
      <c r="N1276" t="s">
        <v>1487</v>
      </c>
      <c r="O1276" t="s">
        <v>51</v>
      </c>
      <c r="P1276" t="s">
        <v>1450</v>
      </c>
      <c r="Q1276" t="s">
        <v>92</v>
      </c>
      <c r="R1276" t="s">
        <v>54</v>
      </c>
      <c r="S1276" t="s">
        <v>55</v>
      </c>
      <c r="T1276" t="s">
        <v>55</v>
      </c>
      <c r="U1276" t="s">
        <v>1515</v>
      </c>
      <c r="V1276" t="s">
        <v>80</v>
      </c>
      <c r="W1276" t="s">
        <v>80</v>
      </c>
      <c r="X1276" t="s">
        <v>60</v>
      </c>
      <c r="Y1276" t="s">
        <v>60</v>
      </c>
      <c r="Z1276" t="s">
        <v>61</v>
      </c>
      <c r="AA1276" t="s">
        <v>61</v>
      </c>
      <c r="AB1276" t="s">
        <v>61</v>
      </c>
      <c r="AC1276" t="s">
        <v>60</v>
      </c>
      <c r="AD1276" t="s">
        <v>61</v>
      </c>
      <c r="AE1276" t="s">
        <v>60</v>
      </c>
      <c r="AF1276" t="s">
        <v>80</v>
      </c>
      <c r="AG1276" t="s">
        <v>80</v>
      </c>
      <c r="AH1276">
        <v>7</v>
      </c>
      <c r="AI1276">
        <f>"02204     "</f>
        <v>0</v>
      </c>
      <c r="AJ1276" t="s">
        <v>559</v>
      </c>
      <c r="AK1276" t="s">
        <v>560</v>
      </c>
      <c r="AL1276" t="s">
        <v>96</v>
      </c>
      <c r="AM1276" t="s">
        <v>97</v>
      </c>
      <c r="AN1276" t="s">
        <v>68</v>
      </c>
      <c r="AO1276" t="s">
        <v>1725</v>
      </c>
    </row>
    <row r="1277" spans="1:41">
      <c r="A1277">
        <v>1269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2580</v>
      </c>
      <c r="I1277" t="s">
        <v>1723</v>
      </c>
      <c r="J1277" t="s">
        <v>1724</v>
      </c>
      <c r="K1277" t="s">
        <v>48</v>
      </c>
      <c r="L1277" t="s">
        <v>49</v>
      </c>
      <c r="M1277">
        <v>23</v>
      </c>
      <c r="N1277" t="s">
        <v>1487</v>
      </c>
      <c r="O1277" t="s">
        <v>51</v>
      </c>
      <c r="P1277" t="s">
        <v>1450</v>
      </c>
      <c r="Q1277" t="s">
        <v>92</v>
      </c>
      <c r="R1277" t="s">
        <v>54</v>
      </c>
      <c r="S1277" t="s">
        <v>55</v>
      </c>
      <c r="T1277" t="s">
        <v>55</v>
      </c>
      <c r="U1277" t="s">
        <v>1515</v>
      </c>
      <c r="V1277" t="s">
        <v>80</v>
      </c>
      <c r="W1277" t="s">
        <v>80</v>
      </c>
      <c r="X1277" t="s">
        <v>60</v>
      </c>
      <c r="Y1277" t="s">
        <v>60</v>
      </c>
      <c r="Z1277" t="s">
        <v>61</v>
      </c>
      <c r="AA1277" t="s">
        <v>61</v>
      </c>
      <c r="AB1277" t="s">
        <v>61</v>
      </c>
      <c r="AC1277" t="s">
        <v>60</v>
      </c>
      <c r="AD1277" t="s">
        <v>61</v>
      </c>
      <c r="AE1277" t="s">
        <v>60</v>
      </c>
      <c r="AF1277" t="s">
        <v>80</v>
      </c>
      <c r="AG1277" t="s">
        <v>80</v>
      </c>
      <c r="AH1277">
        <v>8</v>
      </c>
      <c r="AI1277">
        <f>"02204     "</f>
        <v>0</v>
      </c>
      <c r="AJ1277" t="s">
        <v>559</v>
      </c>
      <c r="AK1277" t="s">
        <v>560</v>
      </c>
      <c r="AL1277" t="s">
        <v>96</v>
      </c>
      <c r="AM1277" t="s">
        <v>97</v>
      </c>
      <c r="AN1277" t="s">
        <v>68</v>
      </c>
      <c r="AO1277" t="s">
        <v>807</v>
      </c>
    </row>
    <row r="1278" spans="1:41">
      <c r="A1278">
        <v>1270</v>
      </c>
      <c r="B1278" t="s">
        <v>41</v>
      </c>
      <c r="C1278" t="s">
        <v>42</v>
      </c>
      <c r="D1278" t="s">
        <v>43</v>
      </c>
      <c r="E1278">
        <f>"08"</f>
        <v>0</v>
      </c>
      <c r="F1278" t="s">
        <v>241</v>
      </c>
      <c r="G1278" t="s">
        <v>242</v>
      </c>
      <c r="H1278">
        <v>2583</v>
      </c>
      <c r="I1278" t="s">
        <v>1726</v>
      </c>
      <c r="J1278" t="s">
        <v>1727</v>
      </c>
      <c r="K1278" t="s">
        <v>77</v>
      </c>
      <c r="L1278" t="s">
        <v>49</v>
      </c>
      <c r="M1278">
        <v>21</v>
      </c>
      <c r="N1278" t="s">
        <v>1514</v>
      </c>
      <c r="O1278" t="s">
        <v>51</v>
      </c>
      <c r="P1278" t="s">
        <v>1450</v>
      </c>
      <c r="Q1278" t="s">
        <v>92</v>
      </c>
      <c r="R1278" t="s">
        <v>54</v>
      </c>
      <c r="S1278" t="s">
        <v>55</v>
      </c>
      <c r="T1278" t="s">
        <v>55</v>
      </c>
      <c r="U1278" t="s">
        <v>1557</v>
      </c>
      <c r="V1278" t="s">
        <v>80</v>
      </c>
      <c r="W1278" t="s">
        <v>80</v>
      </c>
      <c r="X1278" t="s">
        <v>60</v>
      </c>
      <c r="Y1278" t="s">
        <v>60</v>
      </c>
      <c r="Z1278" t="s">
        <v>61</v>
      </c>
      <c r="AA1278" t="s">
        <v>61</v>
      </c>
      <c r="AB1278" t="s">
        <v>61</v>
      </c>
      <c r="AC1278" t="s">
        <v>60</v>
      </c>
      <c r="AD1278" t="s">
        <v>61</v>
      </c>
      <c r="AE1278" t="s">
        <v>60</v>
      </c>
      <c r="AF1278" t="s">
        <v>80</v>
      </c>
      <c r="AG1278" t="s">
        <v>80</v>
      </c>
      <c r="AH1278">
        <v>1</v>
      </c>
      <c r="AI1278">
        <f>"08301     "</f>
        <v>0</v>
      </c>
      <c r="AJ1278" t="s">
        <v>426</v>
      </c>
      <c r="AK1278" t="s">
        <v>427</v>
      </c>
      <c r="AL1278" t="s">
        <v>428</v>
      </c>
      <c r="AM1278" t="s">
        <v>429</v>
      </c>
      <c r="AN1278" t="s">
        <v>68</v>
      </c>
      <c r="AO1278" t="s">
        <v>142</v>
      </c>
    </row>
    <row r="1279" spans="1:41">
      <c r="A1279">
        <v>1271</v>
      </c>
      <c r="B1279" t="s">
        <v>41</v>
      </c>
      <c r="C1279" t="s">
        <v>42</v>
      </c>
      <c r="D1279" t="s">
        <v>43</v>
      </c>
      <c r="E1279">
        <f>"08"</f>
        <v>0</v>
      </c>
      <c r="F1279" t="s">
        <v>241</v>
      </c>
      <c r="G1279" t="s">
        <v>242</v>
      </c>
      <c r="H1279">
        <v>2584</v>
      </c>
      <c r="I1279" t="s">
        <v>1728</v>
      </c>
      <c r="J1279" t="s">
        <v>1729</v>
      </c>
      <c r="K1279" t="s">
        <v>48</v>
      </c>
      <c r="L1279" t="s">
        <v>49</v>
      </c>
      <c r="M1279">
        <v>22</v>
      </c>
      <c r="N1279" t="s">
        <v>1576</v>
      </c>
      <c r="O1279" t="s">
        <v>51</v>
      </c>
      <c r="P1279" t="s">
        <v>1450</v>
      </c>
      <c r="Q1279" t="s">
        <v>92</v>
      </c>
      <c r="R1279" t="s">
        <v>54</v>
      </c>
      <c r="S1279" t="s">
        <v>55</v>
      </c>
      <c r="T1279" t="s">
        <v>55</v>
      </c>
      <c r="U1279" t="s">
        <v>1701</v>
      </c>
      <c r="V1279" t="s">
        <v>80</v>
      </c>
      <c r="W1279" t="s">
        <v>80</v>
      </c>
      <c r="X1279" t="s">
        <v>60</v>
      </c>
      <c r="Y1279" t="s">
        <v>60</v>
      </c>
      <c r="Z1279" t="s">
        <v>61</v>
      </c>
      <c r="AA1279" t="s">
        <v>61</v>
      </c>
      <c r="AB1279" t="s">
        <v>61</v>
      </c>
      <c r="AC1279" t="s">
        <v>60</v>
      </c>
      <c r="AD1279" t="s">
        <v>60</v>
      </c>
      <c r="AE1279" t="s">
        <v>60</v>
      </c>
      <c r="AF1279" t="s">
        <v>1702</v>
      </c>
      <c r="AG1279" t="s">
        <v>1703</v>
      </c>
      <c r="AH1279">
        <v>1</v>
      </c>
      <c r="AI1279">
        <f>"08321     "</f>
        <v>0</v>
      </c>
      <c r="AJ1279" t="s">
        <v>1089</v>
      </c>
      <c r="AK1279" t="s">
        <v>1090</v>
      </c>
      <c r="AL1279" t="s">
        <v>375</v>
      </c>
      <c r="AM1279" t="s">
        <v>376</v>
      </c>
      <c r="AN1279" t="s">
        <v>68</v>
      </c>
      <c r="AO1279" t="s">
        <v>70</v>
      </c>
    </row>
    <row r="1280" spans="1:41">
      <c r="A1280">
        <v>3141</v>
      </c>
      <c r="B1280" t="s">
        <v>41</v>
      </c>
      <c r="C1280" t="s">
        <v>42</v>
      </c>
      <c r="D1280" t="s">
        <v>43</v>
      </c>
      <c r="E1280">
        <f>"05"</f>
        <v>0</v>
      </c>
      <c r="F1280" t="s">
        <v>99</v>
      </c>
      <c r="G1280" t="s">
        <v>100</v>
      </c>
      <c r="H1280">
        <v>5866</v>
      </c>
      <c r="I1280" t="s">
        <v>1730</v>
      </c>
      <c r="J1280" t="s">
        <v>1731</v>
      </c>
      <c r="K1280" t="s">
        <v>48</v>
      </c>
      <c r="L1280" t="s">
        <v>49</v>
      </c>
      <c r="M1280">
        <v>12</v>
      </c>
      <c r="N1280" t="s">
        <v>1732</v>
      </c>
      <c r="O1280" t="s">
        <v>51</v>
      </c>
      <c r="P1280" t="s">
        <v>1733</v>
      </c>
      <c r="Q1280" t="s">
        <v>53</v>
      </c>
      <c r="R1280" t="s">
        <v>1708</v>
      </c>
      <c r="S1280" t="s">
        <v>237</v>
      </c>
      <c r="T1280" t="s">
        <v>55</v>
      </c>
      <c r="U1280" t="s">
        <v>965</v>
      </c>
      <c r="V1280" t="s">
        <v>80</v>
      </c>
      <c r="W1280" t="s">
        <v>80</v>
      </c>
      <c r="X1280" t="s">
        <v>60</v>
      </c>
      <c r="Y1280" t="s">
        <v>60</v>
      </c>
      <c r="Z1280" t="s">
        <v>60</v>
      </c>
      <c r="AA1280" t="s">
        <v>61</v>
      </c>
      <c r="AB1280" t="s">
        <v>60</v>
      </c>
      <c r="AC1280" t="s">
        <v>60</v>
      </c>
      <c r="AD1280" t="s">
        <v>61</v>
      </c>
      <c r="AE1280" t="s">
        <v>60</v>
      </c>
      <c r="AF1280" t="s">
        <v>1734</v>
      </c>
      <c r="AG1280" t="s">
        <v>1735</v>
      </c>
      <c r="AH1280">
        <v>11</v>
      </c>
      <c r="AI1280">
        <f>"05201     "</f>
        <v>0</v>
      </c>
      <c r="AJ1280" t="s">
        <v>406</v>
      </c>
      <c r="AK1280" t="s">
        <v>407</v>
      </c>
      <c r="AL1280" t="s">
        <v>107</v>
      </c>
      <c r="AM1280" t="s">
        <v>108</v>
      </c>
      <c r="AN1280" t="s">
        <v>1714</v>
      </c>
      <c r="AO1280" t="s">
        <v>70</v>
      </c>
    </row>
    <row r="1281" spans="1:41">
      <c r="A1281">
        <v>1272</v>
      </c>
      <c r="B1281" t="s">
        <v>41</v>
      </c>
      <c r="C1281" t="s">
        <v>42</v>
      </c>
      <c r="D1281" t="s">
        <v>43</v>
      </c>
      <c r="E1281">
        <f>"05"</f>
        <v>0</v>
      </c>
      <c r="F1281" t="s">
        <v>99</v>
      </c>
      <c r="G1281" t="s">
        <v>100</v>
      </c>
      <c r="H1281">
        <v>2595</v>
      </c>
      <c r="I1281" t="s">
        <v>1736</v>
      </c>
      <c r="J1281" t="s">
        <v>1737</v>
      </c>
      <c r="K1281" t="s">
        <v>48</v>
      </c>
      <c r="L1281" t="s">
        <v>49</v>
      </c>
      <c r="M1281">
        <v>25</v>
      </c>
      <c r="N1281" t="s">
        <v>1653</v>
      </c>
      <c r="O1281" t="s">
        <v>51</v>
      </c>
      <c r="P1281" t="s">
        <v>1450</v>
      </c>
      <c r="Q1281" t="s">
        <v>92</v>
      </c>
      <c r="R1281" t="s">
        <v>54</v>
      </c>
      <c r="S1281" t="s">
        <v>55</v>
      </c>
      <c r="T1281" t="s">
        <v>55</v>
      </c>
      <c r="U1281" t="s">
        <v>1451</v>
      </c>
      <c r="V1281" t="s">
        <v>80</v>
      </c>
      <c r="W1281" t="s">
        <v>80</v>
      </c>
      <c r="X1281" t="s">
        <v>60</v>
      </c>
      <c r="Y1281" t="s">
        <v>60</v>
      </c>
      <c r="Z1281" t="s">
        <v>61</v>
      </c>
      <c r="AA1281" t="s">
        <v>61</v>
      </c>
      <c r="AB1281" t="s">
        <v>61</v>
      </c>
      <c r="AC1281" t="s">
        <v>60</v>
      </c>
      <c r="AD1281" t="s">
        <v>61</v>
      </c>
      <c r="AE1281" t="s">
        <v>60</v>
      </c>
      <c r="AF1281" t="s">
        <v>80</v>
      </c>
      <c r="AG1281" t="s">
        <v>80</v>
      </c>
      <c r="AH1281">
        <v>1</v>
      </c>
      <c r="AI1281">
        <f>"05111     "</f>
        <v>0</v>
      </c>
      <c r="AJ1281" t="s">
        <v>752</v>
      </c>
      <c r="AK1281" t="s">
        <v>753</v>
      </c>
      <c r="AL1281" t="s">
        <v>107</v>
      </c>
      <c r="AM1281" t="s">
        <v>108</v>
      </c>
      <c r="AN1281" t="s">
        <v>68</v>
      </c>
      <c r="AO1281" t="s">
        <v>1117</v>
      </c>
    </row>
    <row r="1282" spans="1:41">
      <c r="A1282">
        <v>1273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1738</v>
      </c>
      <c r="J1282" t="s">
        <v>1739</v>
      </c>
      <c r="K1282" t="s">
        <v>48</v>
      </c>
      <c r="L1282" t="s">
        <v>49</v>
      </c>
      <c r="M1282">
        <v>22</v>
      </c>
      <c r="N1282" t="s">
        <v>1740</v>
      </c>
      <c r="O1282" t="s">
        <v>51</v>
      </c>
      <c r="P1282" t="s">
        <v>1450</v>
      </c>
      <c r="Q1282" t="s">
        <v>92</v>
      </c>
      <c r="R1282" t="s">
        <v>54</v>
      </c>
      <c r="S1282" t="s">
        <v>55</v>
      </c>
      <c r="T1282" t="s">
        <v>55</v>
      </c>
      <c r="U1282" t="s">
        <v>1664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1469</v>
      </c>
      <c r="AG1282" t="s">
        <v>1470</v>
      </c>
      <c r="AH1282">
        <v>1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253</v>
      </c>
    </row>
    <row r="1283" spans="1:41">
      <c r="A1283">
        <v>1425</v>
      </c>
      <c r="B1283" t="s">
        <v>41</v>
      </c>
      <c r="C1283" t="s">
        <v>42</v>
      </c>
      <c r="D1283" t="s">
        <v>43</v>
      </c>
      <c r="E1283">
        <f>"07"</f>
        <v>0</v>
      </c>
      <c r="F1283" t="s">
        <v>44</v>
      </c>
      <c r="G1283" t="s">
        <v>45</v>
      </c>
      <c r="H1283">
        <v>3029</v>
      </c>
      <c r="I1283" t="s">
        <v>1741</v>
      </c>
      <c r="J1283" t="s">
        <v>1742</v>
      </c>
      <c r="K1283" t="s">
        <v>48</v>
      </c>
      <c r="L1283" t="s">
        <v>49</v>
      </c>
      <c r="M1283">
        <v>20</v>
      </c>
      <c r="N1283" t="s">
        <v>1743</v>
      </c>
      <c r="O1283" t="s">
        <v>51</v>
      </c>
      <c r="P1283" t="s">
        <v>912</v>
      </c>
      <c r="Q1283" t="s">
        <v>92</v>
      </c>
      <c r="R1283" t="s">
        <v>237</v>
      </c>
      <c r="S1283" t="s">
        <v>55</v>
      </c>
      <c r="T1283" t="s">
        <v>55</v>
      </c>
      <c r="U1283" t="s">
        <v>1744</v>
      </c>
      <c r="V1283" t="s">
        <v>80</v>
      </c>
      <c r="W1283" t="s">
        <v>80</v>
      </c>
      <c r="X1283" t="s">
        <v>60</v>
      </c>
      <c r="Y1283" t="s">
        <v>60</v>
      </c>
      <c r="Z1283" t="s">
        <v>61</v>
      </c>
      <c r="AA1283" t="s">
        <v>61</v>
      </c>
      <c r="AB1283" t="s">
        <v>61</v>
      </c>
      <c r="AC1283" t="s">
        <v>60</v>
      </c>
      <c r="AD1283" t="s">
        <v>61</v>
      </c>
      <c r="AE1283" t="s">
        <v>61</v>
      </c>
      <c r="AF1283" t="s">
        <v>1271</v>
      </c>
      <c r="AG1283" t="s">
        <v>1272</v>
      </c>
      <c r="AH1283">
        <v>16</v>
      </c>
      <c r="AI1283">
        <f>"07211     "</f>
        <v>0</v>
      </c>
      <c r="AJ1283" t="s">
        <v>239</v>
      </c>
      <c r="AK1283" t="s">
        <v>240</v>
      </c>
      <c r="AL1283" t="s">
        <v>284</v>
      </c>
      <c r="AM1283" t="s">
        <v>285</v>
      </c>
      <c r="AN1283" t="s">
        <v>286</v>
      </c>
      <c r="AO1283" t="s">
        <v>70</v>
      </c>
    </row>
    <row r="1284" spans="1:41">
      <c r="A1284">
        <v>1274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1738</v>
      </c>
      <c r="J1284" t="s">
        <v>1739</v>
      </c>
      <c r="K1284" t="s">
        <v>48</v>
      </c>
      <c r="L1284" t="s">
        <v>49</v>
      </c>
      <c r="M1284">
        <v>22</v>
      </c>
      <c r="N1284" t="s">
        <v>1740</v>
      </c>
      <c r="O1284" t="s">
        <v>51</v>
      </c>
      <c r="P1284" t="s">
        <v>1450</v>
      </c>
      <c r="Q1284" t="s">
        <v>92</v>
      </c>
      <c r="R1284" t="s">
        <v>54</v>
      </c>
      <c r="S1284" t="s">
        <v>55</v>
      </c>
      <c r="T1284" t="s">
        <v>55</v>
      </c>
      <c r="U1284" t="s">
        <v>1664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1469</v>
      </c>
      <c r="AG1284" t="s">
        <v>1470</v>
      </c>
      <c r="AH1284">
        <v>2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1745</v>
      </c>
    </row>
    <row r="1285" spans="1:41">
      <c r="A1285">
        <v>3142</v>
      </c>
      <c r="B1285" t="s">
        <v>41</v>
      </c>
      <c r="C1285" t="s">
        <v>42</v>
      </c>
      <c r="D1285" t="s">
        <v>43</v>
      </c>
      <c r="E1285">
        <f>"05"</f>
        <v>0</v>
      </c>
      <c r="F1285" t="s">
        <v>99</v>
      </c>
      <c r="G1285" t="s">
        <v>100</v>
      </c>
      <c r="H1285">
        <v>5866</v>
      </c>
      <c r="I1285" t="s">
        <v>1730</v>
      </c>
      <c r="J1285" t="s">
        <v>1731</v>
      </c>
      <c r="K1285" t="s">
        <v>48</v>
      </c>
      <c r="L1285" t="s">
        <v>49</v>
      </c>
      <c r="M1285">
        <v>12</v>
      </c>
      <c r="N1285" t="s">
        <v>1732</v>
      </c>
      <c r="O1285" t="s">
        <v>51</v>
      </c>
      <c r="P1285" t="s">
        <v>1733</v>
      </c>
      <c r="Q1285" t="s">
        <v>53</v>
      </c>
      <c r="R1285" t="s">
        <v>1708</v>
      </c>
      <c r="S1285" t="s">
        <v>237</v>
      </c>
      <c r="T1285" t="s">
        <v>55</v>
      </c>
      <c r="U1285" t="s">
        <v>965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1734</v>
      </c>
      <c r="AG1285" t="s">
        <v>1735</v>
      </c>
      <c r="AH1285">
        <v>12</v>
      </c>
      <c r="AI1285">
        <f>"05201     "</f>
        <v>0</v>
      </c>
      <c r="AJ1285" t="s">
        <v>406</v>
      </c>
      <c r="AK1285" t="s">
        <v>407</v>
      </c>
      <c r="AL1285" t="s">
        <v>107</v>
      </c>
      <c r="AM1285" t="s">
        <v>108</v>
      </c>
      <c r="AN1285" t="s">
        <v>1714</v>
      </c>
      <c r="AO1285" t="s">
        <v>70</v>
      </c>
    </row>
    <row r="1286" spans="1:41">
      <c r="A1286">
        <v>1275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2602</v>
      </c>
      <c r="I1286" t="s">
        <v>1738</v>
      </c>
      <c r="J1286" t="s">
        <v>1739</v>
      </c>
      <c r="K1286" t="s">
        <v>48</v>
      </c>
      <c r="L1286" t="s">
        <v>49</v>
      </c>
      <c r="M1286">
        <v>22</v>
      </c>
      <c r="N1286" t="s">
        <v>1740</v>
      </c>
      <c r="O1286" t="s">
        <v>51</v>
      </c>
      <c r="P1286" t="s">
        <v>1450</v>
      </c>
      <c r="Q1286" t="s">
        <v>92</v>
      </c>
      <c r="R1286" t="s">
        <v>54</v>
      </c>
      <c r="S1286" t="s">
        <v>55</v>
      </c>
      <c r="T1286" t="s">
        <v>55</v>
      </c>
      <c r="U1286" t="s">
        <v>1664</v>
      </c>
      <c r="V1286" t="s">
        <v>80</v>
      </c>
      <c r="W1286" t="s">
        <v>80</v>
      </c>
      <c r="X1286" t="s">
        <v>60</v>
      </c>
      <c r="Y1286" t="s">
        <v>60</v>
      </c>
      <c r="Z1286" t="s">
        <v>60</v>
      </c>
      <c r="AA1286" t="s">
        <v>61</v>
      </c>
      <c r="AB1286" t="s">
        <v>60</v>
      </c>
      <c r="AC1286" t="s">
        <v>60</v>
      </c>
      <c r="AD1286" t="s">
        <v>61</v>
      </c>
      <c r="AE1286" t="s">
        <v>60</v>
      </c>
      <c r="AF1286" t="s">
        <v>1469</v>
      </c>
      <c r="AG1286" t="s">
        <v>1470</v>
      </c>
      <c r="AH1286">
        <v>3</v>
      </c>
      <c r="AI1286">
        <f>"02104     "</f>
        <v>0</v>
      </c>
      <c r="AJ1286" t="s">
        <v>205</v>
      </c>
      <c r="AK1286" t="s">
        <v>206</v>
      </c>
      <c r="AL1286" t="s">
        <v>207</v>
      </c>
      <c r="AM1286" t="s">
        <v>208</v>
      </c>
      <c r="AN1286" t="s">
        <v>68</v>
      </c>
      <c r="AO1286" t="s">
        <v>72</v>
      </c>
    </row>
    <row r="1287" spans="1:41">
      <c r="A1287">
        <v>1276</v>
      </c>
      <c r="B1287" t="s">
        <v>41</v>
      </c>
      <c r="C1287" t="s">
        <v>42</v>
      </c>
      <c r="D1287" t="s">
        <v>43</v>
      </c>
      <c r="E1287">
        <f>"02"</f>
        <v>0</v>
      </c>
      <c r="F1287" t="s">
        <v>124</v>
      </c>
      <c r="G1287" t="s">
        <v>125</v>
      </c>
      <c r="H1287">
        <v>2602</v>
      </c>
      <c r="I1287" t="s">
        <v>1738</v>
      </c>
      <c r="J1287" t="s">
        <v>1739</v>
      </c>
      <c r="K1287" t="s">
        <v>48</v>
      </c>
      <c r="L1287" t="s">
        <v>49</v>
      </c>
      <c r="M1287">
        <v>22</v>
      </c>
      <c r="N1287" t="s">
        <v>1740</v>
      </c>
      <c r="O1287" t="s">
        <v>51</v>
      </c>
      <c r="P1287" t="s">
        <v>1450</v>
      </c>
      <c r="Q1287" t="s">
        <v>92</v>
      </c>
      <c r="R1287" t="s">
        <v>54</v>
      </c>
      <c r="S1287" t="s">
        <v>55</v>
      </c>
      <c r="T1287" t="s">
        <v>55</v>
      </c>
      <c r="U1287" t="s">
        <v>1664</v>
      </c>
      <c r="V1287" t="s">
        <v>80</v>
      </c>
      <c r="W1287" t="s">
        <v>80</v>
      </c>
      <c r="X1287" t="s">
        <v>60</v>
      </c>
      <c r="Y1287" t="s">
        <v>60</v>
      </c>
      <c r="Z1287" t="s">
        <v>60</v>
      </c>
      <c r="AA1287" t="s">
        <v>61</v>
      </c>
      <c r="AB1287" t="s">
        <v>60</v>
      </c>
      <c r="AC1287" t="s">
        <v>60</v>
      </c>
      <c r="AD1287" t="s">
        <v>61</v>
      </c>
      <c r="AE1287" t="s">
        <v>60</v>
      </c>
      <c r="AF1287" t="s">
        <v>1469</v>
      </c>
      <c r="AG1287" t="s">
        <v>1470</v>
      </c>
      <c r="AH1287">
        <v>5</v>
      </c>
      <c r="AI1287">
        <f>"02104     "</f>
        <v>0</v>
      </c>
      <c r="AJ1287" t="s">
        <v>205</v>
      </c>
      <c r="AK1287" t="s">
        <v>206</v>
      </c>
      <c r="AL1287" t="s">
        <v>207</v>
      </c>
      <c r="AM1287" t="s">
        <v>208</v>
      </c>
      <c r="AN1287" t="s">
        <v>68</v>
      </c>
      <c r="AO1287" t="s">
        <v>1745</v>
      </c>
    </row>
    <row r="1288" spans="1:41">
      <c r="A1288">
        <v>1277</v>
      </c>
      <c r="B1288" t="s">
        <v>41</v>
      </c>
      <c r="C1288" t="s">
        <v>42</v>
      </c>
      <c r="D1288" t="s">
        <v>43</v>
      </c>
      <c r="E1288">
        <f>"02"</f>
        <v>0</v>
      </c>
      <c r="F1288" t="s">
        <v>124</v>
      </c>
      <c r="G1288" t="s">
        <v>125</v>
      </c>
      <c r="H1288">
        <v>2602</v>
      </c>
      <c r="I1288" t="s">
        <v>1738</v>
      </c>
      <c r="J1288" t="s">
        <v>1739</v>
      </c>
      <c r="K1288" t="s">
        <v>48</v>
      </c>
      <c r="L1288" t="s">
        <v>49</v>
      </c>
      <c r="M1288">
        <v>22</v>
      </c>
      <c r="N1288" t="s">
        <v>1740</v>
      </c>
      <c r="O1288" t="s">
        <v>51</v>
      </c>
      <c r="P1288" t="s">
        <v>1450</v>
      </c>
      <c r="Q1288" t="s">
        <v>92</v>
      </c>
      <c r="R1288" t="s">
        <v>54</v>
      </c>
      <c r="S1288" t="s">
        <v>55</v>
      </c>
      <c r="T1288" t="s">
        <v>55</v>
      </c>
      <c r="U1288" t="s">
        <v>1664</v>
      </c>
      <c r="V1288" t="s">
        <v>80</v>
      </c>
      <c r="W1288" t="s">
        <v>80</v>
      </c>
      <c r="X1288" t="s">
        <v>60</v>
      </c>
      <c r="Y1288" t="s">
        <v>60</v>
      </c>
      <c r="Z1288" t="s">
        <v>60</v>
      </c>
      <c r="AA1288" t="s">
        <v>61</v>
      </c>
      <c r="AB1288" t="s">
        <v>60</v>
      </c>
      <c r="AC1288" t="s">
        <v>60</v>
      </c>
      <c r="AD1288" t="s">
        <v>61</v>
      </c>
      <c r="AE1288" t="s">
        <v>60</v>
      </c>
      <c r="AF1288" t="s">
        <v>1469</v>
      </c>
      <c r="AG1288" t="s">
        <v>1470</v>
      </c>
      <c r="AH1288">
        <v>6</v>
      </c>
      <c r="AI1288">
        <f>"02104     "</f>
        <v>0</v>
      </c>
      <c r="AJ1288" t="s">
        <v>205</v>
      </c>
      <c r="AK1288" t="s">
        <v>206</v>
      </c>
      <c r="AL1288" t="s">
        <v>207</v>
      </c>
      <c r="AM1288" t="s">
        <v>208</v>
      </c>
      <c r="AN1288" t="s">
        <v>68</v>
      </c>
      <c r="AO1288" t="s">
        <v>85</v>
      </c>
    </row>
    <row r="1289" spans="1:41">
      <c r="A1289">
        <v>1278</v>
      </c>
      <c r="B1289" t="s">
        <v>41</v>
      </c>
      <c r="C1289" t="s">
        <v>42</v>
      </c>
      <c r="D1289" t="s">
        <v>43</v>
      </c>
      <c r="E1289">
        <f>"02"</f>
        <v>0</v>
      </c>
      <c r="F1289" t="s">
        <v>124</v>
      </c>
      <c r="G1289" t="s">
        <v>125</v>
      </c>
      <c r="H1289">
        <v>2602</v>
      </c>
      <c r="I1289" t="s">
        <v>1738</v>
      </c>
      <c r="J1289" t="s">
        <v>1739</v>
      </c>
      <c r="K1289" t="s">
        <v>48</v>
      </c>
      <c r="L1289" t="s">
        <v>49</v>
      </c>
      <c r="M1289">
        <v>22</v>
      </c>
      <c r="N1289" t="s">
        <v>1740</v>
      </c>
      <c r="O1289" t="s">
        <v>51</v>
      </c>
      <c r="P1289" t="s">
        <v>1450</v>
      </c>
      <c r="Q1289" t="s">
        <v>92</v>
      </c>
      <c r="R1289" t="s">
        <v>54</v>
      </c>
      <c r="S1289" t="s">
        <v>55</v>
      </c>
      <c r="T1289" t="s">
        <v>55</v>
      </c>
      <c r="U1289" t="s">
        <v>1664</v>
      </c>
      <c r="V1289" t="s">
        <v>80</v>
      </c>
      <c r="W1289" t="s">
        <v>80</v>
      </c>
      <c r="X1289" t="s">
        <v>60</v>
      </c>
      <c r="Y1289" t="s">
        <v>60</v>
      </c>
      <c r="Z1289" t="s">
        <v>60</v>
      </c>
      <c r="AA1289" t="s">
        <v>61</v>
      </c>
      <c r="AB1289" t="s">
        <v>60</v>
      </c>
      <c r="AC1289" t="s">
        <v>60</v>
      </c>
      <c r="AD1289" t="s">
        <v>61</v>
      </c>
      <c r="AE1289" t="s">
        <v>60</v>
      </c>
      <c r="AF1289" t="s">
        <v>1469</v>
      </c>
      <c r="AG1289" t="s">
        <v>1470</v>
      </c>
      <c r="AH1289">
        <v>7</v>
      </c>
      <c r="AI1289">
        <f>"02104     "</f>
        <v>0</v>
      </c>
      <c r="AJ1289" t="s">
        <v>205</v>
      </c>
      <c r="AK1289" t="s">
        <v>206</v>
      </c>
      <c r="AL1289" t="s">
        <v>207</v>
      </c>
      <c r="AM1289" t="s">
        <v>208</v>
      </c>
      <c r="AN1289" t="s">
        <v>68</v>
      </c>
      <c r="AO1289" t="s">
        <v>85</v>
      </c>
    </row>
    <row r="1290" spans="1:41">
      <c r="A1290">
        <v>1279</v>
      </c>
      <c r="B1290" t="s">
        <v>41</v>
      </c>
      <c r="C1290" t="s">
        <v>42</v>
      </c>
      <c r="D1290" t="s">
        <v>43</v>
      </c>
      <c r="E1290">
        <f>"02"</f>
        <v>0</v>
      </c>
      <c r="F1290" t="s">
        <v>124</v>
      </c>
      <c r="G1290" t="s">
        <v>125</v>
      </c>
      <c r="H1290">
        <v>2602</v>
      </c>
      <c r="I1290" t="s">
        <v>1738</v>
      </c>
      <c r="J1290" t="s">
        <v>1739</v>
      </c>
      <c r="K1290" t="s">
        <v>48</v>
      </c>
      <c r="L1290" t="s">
        <v>49</v>
      </c>
      <c r="M1290">
        <v>22</v>
      </c>
      <c r="N1290" t="s">
        <v>1740</v>
      </c>
      <c r="O1290" t="s">
        <v>51</v>
      </c>
      <c r="P1290" t="s">
        <v>1450</v>
      </c>
      <c r="Q1290" t="s">
        <v>92</v>
      </c>
      <c r="R1290" t="s">
        <v>54</v>
      </c>
      <c r="S1290" t="s">
        <v>55</v>
      </c>
      <c r="T1290" t="s">
        <v>55</v>
      </c>
      <c r="U1290" t="s">
        <v>1664</v>
      </c>
      <c r="V1290" t="s">
        <v>80</v>
      </c>
      <c r="W1290" t="s">
        <v>80</v>
      </c>
      <c r="X1290" t="s">
        <v>60</v>
      </c>
      <c r="Y1290" t="s">
        <v>60</v>
      </c>
      <c r="Z1290" t="s">
        <v>60</v>
      </c>
      <c r="AA1290" t="s">
        <v>61</v>
      </c>
      <c r="AB1290" t="s">
        <v>60</v>
      </c>
      <c r="AC1290" t="s">
        <v>60</v>
      </c>
      <c r="AD1290" t="s">
        <v>61</v>
      </c>
      <c r="AE1290" t="s">
        <v>60</v>
      </c>
      <c r="AF1290" t="s">
        <v>1469</v>
      </c>
      <c r="AG1290" t="s">
        <v>1470</v>
      </c>
      <c r="AH1290">
        <v>8</v>
      </c>
      <c r="AI1290">
        <f>"02104     "</f>
        <v>0</v>
      </c>
      <c r="AJ1290" t="s">
        <v>205</v>
      </c>
      <c r="AK1290" t="s">
        <v>206</v>
      </c>
      <c r="AL1290" t="s">
        <v>207</v>
      </c>
      <c r="AM1290" t="s">
        <v>208</v>
      </c>
      <c r="AN1290" t="s">
        <v>68</v>
      </c>
      <c r="AO1290" t="s">
        <v>311</v>
      </c>
    </row>
    <row r="1291" spans="1:41">
      <c r="A1291">
        <v>1280</v>
      </c>
      <c r="B1291" t="s">
        <v>41</v>
      </c>
      <c r="C1291" t="s">
        <v>42</v>
      </c>
      <c r="D1291" t="s">
        <v>43</v>
      </c>
      <c r="E1291">
        <f>"02"</f>
        <v>0</v>
      </c>
      <c r="F1291" t="s">
        <v>124</v>
      </c>
      <c r="G1291" t="s">
        <v>125</v>
      </c>
      <c r="H1291">
        <v>2602</v>
      </c>
      <c r="I1291" t="s">
        <v>1738</v>
      </c>
      <c r="J1291" t="s">
        <v>1739</v>
      </c>
      <c r="K1291" t="s">
        <v>48</v>
      </c>
      <c r="L1291" t="s">
        <v>49</v>
      </c>
      <c r="M1291">
        <v>22</v>
      </c>
      <c r="N1291" t="s">
        <v>1740</v>
      </c>
      <c r="O1291" t="s">
        <v>51</v>
      </c>
      <c r="P1291" t="s">
        <v>1450</v>
      </c>
      <c r="Q1291" t="s">
        <v>92</v>
      </c>
      <c r="R1291" t="s">
        <v>54</v>
      </c>
      <c r="S1291" t="s">
        <v>55</v>
      </c>
      <c r="T1291" t="s">
        <v>55</v>
      </c>
      <c r="U1291" t="s">
        <v>1664</v>
      </c>
      <c r="V1291" t="s">
        <v>80</v>
      </c>
      <c r="W1291" t="s">
        <v>80</v>
      </c>
      <c r="X1291" t="s">
        <v>60</v>
      </c>
      <c r="Y1291" t="s">
        <v>60</v>
      </c>
      <c r="Z1291" t="s">
        <v>60</v>
      </c>
      <c r="AA1291" t="s">
        <v>61</v>
      </c>
      <c r="AB1291" t="s">
        <v>60</v>
      </c>
      <c r="AC1291" t="s">
        <v>60</v>
      </c>
      <c r="AD1291" t="s">
        <v>61</v>
      </c>
      <c r="AE1291" t="s">
        <v>60</v>
      </c>
      <c r="AF1291" t="s">
        <v>1469</v>
      </c>
      <c r="AG1291" t="s">
        <v>1470</v>
      </c>
      <c r="AH1291">
        <v>9</v>
      </c>
      <c r="AI1291">
        <f>"02104     "</f>
        <v>0</v>
      </c>
      <c r="AJ1291" t="s">
        <v>205</v>
      </c>
      <c r="AK1291" t="s">
        <v>206</v>
      </c>
      <c r="AL1291" t="s">
        <v>207</v>
      </c>
      <c r="AM1291" t="s">
        <v>208</v>
      </c>
      <c r="AN1291" t="s">
        <v>68</v>
      </c>
      <c r="AO1291" t="s">
        <v>142</v>
      </c>
    </row>
    <row r="1292" spans="1:41">
      <c r="A1292">
        <v>1281</v>
      </c>
      <c r="B1292" t="s">
        <v>41</v>
      </c>
      <c r="C1292" t="s">
        <v>42</v>
      </c>
      <c r="D1292" t="s">
        <v>43</v>
      </c>
      <c r="E1292">
        <f>"02"</f>
        <v>0</v>
      </c>
      <c r="F1292" t="s">
        <v>124</v>
      </c>
      <c r="G1292" t="s">
        <v>125</v>
      </c>
      <c r="H1292">
        <v>2602</v>
      </c>
      <c r="I1292" t="s">
        <v>1738</v>
      </c>
      <c r="J1292" t="s">
        <v>1739</v>
      </c>
      <c r="K1292" t="s">
        <v>48</v>
      </c>
      <c r="L1292" t="s">
        <v>49</v>
      </c>
      <c r="M1292">
        <v>22</v>
      </c>
      <c r="N1292" t="s">
        <v>1740</v>
      </c>
      <c r="O1292" t="s">
        <v>51</v>
      </c>
      <c r="P1292" t="s">
        <v>1450</v>
      </c>
      <c r="Q1292" t="s">
        <v>92</v>
      </c>
      <c r="R1292" t="s">
        <v>54</v>
      </c>
      <c r="S1292" t="s">
        <v>55</v>
      </c>
      <c r="T1292" t="s">
        <v>55</v>
      </c>
      <c r="U1292" t="s">
        <v>1664</v>
      </c>
      <c r="V1292" t="s">
        <v>80</v>
      </c>
      <c r="W1292" t="s">
        <v>80</v>
      </c>
      <c r="X1292" t="s">
        <v>60</v>
      </c>
      <c r="Y1292" t="s">
        <v>60</v>
      </c>
      <c r="Z1292" t="s">
        <v>60</v>
      </c>
      <c r="AA1292" t="s">
        <v>61</v>
      </c>
      <c r="AB1292" t="s">
        <v>60</v>
      </c>
      <c r="AC1292" t="s">
        <v>60</v>
      </c>
      <c r="AD1292" t="s">
        <v>61</v>
      </c>
      <c r="AE1292" t="s">
        <v>60</v>
      </c>
      <c r="AF1292" t="s">
        <v>1469</v>
      </c>
      <c r="AG1292" t="s">
        <v>1470</v>
      </c>
      <c r="AH1292">
        <v>10</v>
      </c>
      <c r="AI1292">
        <f>"02104     "</f>
        <v>0</v>
      </c>
      <c r="AJ1292" t="s">
        <v>205</v>
      </c>
      <c r="AK1292" t="s">
        <v>206</v>
      </c>
      <c r="AL1292" t="s">
        <v>207</v>
      </c>
      <c r="AM1292" t="s">
        <v>208</v>
      </c>
      <c r="AN1292" t="s">
        <v>68</v>
      </c>
      <c r="AO1292" t="s">
        <v>163</v>
      </c>
    </row>
    <row r="1293" spans="1:41">
      <c r="A1293">
        <v>1282</v>
      </c>
      <c r="B1293" t="s">
        <v>41</v>
      </c>
      <c r="C1293" t="s">
        <v>42</v>
      </c>
      <c r="D1293" t="s">
        <v>43</v>
      </c>
      <c r="E1293">
        <f>"02"</f>
        <v>0</v>
      </c>
      <c r="F1293" t="s">
        <v>124</v>
      </c>
      <c r="G1293" t="s">
        <v>125</v>
      </c>
      <c r="H1293">
        <v>2602</v>
      </c>
      <c r="I1293" t="s">
        <v>1738</v>
      </c>
      <c r="J1293" t="s">
        <v>1739</v>
      </c>
      <c r="K1293" t="s">
        <v>48</v>
      </c>
      <c r="L1293" t="s">
        <v>49</v>
      </c>
      <c r="M1293">
        <v>22</v>
      </c>
      <c r="N1293" t="s">
        <v>1740</v>
      </c>
      <c r="O1293" t="s">
        <v>51</v>
      </c>
      <c r="P1293" t="s">
        <v>1450</v>
      </c>
      <c r="Q1293" t="s">
        <v>92</v>
      </c>
      <c r="R1293" t="s">
        <v>54</v>
      </c>
      <c r="S1293" t="s">
        <v>55</v>
      </c>
      <c r="T1293" t="s">
        <v>55</v>
      </c>
      <c r="U1293" t="s">
        <v>1664</v>
      </c>
      <c r="V1293" t="s">
        <v>80</v>
      </c>
      <c r="W1293" t="s">
        <v>80</v>
      </c>
      <c r="X1293" t="s">
        <v>60</v>
      </c>
      <c r="Y1293" t="s">
        <v>60</v>
      </c>
      <c r="Z1293" t="s">
        <v>60</v>
      </c>
      <c r="AA1293" t="s">
        <v>61</v>
      </c>
      <c r="AB1293" t="s">
        <v>60</v>
      </c>
      <c r="AC1293" t="s">
        <v>60</v>
      </c>
      <c r="AD1293" t="s">
        <v>61</v>
      </c>
      <c r="AE1293" t="s">
        <v>60</v>
      </c>
      <c r="AF1293" t="s">
        <v>1469</v>
      </c>
      <c r="AG1293" t="s">
        <v>1470</v>
      </c>
      <c r="AH1293">
        <v>12</v>
      </c>
      <c r="AI1293">
        <f>"02104     "</f>
        <v>0</v>
      </c>
      <c r="AJ1293" t="s">
        <v>205</v>
      </c>
      <c r="AK1293" t="s">
        <v>206</v>
      </c>
      <c r="AL1293" t="s">
        <v>207</v>
      </c>
      <c r="AM1293" t="s">
        <v>208</v>
      </c>
      <c r="AN1293" t="s">
        <v>68</v>
      </c>
      <c r="AO1293" t="s">
        <v>1684</v>
      </c>
    </row>
    <row r="1294" spans="1:41">
      <c r="A1294">
        <v>1283</v>
      </c>
      <c r="B1294" t="s">
        <v>41</v>
      </c>
      <c r="C1294" t="s">
        <v>42</v>
      </c>
      <c r="D1294" t="s">
        <v>43</v>
      </c>
      <c r="E1294">
        <f>"07"</f>
        <v>0</v>
      </c>
      <c r="F1294" t="s">
        <v>44</v>
      </c>
      <c r="G1294" t="s">
        <v>45</v>
      </c>
      <c r="H1294">
        <v>2621</v>
      </c>
      <c r="I1294" t="s">
        <v>1746</v>
      </c>
      <c r="J1294" t="s">
        <v>1747</v>
      </c>
      <c r="K1294" t="s">
        <v>48</v>
      </c>
      <c r="L1294" t="s">
        <v>49</v>
      </c>
      <c r="M1294">
        <v>21</v>
      </c>
      <c r="N1294" t="s">
        <v>1514</v>
      </c>
      <c r="O1294" t="s">
        <v>51</v>
      </c>
      <c r="P1294" t="s">
        <v>1450</v>
      </c>
      <c r="Q1294" t="s">
        <v>92</v>
      </c>
      <c r="R1294" t="s">
        <v>54</v>
      </c>
      <c r="S1294" t="s">
        <v>55</v>
      </c>
      <c r="T1294" t="s">
        <v>55</v>
      </c>
      <c r="U1294" t="s">
        <v>1488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1</v>
      </c>
      <c r="AI1294">
        <f>"07223     "</f>
        <v>0</v>
      </c>
      <c r="AJ1294" t="s">
        <v>370</v>
      </c>
      <c r="AK1294" t="s">
        <v>371</v>
      </c>
      <c r="AL1294" t="s">
        <v>355</v>
      </c>
      <c r="AM1294" t="s">
        <v>356</v>
      </c>
      <c r="AN1294" t="s">
        <v>68</v>
      </c>
      <c r="AO1294" t="s">
        <v>71</v>
      </c>
    </row>
    <row r="1295" spans="1:41">
      <c r="A1295">
        <v>1284</v>
      </c>
      <c r="B1295" t="s">
        <v>41</v>
      </c>
      <c r="C1295" t="s">
        <v>42</v>
      </c>
      <c r="D1295" t="s">
        <v>43</v>
      </c>
      <c r="E1295">
        <f>"04"</f>
        <v>0</v>
      </c>
      <c r="F1295" t="s">
        <v>86</v>
      </c>
      <c r="G1295" t="s">
        <v>87</v>
      </c>
      <c r="H1295">
        <v>2621</v>
      </c>
      <c r="I1295" t="s">
        <v>1746</v>
      </c>
      <c r="J1295" t="s">
        <v>1747</v>
      </c>
      <c r="K1295" t="s">
        <v>48</v>
      </c>
      <c r="L1295" t="s">
        <v>49</v>
      </c>
      <c r="M1295">
        <v>21</v>
      </c>
      <c r="N1295" t="s">
        <v>1514</v>
      </c>
      <c r="O1295" t="s">
        <v>51</v>
      </c>
      <c r="P1295" t="s">
        <v>1450</v>
      </c>
      <c r="Q1295" t="s">
        <v>92</v>
      </c>
      <c r="R1295" t="s">
        <v>54</v>
      </c>
      <c r="S1295" t="s">
        <v>55</v>
      </c>
      <c r="T1295" t="s">
        <v>55</v>
      </c>
      <c r="U1295" t="s">
        <v>1488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61</v>
      </c>
      <c r="AE1295" t="s">
        <v>60</v>
      </c>
      <c r="AF1295" t="s">
        <v>80</v>
      </c>
      <c r="AG1295" t="s">
        <v>80</v>
      </c>
      <c r="AH1295">
        <v>2</v>
      </c>
      <c r="AI1295">
        <f>"04201     "</f>
        <v>0</v>
      </c>
      <c r="AJ1295" t="s">
        <v>219</v>
      </c>
      <c r="AK1295" t="s">
        <v>220</v>
      </c>
      <c r="AL1295" t="s">
        <v>121</v>
      </c>
      <c r="AM1295" t="s">
        <v>122</v>
      </c>
      <c r="AN1295" t="s">
        <v>68</v>
      </c>
      <c r="AO1295" t="s">
        <v>184</v>
      </c>
    </row>
    <row r="1296" spans="1:41">
      <c r="A1296">
        <v>1285</v>
      </c>
      <c r="B1296" t="s">
        <v>41</v>
      </c>
      <c r="C1296" t="s">
        <v>42</v>
      </c>
      <c r="D1296" t="s">
        <v>43</v>
      </c>
      <c r="E1296">
        <f>"07"</f>
        <v>0</v>
      </c>
      <c r="F1296" t="s">
        <v>44</v>
      </c>
      <c r="G1296" t="s">
        <v>45</v>
      </c>
      <c r="H1296">
        <v>2621</v>
      </c>
      <c r="I1296" t="s">
        <v>1746</v>
      </c>
      <c r="J1296" t="s">
        <v>1747</v>
      </c>
      <c r="K1296" t="s">
        <v>48</v>
      </c>
      <c r="L1296" t="s">
        <v>49</v>
      </c>
      <c r="M1296">
        <v>21</v>
      </c>
      <c r="N1296" t="s">
        <v>1514</v>
      </c>
      <c r="O1296" t="s">
        <v>51</v>
      </c>
      <c r="P1296" t="s">
        <v>1450</v>
      </c>
      <c r="Q1296" t="s">
        <v>92</v>
      </c>
      <c r="R1296" t="s">
        <v>54</v>
      </c>
      <c r="S1296" t="s">
        <v>55</v>
      </c>
      <c r="T1296" t="s">
        <v>55</v>
      </c>
      <c r="U1296" t="s">
        <v>1488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3</v>
      </c>
      <c r="AI1296">
        <f>"07223     "</f>
        <v>0</v>
      </c>
      <c r="AJ1296" t="s">
        <v>370</v>
      </c>
      <c r="AK1296" t="s">
        <v>371</v>
      </c>
      <c r="AL1296" t="s">
        <v>355</v>
      </c>
      <c r="AM1296" t="s">
        <v>356</v>
      </c>
      <c r="AN1296" t="s">
        <v>68</v>
      </c>
      <c r="AO1296" t="s">
        <v>69</v>
      </c>
    </row>
    <row r="1297" spans="1:41">
      <c r="A1297">
        <v>1286</v>
      </c>
      <c r="B1297" t="s">
        <v>41</v>
      </c>
      <c r="C1297" t="s">
        <v>42</v>
      </c>
      <c r="D1297" t="s">
        <v>43</v>
      </c>
      <c r="E1297">
        <f>"08"</f>
        <v>0</v>
      </c>
      <c r="F1297" t="s">
        <v>241</v>
      </c>
      <c r="G1297" t="s">
        <v>242</v>
      </c>
      <c r="H1297">
        <v>2621</v>
      </c>
      <c r="I1297" t="s">
        <v>1746</v>
      </c>
      <c r="J1297" t="s">
        <v>1747</v>
      </c>
      <c r="K1297" t="s">
        <v>48</v>
      </c>
      <c r="L1297" t="s">
        <v>49</v>
      </c>
      <c r="M1297">
        <v>21</v>
      </c>
      <c r="N1297" t="s">
        <v>1514</v>
      </c>
      <c r="O1297" t="s">
        <v>51</v>
      </c>
      <c r="P1297" t="s">
        <v>1450</v>
      </c>
      <c r="Q1297" t="s">
        <v>92</v>
      </c>
      <c r="R1297" t="s">
        <v>54</v>
      </c>
      <c r="S1297" t="s">
        <v>55</v>
      </c>
      <c r="T1297" t="s">
        <v>55</v>
      </c>
      <c r="U1297" t="s">
        <v>1488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4</v>
      </c>
      <c r="AI1297">
        <f>"08101     "</f>
        <v>0</v>
      </c>
      <c r="AJ1297" t="s">
        <v>581</v>
      </c>
      <c r="AK1297" t="s">
        <v>582</v>
      </c>
      <c r="AL1297" t="s">
        <v>375</v>
      </c>
      <c r="AM1297" t="s">
        <v>376</v>
      </c>
      <c r="AN1297" t="s">
        <v>68</v>
      </c>
      <c r="AO1297" t="s">
        <v>345</v>
      </c>
    </row>
    <row r="1298" spans="1:41">
      <c r="A1298">
        <v>1287</v>
      </c>
      <c r="B1298" t="s">
        <v>41</v>
      </c>
      <c r="C1298" t="s">
        <v>42</v>
      </c>
      <c r="D1298" t="s">
        <v>43</v>
      </c>
      <c r="E1298">
        <f>"02"</f>
        <v>0</v>
      </c>
      <c r="F1298" t="s">
        <v>124</v>
      </c>
      <c r="G1298" t="s">
        <v>125</v>
      </c>
      <c r="H1298">
        <v>2639</v>
      </c>
      <c r="I1298" t="s">
        <v>1748</v>
      </c>
      <c r="J1298" t="s">
        <v>1749</v>
      </c>
      <c r="K1298" t="s">
        <v>48</v>
      </c>
      <c r="L1298" t="s">
        <v>49</v>
      </c>
      <c r="M1298">
        <v>21</v>
      </c>
      <c r="N1298" t="s">
        <v>1514</v>
      </c>
      <c r="O1298" t="s">
        <v>51</v>
      </c>
      <c r="P1298" t="s">
        <v>1450</v>
      </c>
      <c r="Q1298" t="s">
        <v>92</v>
      </c>
      <c r="R1298" t="s">
        <v>54</v>
      </c>
      <c r="S1298" t="s">
        <v>55</v>
      </c>
      <c r="T1298" t="s">
        <v>55</v>
      </c>
      <c r="U1298" t="s">
        <v>1750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1</v>
      </c>
      <c r="AI1298">
        <f>"02203     "</f>
        <v>0</v>
      </c>
      <c r="AJ1298" t="s">
        <v>1443</v>
      </c>
      <c r="AK1298" t="s">
        <v>1444</v>
      </c>
      <c r="AL1298" t="s">
        <v>96</v>
      </c>
      <c r="AM1298" t="s">
        <v>97</v>
      </c>
      <c r="AN1298" t="s">
        <v>68</v>
      </c>
      <c r="AO1298" t="s">
        <v>253</v>
      </c>
    </row>
    <row r="1299" spans="1:41">
      <c r="A1299">
        <v>1288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1751</v>
      </c>
      <c r="J1299" t="s">
        <v>1752</v>
      </c>
      <c r="K1299" t="s">
        <v>48</v>
      </c>
      <c r="L1299" t="s">
        <v>49</v>
      </c>
      <c r="M1299">
        <v>23</v>
      </c>
      <c r="N1299" t="s">
        <v>1753</v>
      </c>
      <c r="O1299" t="s">
        <v>51</v>
      </c>
      <c r="P1299" t="s">
        <v>1450</v>
      </c>
      <c r="Q1299" t="s">
        <v>92</v>
      </c>
      <c r="R1299" t="s">
        <v>54</v>
      </c>
      <c r="S1299" t="s">
        <v>55</v>
      </c>
      <c r="T1299" t="s">
        <v>55</v>
      </c>
      <c r="U1299" t="s">
        <v>1451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1</v>
      </c>
      <c r="AI1299">
        <f>"0511      "</f>
        <v>0</v>
      </c>
      <c r="AJ1299" t="s">
        <v>1313</v>
      </c>
      <c r="AK1299" t="s">
        <v>1314</v>
      </c>
      <c r="AL1299" t="s">
        <v>107</v>
      </c>
      <c r="AM1299" t="s">
        <v>108</v>
      </c>
      <c r="AN1299" t="s">
        <v>68</v>
      </c>
      <c r="AO1299" t="s">
        <v>311</v>
      </c>
    </row>
    <row r="1300" spans="1:41">
      <c r="A1300">
        <v>1289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1751</v>
      </c>
      <c r="J1300" t="s">
        <v>1752</v>
      </c>
      <c r="K1300" t="s">
        <v>48</v>
      </c>
      <c r="L1300" t="s">
        <v>49</v>
      </c>
      <c r="M1300">
        <v>23</v>
      </c>
      <c r="N1300" t="s">
        <v>1753</v>
      </c>
      <c r="O1300" t="s">
        <v>51</v>
      </c>
      <c r="P1300" t="s">
        <v>1450</v>
      </c>
      <c r="Q1300" t="s">
        <v>92</v>
      </c>
      <c r="R1300" t="s">
        <v>54</v>
      </c>
      <c r="S1300" t="s">
        <v>55</v>
      </c>
      <c r="T1300" t="s">
        <v>55</v>
      </c>
      <c r="U1300" t="s">
        <v>1451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2</v>
      </c>
      <c r="AI1300">
        <f>"0511      "</f>
        <v>0</v>
      </c>
      <c r="AJ1300" t="s">
        <v>1313</v>
      </c>
      <c r="AK1300" t="s">
        <v>1314</v>
      </c>
      <c r="AL1300" t="s">
        <v>107</v>
      </c>
      <c r="AM1300" t="s">
        <v>108</v>
      </c>
      <c r="AN1300" t="s">
        <v>68</v>
      </c>
      <c r="AO1300" t="s">
        <v>311</v>
      </c>
    </row>
    <row r="1301" spans="1:41">
      <c r="A1301">
        <v>1290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1751</v>
      </c>
      <c r="J1301" t="s">
        <v>1752</v>
      </c>
      <c r="K1301" t="s">
        <v>48</v>
      </c>
      <c r="L1301" t="s">
        <v>49</v>
      </c>
      <c r="M1301">
        <v>23</v>
      </c>
      <c r="N1301" t="s">
        <v>1753</v>
      </c>
      <c r="O1301" t="s">
        <v>51</v>
      </c>
      <c r="P1301" t="s">
        <v>1450</v>
      </c>
      <c r="Q1301" t="s">
        <v>92</v>
      </c>
      <c r="R1301" t="s">
        <v>54</v>
      </c>
      <c r="S1301" t="s">
        <v>55</v>
      </c>
      <c r="T1301" t="s">
        <v>55</v>
      </c>
      <c r="U1301" t="s">
        <v>1451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3</v>
      </c>
      <c r="AI1301">
        <f>"0511      "</f>
        <v>0</v>
      </c>
      <c r="AJ1301" t="s">
        <v>1313</v>
      </c>
      <c r="AK1301" t="s">
        <v>1314</v>
      </c>
      <c r="AL1301" t="s">
        <v>107</v>
      </c>
      <c r="AM1301" t="s">
        <v>108</v>
      </c>
      <c r="AN1301" t="s">
        <v>68</v>
      </c>
      <c r="AO1301" t="s">
        <v>311</v>
      </c>
    </row>
    <row r="1302" spans="1:41">
      <c r="A1302">
        <v>1291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1751</v>
      </c>
      <c r="J1302" t="s">
        <v>1752</v>
      </c>
      <c r="K1302" t="s">
        <v>48</v>
      </c>
      <c r="L1302" t="s">
        <v>49</v>
      </c>
      <c r="M1302">
        <v>23</v>
      </c>
      <c r="N1302" t="s">
        <v>1753</v>
      </c>
      <c r="O1302" t="s">
        <v>51</v>
      </c>
      <c r="P1302" t="s">
        <v>1450</v>
      </c>
      <c r="Q1302" t="s">
        <v>92</v>
      </c>
      <c r="R1302" t="s">
        <v>54</v>
      </c>
      <c r="S1302" t="s">
        <v>55</v>
      </c>
      <c r="T1302" t="s">
        <v>55</v>
      </c>
      <c r="U1302" t="s">
        <v>1451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4</v>
      </c>
      <c r="AI1302">
        <f>"0511      "</f>
        <v>0</v>
      </c>
      <c r="AJ1302" t="s">
        <v>1313</v>
      </c>
      <c r="AK1302" t="s">
        <v>1314</v>
      </c>
      <c r="AL1302" t="s">
        <v>107</v>
      </c>
      <c r="AM1302" t="s">
        <v>108</v>
      </c>
      <c r="AN1302" t="s">
        <v>68</v>
      </c>
      <c r="AO1302" t="s">
        <v>311</v>
      </c>
    </row>
    <row r="1303" spans="1:41">
      <c r="A1303">
        <v>1292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1751</v>
      </c>
      <c r="J1303" t="s">
        <v>1752</v>
      </c>
      <c r="K1303" t="s">
        <v>48</v>
      </c>
      <c r="L1303" t="s">
        <v>49</v>
      </c>
      <c r="M1303">
        <v>23</v>
      </c>
      <c r="N1303" t="s">
        <v>1753</v>
      </c>
      <c r="O1303" t="s">
        <v>51</v>
      </c>
      <c r="P1303" t="s">
        <v>1450</v>
      </c>
      <c r="Q1303" t="s">
        <v>92</v>
      </c>
      <c r="R1303" t="s">
        <v>54</v>
      </c>
      <c r="S1303" t="s">
        <v>55</v>
      </c>
      <c r="T1303" t="s">
        <v>55</v>
      </c>
      <c r="U1303" t="s">
        <v>1451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5</v>
      </c>
      <c r="AI1303">
        <f>"0511      "</f>
        <v>0</v>
      </c>
      <c r="AJ1303" t="s">
        <v>1313</v>
      </c>
      <c r="AK1303" t="s">
        <v>1314</v>
      </c>
      <c r="AL1303" t="s">
        <v>107</v>
      </c>
      <c r="AM1303" t="s">
        <v>108</v>
      </c>
      <c r="AN1303" t="s">
        <v>68</v>
      </c>
      <c r="AO1303" t="s">
        <v>70</v>
      </c>
    </row>
    <row r="1304" spans="1:41">
      <c r="A1304">
        <v>1293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2643</v>
      </c>
      <c r="I1304" t="s">
        <v>1751</v>
      </c>
      <c r="J1304" t="s">
        <v>1752</v>
      </c>
      <c r="K1304" t="s">
        <v>48</v>
      </c>
      <c r="L1304" t="s">
        <v>49</v>
      </c>
      <c r="M1304">
        <v>23</v>
      </c>
      <c r="N1304" t="s">
        <v>1753</v>
      </c>
      <c r="O1304" t="s">
        <v>51</v>
      </c>
      <c r="P1304" t="s">
        <v>1450</v>
      </c>
      <c r="Q1304" t="s">
        <v>92</v>
      </c>
      <c r="R1304" t="s">
        <v>54</v>
      </c>
      <c r="S1304" t="s">
        <v>55</v>
      </c>
      <c r="T1304" t="s">
        <v>55</v>
      </c>
      <c r="U1304" t="s">
        <v>1451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6</v>
      </c>
      <c r="AI1304">
        <f>"0511      "</f>
        <v>0</v>
      </c>
      <c r="AJ1304" t="s">
        <v>1313</v>
      </c>
      <c r="AK1304" t="s">
        <v>1314</v>
      </c>
      <c r="AL1304" t="s">
        <v>107</v>
      </c>
      <c r="AM1304" t="s">
        <v>108</v>
      </c>
      <c r="AN1304" t="s">
        <v>68</v>
      </c>
      <c r="AO1304" t="s">
        <v>70</v>
      </c>
    </row>
    <row r="1305" spans="1:41">
      <c r="A1305">
        <v>1294</v>
      </c>
      <c r="B1305" t="s">
        <v>41</v>
      </c>
      <c r="C1305" t="s">
        <v>42</v>
      </c>
      <c r="D1305" t="s">
        <v>43</v>
      </c>
      <c r="E1305">
        <f>"05"</f>
        <v>0</v>
      </c>
      <c r="F1305" t="s">
        <v>99</v>
      </c>
      <c r="G1305" t="s">
        <v>100</v>
      </c>
      <c r="H1305">
        <v>2643</v>
      </c>
      <c r="I1305" t="s">
        <v>1751</v>
      </c>
      <c r="J1305" t="s">
        <v>1752</v>
      </c>
      <c r="K1305" t="s">
        <v>48</v>
      </c>
      <c r="L1305" t="s">
        <v>49</v>
      </c>
      <c r="M1305">
        <v>23</v>
      </c>
      <c r="N1305" t="s">
        <v>1753</v>
      </c>
      <c r="O1305" t="s">
        <v>51</v>
      </c>
      <c r="P1305" t="s">
        <v>1450</v>
      </c>
      <c r="Q1305" t="s">
        <v>92</v>
      </c>
      <c r="R1305" t="s">
        <v>54</v>
      </c>
      <c r="S1305" t="s">
        <v>55</v>
      </c>
      <c r="T1305" t="s">
        <v>55</v>
      </c>
      <c r="U1305" t="s">
        <v>1451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7</v>
      </c>
      <c r="AI1305">
        <f>"0511      "</f>
        <v>0</v>
      </c>
      <c r="AJ1305" t="s">
        <v>1313</v>
      </c>
      <c r="AK1305" t="s">
        <v>1314</v>
      </c>
      <c r="AL1305" t="s">
        <v>107</v>
      </c>
      <c r="AM1305" t="s">
        <v>108</v>
      </c>
      <c r="AN1305" t="s">
        <v>68</v>
      </c>
      <c r="AO1305" t="s">
        <v>142</v>
      </c>
    </row>
    <row r="1306" spans="1:41">
      <c r="A1306">
        <v>1295</v>
      </c>
      <c r="B1306" t="s">
        <v>41</v>
      </c>
      <c r="C1306" t="s">
        <v>42</v>
      </c>
      <c r="D1306" t="s">
        <v>43</v>
      </c>
      <c r="E1306">
        <f>"05"</f>
        <v>0</v>
      </c>
      <c r="F1306" t="s">
        <v>99</v>
      </c>
      <c r="G1306" t="s">
        <v>100</v>
      </c>
      <c r="H1306">
        <v>2643</v>
      </c>
      <c r="I1306" t="s">
        <v>1751</v>
      </c>
      <c r="J1306" t="s">
        <v>1752</v>
      </c>
      <c r="K1306" t="s">
        <v>48</v>
      </c>
      <c r="L1306" t="s">
        <v>49</v>
      </c>
      <c r="M1306">
        <v>23</v>
      </c>
      <c r="N1306" t="s">
        <v>1753</v>
      </c>
      <c r="O1306" t="s">
        <v>51</v>
      </c>
      <c r="P1306" t="s">
        <v>1450</v>
      </c>
      <c r="Q1306" t="s">
        <v>92</v>
      </c>
      <c r="R1306" t="s">
        <v>54</v>
      </c>
      <c r="S1306" t="s">
        <v>55</v>
      </c>
      <c r="T1306" t="s">
        <v>55</v>
      </c>
      <c r="U1306" t="s">
        <v>1451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61</v>
      </c>
      <c r="AE1306" t="s">
        <v>60</v>
      </c>
      <c r="AF1306" t="s">
        <v>80</v>
      </c>
      <c r="AG1306" t="s">
        <v>80</v>
      </c>
      <c r="AH1306">
        <v>8</v>
      </c>
      <c r="AI1306">
        <f>"0511      "</f>
        <v>0</v>
      </c>
      <c r="AJ1306" t="s">
        <v>1313</v>
      </c>
      <c r="AK1306" t="s">
        <v>1314</v>
      </c>
      <c r="AL1306" t="s">
        <v>107</v>
      </c>
      <c r="AM1306" t="s">
        <v>108</v>
      </c>
      <c r="AN1306" t="s">
        <v>68</v>
      </c>
      <c r="AO1306" t="s">
        <v>69</v>
      </c>
    </row>
    <row r="1307" spans="1:41">
      <c r="A1307">
        <v>1296</v>
      </c>
      <c r="B1307" t="s">
        <v>41</v>
      </c>
      <c r="C1307" t="s">
        <v>42</v>
      </c>
      <c r="D1307" t="s">
        <v>43</v>
      </c>
      <c r="E1307">
        <f>"05"</f>
        <v>0</v>
      </c>
      <c r="F1307" t="s">
        <v>99</v>
      </c>
      <c r="G1307" t="s">
        <v>100</v>
      </c>
      <c r="H1307">
        <v>2643</v>
      </c>
      <c r="I1307" t="s">
        <v>1751</v>
      </c>
      <c r="J1307" t="s">
        <v>1752</v>
      </c>
      <c r="K1307" t="s">
        <v>48</v>
      </c>
      <c r="L1307" t="s">
        <v>49</v>
      </c>
      <c r="M1307">
        <v>23</v>
      </c>
      <c r="N1307" t="s">
        <v>1753</v>
      </c>
      <c r="O1307" t="s">
        <v>51</v>
      </c>
      <c r="P1307" t="s">
        <v>1450</v>
      </c>
      <c r="Q1307" t="s">
        <v>92</v>
      </c>
      <c r="R1307" t="s">
        <v>54</v>
      </c>
      <c r="S1307" t="s">
        <v>55</v>
      </c>
      <c r="T1307" t="s">
        <v>55</v>
      </c>
      <c r="U1307" t="s">
        <v>1451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9</v>
      </c>
      <c r="AI1307">
        <f>"0511      "</f>
        <v>0</v>
      </c>
      <c r="AJ1307" t="s">
        <v>1313</v>
      </c>
      <c r="AK1307" t="s">
        <v>1314</v>
      </c>
      <c r="AL1307" t="s">
        <v>107</v>
      </c>
      <c r="AM1307" t="s">
        <v>108</v>
      </c>
      <c r="AN1307" t="s">
        <v>68</v>
      </c>
      <c r="AO1307" t="s">
        <v>224</v>
      </c>
    </row>
    <row r="1308" spans="1:41">
      <c r="A1308">
        <v>1297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2643</v>
      </c>
      <c r="I1308" t="s">
        <v>1751</v>
      </c>
      <c r="J1308" t="s">
        <v>1752</v>
      </c>
      <c r="K1308" t="s">
        <v>48</v>
      </c>
      <c r="L1308" t="s">
        <v>49</v>
      </c>
      <c r="M1308">
        <v>23</v>
      </c>
      <c r="N1308" t="s">
        <v>1753</v>
      </c>
      <c r="O1308" t="s">
        <v>51</v>
      </c>
      <c r="P1308" t="s">
        <v>1450</v>
      </c>
      <c r="Q1308" t="s">
        <v>92</v>
      </c>
      <c r="R1308" t="s">
        <v>54</v>
      </c>
      <c r="S1308" t="s">
        <v>55</v>
      </c>
      <c r="T1308" t="s">
        <v>55</v>
      </c>
      <c r="U1308" t="s">
        <v>1451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10</v>
      </c>
      <c r="AI1308">
        <f>"0511      "</f>
        <v>0</v>
      </c>
      <c r="AJ1308" t="s">
        <v>1313</v>
      </c>
      <c r="AK1308" t="s">
        <v>1314</v>
      </c>
      <c r="AL1308" t="s">
        <v>107</v>
      </c>
      <c r="AM1308" t="s">
        <v>108</v>
      </c>
      <c r="AN1308" t="s">
        <v>68</v>
      </c>
      <c r="AO1308" t="s">
        <v>142</v>
      </c>
    </row>
    <row r="1309" spans="1:41">
      <c r="A1309">
        <v>1298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2643</v>
      </c>
      <c r="I1309" t="s">
        <v>1751</v>
      </c>
      <c r="J1309" t="s">
        <v>1752</v>
      </c>
      <c r="K1309" t="s">
        <v>48</v>
      </c>
      <c r="L1309" t="s">
        <v>49</v>
      </c>
      <c r="M1309">
        <v>23</v>
      </c>
      <c r="N1309" t="s">
        <v>1753</v>
      </c>
      <c r="O1309" t="s">
        <v>51</v>
      </c>
      <c r="P1309" t="s">
        <v>1450</v>
      </c>
      <c r="Q1309" t="s">
        <v>92</v>
      </c>
      <c r="R1309" t="s">
        <v>54</v>
      </c>
      <c r="S1309" t="s">
        <v>55</v>
      </c>
      <c r="T1309" t="s">
        <v>55</v>
      </c>
      <c r="U1309" t="s">
        <v>1451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11</v>
      </c>
      <c r="AI1309">
        <f>"0511      "</f>
        <v>0</v>
      </c>
      <c r="AJ1309" t="s">
        <v>1313</v>
      </c>
      <c r="AK1309" t="s">
        <v>1314</v>
      </c>
      <c r="AL1309" t="s">
        <v>107</v>
      </c>
      <c r="AM1309" t="s">
        <v>108</v>
      </c>
      <c r="AN1309" t="s">
        <v>68</v>
      </c>
      <c r="AO1309" t="s">
        <v>71</v>
      </c>
    </row>
    <row r="1310" spans="1:41">
      <c r="A1310">
        <v>1299</v>
      </c>
      <c r="B1310" t="s">
        <v>41</v>
      </c>
      <c r="C1310" t="s">
        <v>42</v>
      </c>
      <c r="D1310" t="s">
        <v>43</v>
      </c>
      <c r="E1310">
        <f>"05"</f>
        <v>0</v>
      </c>
      <c r="F1310" t="s">
        <v>99</v>
      </c>
      <c r="G1310" t="s">
        <v>100</v>
      </c>
      <c r="H1310">
        <v>2663</v>
      </c>
      <c r="I1310" t="s">
        <v>1754</v>
      </c>
      <c r="J1310" t="s">
        <v>1755</v>
      </c>
      <c r="K1310" t="s">
        <v>48</v>
      </c>
      <c r="L1310" t="s">
        <v>49</v>
      </c>
      <c r="M1310">
        <v>24</v>
      </c>
      <c r="N1310" t="s">
        <v>1756</v>
      </c>
      <c r="O1310" t="s">
        <v>51</v>
      </c>
      <c r="P1310" t="s">
        <v>1450</v>
      </c>
      <c r="Q1310" t="s">
        <v>92</v>
      </c>
      <c r="R1310" t="s">
        <v>54</v>
      </c>
      <c r="S1310" t="s">
        <v>55</v>
      </c>
      <c r="T1310" t="s">
        <v>55</v>
      </c>
      <c r="U1310" t="s">
        <v>1451</v>
      </c>
      <c r="V1310" t="s">
        <v>80</v>
      </c>
      <c r="W1310" t="s">
        <v>80</v>
      </c>
      <c r="X1310" t="s">
        <v>60</v>
      </c>
      <c r="Y1310" t="s">
        <v>60</v>
      </c>
      <c r="Z1310" t="s">
        <v>61</v>
      </c>
      <c r="AA1310" t="s">
        <v>61</v>
      </c>
      <c r="AB1310" t="s">
        <v>61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"0511      "</f>
        <v>0</v>
      </c>
      <c r="AJ1310" t="s">
        <v>1313</v>
      </c>
      <c r="AK1310" t="s">
        <v>1314</v>
      </c>
      <c r="AL1310" t="s">
        <v>107</v>
      </c>
      <c r="AM1310" t="s">
        <v>108</v>
      </c>
      <c r="AN1310" t="s">
        <v>68</v>
      </c>
      <c r="AO1310" t="s">
        <v>142</v>
      </c>
    </row>
    <row r="1311" spans="1:41">
      <c r="A1311">
        <v>1300</v>
      </c>
      <c r="B1311" t="s">
        <v>41</v>
      </c>
      <c r="C1311" t="s">
        <v>42</v>
      </c>
      <c r="D1311" t="s">
        <v>43</v>
      </c>
      <c r="E1311">
        <f>"02"</f>
        <v>0</v>
      </c>
      <c r="F1311" t="s">
        <v>124</v>
      </c>
      <c r="G1311" t="s">
        <v>125</v>
      </c>
      <c r="H1311">
        <v>2668</v>
      </c>
      <c r="I1311" t="s">
        <v>1757</v>
      </c>
      <c r="J1311" t="s">
        <v>1758</v>
      </c>
      <c r="K1311" t="s">
        <v>48</v>
      </c>
      <c r="L1311" t="s">
        <v>49</v>
      </c>
      <c r="M1311">
        <v>22</v>
      </c>
      <c r="N1311" t="s">
        <v>1576</v>
      </c>
      <c r="O1311" t="s">
        <v>51</v>
      </c>
      <c r="P1311" t="s">
        <v>1450</v>
      </c>
      <c r="Q1311" t="s">
        <v>92</v>
      </c>
      <c r="R1311" t="s">
        <v>54</v>
      </c>
      <c r="S1311" t="s">
        <v>55</v>
      </c>
      <c r="T1311" t="s">
        <v>55</v>
      </c>
      <c r="U1311" t="s">
        <v>1759</v>
      </c>
      <c r="V1311" t="s">
        <v>80</v>
      </c>
      <c r="W1311" t="s">
        <v>80</v>
      </c>
      <c r="X1311" t="s">
        <v>60</v>
      </c>
      <c r="Y1311" t="s">
        <v>60</v>
      </c>
      <c r="Z1311" t="s">
        <v>61</v>
      </c>
      <c r="AA1311" t="s">
        <v>61</v>
      </c>
      <c r="AB1311" t="s">
        <v>61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1</v>
      </c>
      <c r="AI1311">
        <f>"02204     "</f>
        <v>0</v>
      </c>
      <c r="AJ1311" t="s">
        <v>559</v>
      </c>
      <c r="AK1311" t="s">
        <v>560</v>
      </c>
      <c r="AL1311" t="s">
        <v>96</v>
      </c>
      <c r="AM1311" t="s">
        <v>97</v>
      </c>
      <c r="AN1311" t="s">
        <v>68</v>
      </c>
      <c r="AO1311" t="s">
        <v>70</v>
      </c>
    </row>
    <row r="1312" spans="1:41">
      <c r="A1312">
        <v>1301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2707</v>
      </c>
      <c r="I1312" t="s">
        <v>1760</v>
      </c>
      <c r="J1312" t="s">
        <v>1761</v>
      </c>
      <c r="K1312" t="s">
        <v>77</v>
      </c>
      <c r="L1312" t="s">
        <v>49</v>
      </c>
      <c r="M1312">
        <v>23</v>
      </c>
      <c r="N1312" t="s">
        <v>1487</v>
      </c>
      <c r="O1312" t="s">
        <v>51</v>
      </c>
      <c r="P1312" t="s">
        <v>1450</v>
      </c>
      <c r="Q1312" t="s">
        <v>92</v>
      </c>
      <c r="R1312" t="s">
        <v>54</v>
      </c>
      <c r="S1312" t="s">
        <v>55</v>
      </c>
      <c r="T1312" t="s">
        <v>55</v>
      </c>
      <c r="U1312" t="s">
        <v>1451</v>
      </c>
      <c r="V1312" t="s">
        <v>80</v>
      </c>
      <c r="W1312" t="s">
        <v>80</v>
      </c>
      <c r="X1312" t="s">
        <v>60</v>
      </c>
      <c r="Y1312" t="s">
        <v>60</v>
      </c>
      <c r="Z1312" t="s">
        <v>61</v>
      </c>
      <c r="AA1312" t="s">
        <v>61</v>
      </c>
      <c r="AB1312" t="s">
        <v>61</v>
      </c>
      <c r="AC1312" t="s">
        <v>60</v>
      </c>
      <c r="AD1312" t="s">
        <v>60</v>
      </c>
      <c r="AE1312" t="s">
        <v>60</v>
      </c>
      <c r="AF1312" t="s">
        <v>80</v>
      </c>
      <c r="AG1312" t="s">
        <v>80</v>
      </c>
      <c r="AH1312">
        <v>1</v>
      </c>
      <c r="AI1312">
        <f>"03311     "</f>
        <v>0</v>
      </c>
      <c r="AJ1312" t="s">
        <v>318</v>
      </c>
      <c r="AK1312" t="s">
        <v>319</v>
      </c>
      <c r="AL1312" t="s">
        <v>315</v>
      </c>
      <c r="AM1312" t="s">
        <v>316</v>
      </c>
      <c r="AN1312" t="s">
        <v>68</v>
      </c>
      <c r="AO1312" t="s">
        <v>184</v>
      </c>
    </row>
    <row r="1313" spans="1:41">
      <c r="A1313">
        <v>1302</v>
      </c>
      <c r="B1313" t="s">
        <v>41</v>
      </c>
      <c r="C1313" t="s">
        <v>42</v>
      </c>
      <c r="D1313" t="s">
        <v>43</v>
      </c>
      <c r="E1313">
        <f>"06"</f>
        <v>0</v>
      </c>
      <c r="F1313" t="s">
        <v>448</v>
      </c>
      <c r="G1313" t="s">
        <v>449</v>
      </c>
      <c r="H1313">
        <v>2711</v>
      </c>
      <c r="I1313" t="s">
        <v>1762</v>
      </c>
      <c r="J1313" t="s">
        <v>1763</v>
      </c>
      <c r="K1313" t="s">
        <v>48</v>
      </c>
      <c r="L1313" t="s">
        <v>49</v>
      </c>
      <c r="M1313">
        <v>19</v>
      </c>
      <c r="N1313" t="s">
        <v>1697</v>
      </c>
      <c r="O1313" t="s">
        <v>51</v>
      </c>
      <c r="P1313" t="s">
        <v>1566</v>
      </c>
      <c r="Q1313" t="s">
        <v>92</v>
      </c>
      <c r="R1313" t="s">
        <v>54</v>
      </c>
      <c r="S1313" t="s">
        <v>55</v>
      </c>
      <c r="T1313" t="s">
        <v>55</v>
      </c>
      <c r="U1313" t="s">
        <v>1764</v>
      </c>
      <c r="V1313" t="s">
        <v>80</v>
      </c>
      <c r="W1313" t="s">
        <v>80</v>
      </c>
      <c r="X1313" t="s">
        <v>60</v>
      </c>
      <c r="Y1313" t="s">
        <v>60</v>
      </c>
      <c r="Z1313" t="s">
        <v>61</v>
      </c>
      <c r="AA1313" t="s">
        <v>61</v>
      </c>
      <c r="AB1313" t="s">
        <v>61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1</v>
      </c>
      <c r="AI1313">
        <f>"06201     "</f>
        <v>0</v>
      </c>
      <c r="AJ1313" t="s">
        <v>452</v>
      </c>
      <c r="AK1313" t="s">
        <v>453</v>
      </c>
      <c r="AL1313" t="s">
        <v>454</v>
      </c>
      <c r="AM1313" t="s">
        <v>455</v>
      </c>
      <c r="AN1313" t="s">
        <v>68</v>
      </c>
      <c r="AO1313" t="s">
        <v>142</v>
      </c>
    </row>
    <row r="1314" spans="1:41">
      <c r="A1314">
        <v>1303</v>
      </c>
      <c r="B1314" t="s">
        <v>41</v>
      </c>
      <c r="C1314" t="s">
        <v>42</v>
      </c>
      <c r="D1314" t="s">
        <v>43</v>
      </c>
      <c r="E1314">
        <f>"05"</f>
        <v>0</v>
      </c>
      <c r="F1314" t="s">
        <v>99</v>
      </c>
      <c r="G1314" t="s">
        <v>100</v>
      </c>
      <c r="H1314">
        <v>2713</v>
      </c>
      <c r="I1314" t="s">
        <v>1765</v>
      </c>
      <c r="J1314" t="s">
        <v>1766</v>
      </c>
      <c r="K1314" t="s">
        <v>48</v>
      </c>
      <c r="L1314" t="s">
        <v>49</v>
      </c>
      <c r="M1314">
        <v>24</v>
      </c>
      <c r="N1314" t="s">
        <v>1449</v>
      </c>
      <c r="O1314" t="s">
        <v>51</v>
      </c>
      <c r="P1314" t="s">
        <v>1450</v>
      </c>
      <c r="Q1314" t="s">
        <v>92</v>
      </c>
      <c r="R1314" t="s">
        <v>54</v>
      </c>
      <c r="S1314" t="s">
        <v>55</v>
      </c>
      <c r="T1314" t="s">
        <v>55</v>
      </c>
      <c r="U1314" t="s">
        <v>1451</v>
      </c>
      <c r="V1314" t="s">
        <v>80</v>
      </c>
      <c r="W1314" t="s">
        <v>80</v>
      </c>
      <c r="X1314" t="s">
        <v>60</v>
      </c>
      <c r="Y1314" t="s">
        <v>60</v>
      </c>
      <c r="Z1314" t="s">
        <v>61</v>
      </c>
      <c r="AA1314" t="s">
        <v>61</v>
      </c>
      <c r="AB1314" t="s">
        <v>61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1</v>
      </c>
      <c r="AI1314">
        <f>"05111     "</f>
        <v>0</v>
      </c>
      <c r="AJ1314" t="s">
        <v>752</v>
      </c>
      <c r="AK1314" t="s">
        <v>753</v>
      </c>
      <c r="AL1314" t="s">
        <v>107</v>
      </c>
      <c r="AM1314" t="s">
        <v>108</v>
      </c>
      <c r="AN1314" t="s">
        <v>68</v>
      </c>
      <c r="AO1314" t="s">
        <v>1767</v>
      </c>
    </row>
    <row r="1315" spans="1:41">
      <c r="A1315">
        <v>1304</v>
      </c>
      <c r="B1315" t="s">
        <v>41</v>
      </c>
      <c r="C1315" t="s">
        <v>42</v>
      </c>
      <c r="D1315" t="s">
        <v>43</v>
      </c>
      <c r="E1315">
        <f>"05"</f>
        <v>0</v>
      </c>
      <c r="F1315" t="s">
        <v>99</v>
      </c>
      <c r="G1315" t="s">
        <v>100</v>
      </c>
      <c r="H1315">
        <v>2714</v>
      </c>
      <c r="I1315" t="s">
        <v>1768</v>
      </c>
      <c r="J1315" t="s">
        <v>1769</v>
      </c>
      <c r="K1315" t="s">
        <v>48</v>
      </c>
      <c r="L1315" t="s">
        <v>49</v>
      </c>
      <c r="M1315">
        <v>24</v>
      </c>
      <c r="N1315" t="s">
        <v>1449</v>
      </c>
      <c r="O1315" t="s">
        <v>51</v>
      </c>
      <c r="P1315" t="s">
        <v>1450</v>
      </c>
      <c r="Q1315" t="s">
        <v>92</v>
      </c>
      <c r="R1315" t="s">
        <v>54</v>
      </c>
      <c r="S1315" t="s">
        <v>55</v>
      </c>
      <c r="T1315" t="s">
        <v>55</v>
      </c>
      <c r="U1315" t="s">
        <v>1451</v>
      </c>
      <c r="V1315" t="s">
        <v>80</v>
      </c>
      <c r="W1315" t="s">
        <v>80</v>
      </c>
      <c r="X1315" t="s">
        <v>60</v>
      </c>
      <c r="Y1315" t="s">
        <v>60</v>
      </c>
      <c r="Z1315" t="s">
        <v>61</v>
      </c>
      <c r="AA1315" t="s">
        <v>61</v>
      </c>
      <c r="AB1315" t="s">
        <v>61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1</v>
      </c>
      <c r="AI1315">
        <f>"05111     "</f>
        <v>0</v>
      </c>
      <c r="AJ1315" t="s">
        <v>752</v>
      </c>
      <c r="AK1315" t="s">
        <v>753</v>
      </c>
      <c r="AL1315" t="s">
        <v>107</v>
      </c>
      <c r="AM1315" t="s">
        <v>108</v>
      </c>
      <c r="AN1315" t="s">
        <v>68</v>
      </c>
      <c r="AO1315" t="s">
        <v>1767</v>
      </c>
    </row>
    <row r="1316" spans="1:41">
      <c r="A1316">
        <v>1305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1770</v>
      </c>
      <c r="J1316" t="s">
        <v>1771</v>
      </c>
      <c r="K1316" t="s">
        <v>48</v>
      </c>
      <c r="L1316" t="s">
        <v>49</v>
      </c>
      <c r="M1316">
        <v>23</v>
      </c>
      <c r="N1316" t="s">
        <v>1772</v>
      </c>
      <c r="O1316" t="s">
        <v>51</v>
      </c>
      <c r="P1316" t="s">
        <v>1450</v>
      </c>
      <c r="Q1316" t="s">
        <v>92</v>
      </c>
      <c r="R1316" t="s">
        <v>54</v>
      </c>
      <c r="S1316" t="s">
        <v>914</v>
      </c>
      <c r="T1316" t="s">
        <v>55</v>
      </c>
      <c r="U1316" t="s">
        <v>1773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1</v>
      </c>
      <c r="AI1316">
        <f>"03103     "</f>
        <v>0</v>
      </c>
      <c r="AJ1316" t="s">
        <v>694</v>
      </c>
      <c r="AK1316" t="s">
        <v>695</v>
      </c>
      <c r="AL1316" t="s">
        <v>83</v>
      </c>
      <c r="AM1316" t="s">
        <v>84</v>
      </c>
      <c r="AN1316" t="s">
        <v>68</v>
      </c>
      <c r="AO1316" t="s">
        <v>1256</v>
      </c>
    </row>
    <row r="1317" spans="1:41">
      <c r="A1317">
        <v>1306</v>
      </c>
      <c r="B1317" t="s">
        <v>41</v>
      </c>
      <c r="C1317" t="s">
        <v>42</v>
      </c>
      <c r="D1317" t="s">
        <v>43</v>
      </c>
      <c r="E1317">
        <f>"03"</f>
        <v>0</v>
      </c>
      <c r="F1317" t="s">
        <v>73</v>
      </c>
      <c r="G1317" t="s">
        <v>74</v>
      </c>
      <c r="H1317">
        <v>2717</v>
      </c>
      <c r="I1317" t="s">
        <v>1770</v>
      </c>
      <c r="J1317" t="s">
        <v>1771</v>
      </c>
      <c r="K1317" t="s">
        <v>48</v>
      </c>
      <c r="L1317" t="s">
        <v>49</v>
      </c>
      <c r="M1317">
        <v>23</v>
      </c>
      <c r="N1317" t="s">
        <v>1772</v>
      </c>
      <c r="O1317" t="s">
        <v>51</v>
      </c>
      <c r="P1317" t="s">
        <v>1450</v>
      </c>
      <c r="Q1317" t="s">
        <v>92</v>
      </c>
      <c r="R1317" t="s">
        <v>54</v>
      </c>
      <c r="S1317" t="s">
        <v>914</v>
      </c>
      <c r="T1317" t="s">
        <v>55</v>
      </c>
      <c r="U1317" t="s">
        <v>1773</v>
      </c>
      <c r="V1317" t="s">
        <v>80</v>
      </c>
      <c r="W1317" t="s">
        <v>80</v>
      </c>
      <c r="X1317" t="s">
        <v>60</v>
      </c>
      <c r="Y1317" t="s">
        <v>60</v>
      </c>
      <c r="Z1317" t="s">
        <v>60</v>
      </c>
      <c r="AA1317" t="s">
        <v>61</v>
      </c>
      <c r="AB1317" t="s">
        <v>60</v>
      </c>
      <c r="AC1317" t="s">
        <v>60</v>
      </c>
      <c r="AD1317" t="s">
        <v>61</v>
      </c>
      <c r="AE1317" t="s">
        <v>60</v>
      </c>
      <c r="AF1317" t="s">
        <v>80</v>
      </c>
      <c r="AG1317" t="s">
        <v>80</v>
      </c>
      <c r="AH1317">
        <v>2</v>
      </c>
      <c r="AI1317">
        <f>"03103     "</f>
        <v>0</v>
      </c>
      <c r="AJ1317" t="s">
        <v>694</v>
      </c>
      <c r="AK1317" t="s">
        <v>695</v>
      </c>
      <c r="AL1317" t="s">
        <v>83</v>
      </c>
      <c r="AM1317" t="s">
        <v>84</v>
      </c>
      <c r="AN1317" t="s">
        <v>68</v>
      </c>
      <c r="AO1317" t="s">
        <v>1256</v>
      </c>
    </row>
    <row r="1318" spans="1:41">
      <c r="A1318">
        <v>1307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2717</v>
      </c>
      <c r="I1318" t="s">
        <v>1770</v>
      </c>
      <c r="J1318" t="s">
        <v>1771</v>
      </c>
      <c r="K1318" t="s">
        <v>48</v>
      </c>
      <c r="L1318" t="s">
        <v>49</v>
      </c>
      <c r="M1318">
        <v>23</v>
      </c>
      <c r="N1318" t="s">
        <v>1772</v>
      </c>
      <c r="O1318" t="s">
        <v>51</v>
      </c>
      <c r="P1318" t="s">
        <v>1450</v>
      </c>
      <c r="Q1318" t="s">
        <v>92</v>
      </c>
      <c r="R1318" t="s">
        <v>54</v>
      </c>
      <c r="S1318" t="s">
        <v>914</v>
      </c>
      <c r="T1318" t="s">
        <v>55</v>
      </c>
      <c r="U1318" t="s">
        <v>1773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80</v>
      </c>
      <c r="AG1318" t="s">
        <v>80</v>
      </c>
      <c r="AH1318">
        <v>3</v>
      </c>
      <c r="AI1318">
        <f>"03103     "</f>
        <v>0</v>
      </c>
      <c r="AJ1318" t="s">
        <v>694</v>
      </c>
      <c r="AK1318" t="s">
        <v>695</v>
      </c>
      <c r="AL1318" t="s">
        <v>83</v>
      </c>
      <c r="AM1318" t="s">
        <v>84</v>
      </c>
      <c r="AN1318" t="s">
        <v>68</v>
      </c>
      <c r="AO1318" t="s">
        <v>1256</v>
      </c>
    </row>
    <row r="1319" spans="1:41">
      <c r="A1319">
        <v>1308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2717</v>
      </c>
      <c r="I1319" t="s">
        <v>1770</v>
      </c>
      <c r="J1319" t="s">
        <v>1771</v>
      </c>
      <c r="K1319" t="s">
        <v>48</v>
      </c>
      <c r="L1319" t="s">
        <v>49</v>
      </c>
      <c r="M1319">
        <v>23</v>
      </c>
      <c r="N1319" t="s">
        <v>1772</v>
      </c>
      <c r="O1319" t="s">
        <v>51</v>
      </c>
      <c r="P1319" t="s">
        <v>1450</v>
      </c>
      <c r="Q1319" t="s">
        <v>92</v>
      </c>
      <c r="R1319" t="s">
        <v>54</v>
      </c>
      <c r="S1319" t="s">
        <v>914</v>
      </c>
      <c r="T1319" t="s">
        <v>55</v>
      </c>
      <c r="U1319" t="s">
        <v>1773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4</v>
      </c>
      <c r="AI1319">
        <f>"03103     "</f>
        <v>0</v>
      </c>
      <c r="AJ1319" t="s">
        <v>694</v>
      </c>
      <c r="AK1319" t="s">
        <v>695</v>
      </c>
      <c r="AL1319" t="s">
        <v>83</v>
      </c>
      <c r="AM1319" t="s">
        <v>84</v>
      </c>
      <c r="AN1319" t="s">
        <v>68</v>
      </c>
      <c r="AO1319" t="s">
        <v>253</v>
      </c>
    </row>
    <row r="1320" spans="1:41">
      <c r="A1320">
        <v>1309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2717</v>
      </c>
      <c r="I1320" t="s">
        <v>1770</v>
      </c>
      <c r="J1320" t="s">
        <v>1771</v>
      </c>
      <c r="K1320" t="s">
        <v>48</v>
      </c>
      <c r="L1320" t="s">
        <v>49</v>
      </c>
      <c r="M1320">
        <v>23</v>
      </c>
      <c r="N1320" t="s">
        <v>1772</v>
      </c>
      <c r="O1320" t="s">
        <v>51</v>
      </c>
      <c r="P1320" t="s">
        <v>1450</v>
      </c>
      <c r="Q1320" t="s">
        <v>92</v>
      </c>
      <c r="R1320" t="s">
        <v>54</v>
      </c>
      <c r="S1320" t="s">
        <v>914</v>
      </c>
      <c r="T1320" t="s">
        <v>55</v>
      </c>
      <c r="U1320" t="s">
        <v>1773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5</v>
      </c>
      <c r="AI1320">
        <f>"03103     "</f>
        <v>0</v>
      </c>
      <c r="AJ1320" t="s">
        <v>694</v>
      </c>
      <c r="AK1320" t="s">
        <v>695</v>
      </c>
      <c r="AL1320" t="s">
        <v>83</v>
      </c>
      <c r="AM1320" t="s">
        <v>84</v>
      </c>
      <c r="AN1320" t="s">
        <v>68</v>
      </c>
      <c r="AO1320" t="s">
        <v>253</v>
      </c>
    </row>
    <row r="1321" spans="1:41">
      <c r="A1321">
        <v>1310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2717</v>
      </c>
      <c r="I1321" t="s">
        <v>1770</v>
      </c>
      <c r="J1321" t="s">
        <v>1771</v>
      </c>
      <c r="K1321" t="s">
        <v>48</v>
      </c>
      <c r="L1321" t="s">
        <v>49</v>
      </c>
      <c r="M1321">
        <v>23</v>
      </c>
      <c r="N1321" t="s">
        <v>1772</v>
      </c>
      <c r="O1321" t="s">
        <v>51</v>
      </c>
      <c r="P1321" t="s">
        <v>1450</v>
      </c>
      <c r="Q1321" t="s">
        <v>92</v>
      </c>
      <c r="R1321" t="s">
        <v>54</v>
      </c>
      <c r="S1321" t="s">
        <v>914</v>
      </c>
      <c r="T1321" t="s">
        <v>55</v>
      </c>
      <c r="U1321" t="s">
        <v>1773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</v>
      </c>
      <c r="AI1321">
        <f>"03103     "</f>
        <v>0</v>
      </c>
      <c r="AJ1321" t="s">
        <v>694</v>
      </c>
      <c r="AK1321" t="s">
        <v>695</v>
      </c>
      <c r="AL1321" t="s">
        <v>83</v>
      </c>
      <c r="AM1321" t="s">
        <v>84</v>
      </c>
      <c r="AN1321" t="s">
        <v>68</v>
      </c>
      <c r="AO1321" t="s">
        <v>1571</v>
      </c>
    </row>
    <row r="1322" spans="1:41">
      <c r="A1322">
        <v>1311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2717</v>
      </c>
      <c r="I1322" t="s">
        <v>1770</v>
      </c>
      <c r="J1322" t="s">
        <v>1771</v>
      </c>
      <c r="K1322" t="s">
        <v>48</v>
      </c>
      <c r="L1322" t="s">
        <v>49</v>
      </c>
      <c r="M1322">
        <v>23</v>
      </c>
      <c r="N1322" t="s">
        <v>1772</v>
      </c>
      <c r="O1322" t="s">
        <v>51</v>
      </c>
      <c r="P1322" t="s">
        <v>1450</v>
      </c>
      <c r="Q1322" t="s">
        <v>92</v>
      </c>
      <c r="R1322" t="s">
        <v>54</v>
      </c>
      <c r="S1322" t="s">
        <v>914</v>
      </c>
      <c r="T1322" t="s">
        <v>55</v>
      </c>
      <c r="U1322" t="s">
        <v>1773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8</v>
      </c>
      <c r="AI1322">
        <f>"03103     "</f>
        <v>0</v>
      </c>
      <c r="AJ1322" t="s">
        <v>694</v>
      </c>
      <c r="AK1322" t="s">
        <v>695</v>
      </c>
      <c r="AL1322" t="s">
        <v>83</v>
      </c>
      <c r="AM1322" t="s">
        <v>84</v>
      </c>
      <c r="AN1322" t="s">
        <v>68</v>
      </c>
      <c r="AO1322" t="s">
        <v>1260</v>
      </c>
    </row>
    <row r="1323" spans="1:41">
      <c r="A1323">
        <v>1312</v>
      </c>
      <c r="B1323" t="s">
        <v>41</v>
      </c>
      <c r="C1323" t="s">
        <v>42</v>
      </c>
      <c r="D1323" t="s">
        <v>43</v>
      </c>
      <c r="E1323">
        <f>"04"</f>
        <v>0</v>
      </c>
      <c r="F1323" t="s">
        <v>86</v>
      </c>
      <c r="G1323" t="s">
        <v>87</v>
      </c>
      <c r="H1323">
        <v>2720</v>
      </c>
      <c r="I1323" t="s">
        <v>1774</v>
      </c>
      <c r="J1323" t="s">
        <v>1775</v>
      </c>
      <c r="K1323" t="s">
        <v>48</v>
      </c>
      <c r="L1323" t="s">
        <v>49</v>
      </c>
      <c r="M1323">
        <v>21</v>
      </c>
      <c r="N1323" t="s">
        <v>1776</v>
      </c>
      <c r="O1323" t="s">
        <v>51</v>
      </c>
      <c r="P1323" t="s">
        <v>1566</v>
      </c>
      <c r="Q1323" t="s">
        <v>53</v>
      </c>
      <c r="R1323" t="s">
        <v>54</v>
      </c>
      <c r="S1323" t="s">
        <v>55</v>
      </c>
      <c r="T1323" t="s">
        <v>55</v>
      </c>
      <c r="U1323" t="s">
        <v>1777</v>
      </c>
      <c r="V1323" t="s">
        <v>80</v>
      </c>
      <c r="W1323" t="s">
        <v>80</v>
      </c>
      <c r="X1323" t="s">
        <v>60</v>
      </c>
      <c r="Y1323" t="s">
        <v>60</v>
      </c>
      <c r="Z1323" t="s">
        <v>61</v>
      </c>
      <c r="AA1323" t="s">
        <v>61</v>
      </c>
      <c r="AB1323" t="s">
        <v>61</v>
      </c>
      <c r="AC1323" t="s">
        <v>60</v>
      </c>
      <c r="AD1323" t="s">
        <v>60</v>
      </c>
      <c r="AE1323" t="s">
        <v>60</v>
      </c>
      <c r="AF1323" t="s">
        <v>80</v>
      </c>
      <c r="AG1323" t="s">
        <v>80</v>
      </c>
      <c r="AH1323">
        <v>1</v>
      </c>
      <c r="AI1323">
        <f>"04202     "</f>
        <v>0</v>
      </c>
      <c r="AJ1323" t="s">
        <v>94</v>
      </c>
      <c r="AK1323" t="s">
        <v>95</v>
      </c>
      <c r="AL1323" t="s">
        <v>96</v>
      </c>
      <c r="AM1323" t="s">
        <v>97</v>
      </c>
      <c r="AN1323" t="s">
        <v>68</v>
      </c>
      <c r="AO1323" t="s">
        <v>1778</v>
      </c>
    </row>
    <row r="1324" spans="1:41">
      <c r="A1324">
        <v>1313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1779</v>
      </c>
      <c r="J1324" t="s">
        <v>1780</v>
      </c>
      <c r="K1324" t="s">
        <v>48</v>
      </c>
      <c r="L1324" t="s">
        <v>49</v>
      </c>
      <c r="M1324">
        <v>21</v>
      </c>
      <c r="N1324" t="s">
        <v>1580</v>
      </c>
      <c r="O1324" t="s">
        <v>51</v>
      </c>
      <c r="P1324" t="s">
        <v>1450</v>
      </c>
      <c r="Q1324" t="s">
        <v>53</v>
      </c>
      <c r="R1324" t="s">
        <v>54</v>
      </c>
      <c r="S1324" t="s">
        <v>237</v>
      </c>
      <c r="T1324" t="s">
        <v>55</v>
      </c>
      <c r="U1324" t="s">
        <v>965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67</v>
      </c>
      <c r="AI1324">
        <f>"03103     "</f>
        <v>0</v>
      </c>
      <c r="AJ1324" t="s">
        <v>694</v>
      </c>
      <c r="AK1324" t="s">
        <v>695</v>
      </c>
      <c r="AL1324" t="s">
        <v>83</v>
      </c>
      <c r="AM1324" t="s">
        <v>84</v>
      </c>
      <c r="AN1324" t="s">
        <v>68</v>
      </c>
      <c r="AO1324" t="s">
        <v>253</v>
      </c>
    </row>
    <row r="1325" spans="1:41">
      <c r="A1325">
        <v>1314</v>
      </c>
      <c r="B1325" t="s">
        <v>41</v>
      </c>
      <c r="C1325" t="s">
        <v>42</v>
      </c>
      <c r="D1325" t="s">
        <v>43</v>
      </c>
      <c r="E1325">
        <f>"03"</f>
        <v>0</v>
      </c>
      <c r="F1325" t="s">
        <v>73</v>
      </c>
      <c r="G1325" t="s">
        <v>74</v>
      </c>
      <c r="H1325">
        <v>2752</v>
      </c>
      <c r="I1325" t="s">
        <v>1779</v>
      </c>
      <c r="J1325" t="s">
        <v>1780</v>
      </c>
      <c r="K1325" t="s">
        <v>48</v>
      </c>
      <c r="L1325" t="s">
        <v>49</v>
      </c>
      <c r="M1325">
        <v>21</v>
      </c>
      <c r="N1325" t="s">
        <v>1580</v>
      </c>
      <c r="O1325" t="s">
        <v>51</v>
      </c>
      <c r="P1325" t="s">
        <v>1450</v>
      </c>
      <c r="Q1325" t="s">
        <v>53</v>
      </c>
      <c r="R1325" t="s">
        <v>54</v>
      </c>
      <c r="S1325" t="s">
        <v>237</v>
      </c>
      <c r="T1325" t="s">
        <v>55</v>
      </c>
      <c r="U1325" t="s">
        <v>965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68</v>
      </c>
      <c r="AI1325">
        <f>"03103     "</f>
        <v>0</v>
      </c>
      <c r="AJ1325" t="s">
        <v>694</v>
      </c>
      <c r="AK1325" t="s">
        <v>695</v>
      </c>
      <c r="AL1325" t="s">
        <v>83</v>
      </c>
      <c r="AM1325" t="s">
        <v>84</v>
      </c>
      <c r="AN1325" t="s">
        <v>68</v>
      </c>
      <c r="AO1325" t="s">
        <v>85</v>
      </c>
    </row>
    <row r="1326" spans="1:41">
      <c r="A1326">
        <v>1315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1779</v>
      </c>
      <c r="J1326" t="s">
        <v>1780</v>
      </c>
      <c r="K1326" t="s">
        <v>48</v>
      </c>
      <c r="L1326" t="s">
        <v>49</v>
      </c>
      <c r="M1326">
        <v>21</v>
      </c>
      <c r="N1326" t="s">
        <v>1580</v>
      </c>
      <c r="O1326" t="s">
        <v>51</v>
      </c>
      <c r="P1326" t="s">
        <v>1450</v>
      </c>
      <c r="Q1326" t="s">
        <v>53</v>
      </c>
      <c r="R1326" t="s">
        <v>54</v>
      </c>
      <c r="S1326" t="s">
        <v>237</v>
      </c>
      <c r="T1326" t="s">
        <v>55</v>
      </c>
      <c r="U1326" t="s">
        <v>965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69</v>
      </c>
      <c r="AI1326">
        <f>"03103     "</f>
        <v>0</v>
      </c>
      <c r="AJ1326" t="s">
        <v>694</v>
      </c>
      <c r="AK1326" t="s">
        <v>695</v>
      </c>
      <c r="AL1326" t="s">
        <v>83</v>
      </c>
      <c r="AM1326" t="s">
        <v>84</v>
      </c>
      <c r="AN1326" t="s">
        <v>68</v>
      </c>
      <c r="AO1326" t="s">
        <v>85</v>
      </c>
    </row>
    <row r="1327" spans="1:41">
      <c r="A1327">
        <v>1316</v>
      </c>
      <c r="B1327" t="s">
        <v>41</v>
      </c>
      <c r="C1327" t="s">
        <v>42</v>
      </c>
      <c r="D1327" t="s">
        <v>43</v>
      </c>
      <c r="E1327">
        <f>"03"</f>
        <v>0</v>
      </c>
      <c r="F1327" t="s">
        <v>73</v>
      </c>
      <c r="G1327" t="s">
        <v>74</v>
      </c>
      <c r="H1327">
        <v>2752</v>
      </c>
      <c r="I1327" t="s">
        <v>1779</v>
      </c>
      <c r="J1327" t="s">
        <v>1780</v>
      </c>
      <c r="K1327" t="s">
        <v>48</v>
      </c>
      <c r="L1327" t="s">
        <v>49</v>
      </c>
      <c r="M1327">
        <v>21</v>
      </c>
      <c r="N1327" t="s">
        <v>1580</v>
      </c>
      <c r="O1327" t="s">
        <v>51</v>
      </c>
      <c r="P1327" t="s">
        <v>1450</v>
      </c>
      <c r="Q1327" t="s">
        <v>53</v>
      </c>
      <c r="R1327" t="s">
        <v>54</v>
      </c>
      <c r="S1327" t="s">
        <v>237</v>
      </c>
      <c r="T1327" t="s">
        <v>55</v>
      </c>
      <c r="U1327" t="s">
        <v>965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70</v>
      </c>
      <c r="AI1327">
        <f>"03312     "</f>
        <v>0</v>
      </c>
      <c r="AJ1327" t="s">
        <v>328</v>
      </c>
      <c r="AK1327" t="s">
        <v>329</v>
      </c>
      <c r="AL1327" t="s">
        <v>330</v>
      </c>
      <c r="AM1327" t="s">
        <v>331</v>
      </c>
      <c r="AN1327" t="s">
        <v>68</v>
      </c>
      <c r="AO1327" t="s">
        <v>253</v>
      </c>
    </row>
    <row r="1328" spans="1:41">
      <c r="A1328">
        <v>1317</v>
      </c>
      <c r="B1328" t="s">
        <v>41</v>
      </c>
      <c r="C1328" t="s">
        <v>42</v>
      </c>
      <c r="D1328" t="s">
        <v>43</v>
      </c>
      <c r="E1328">
        <f>"03"</f>
        <v>0</v>
      </c>
      <c r="F1328" t="s">
        <v>73</v>
      </c>
      <c r="G1328" t="s">
        <v>74</v>
      </c>
      <c r="H1328">
        <v>2752</v>
      </c>
      <c r="I1328" t="s">
        <v>1779</v>
      </c>
      <c r="J1328" t="s">
        <v>1780</v>
      </c>
      <c r="K1328" t="s">
        <v>48</v>
      </c>
      <c r="L1328" t="s">
        <v>49</v>
      </c>
      <c r="M1328">
        <v>21</v>
      </c>
      <c r="N1328" t="s">
        <v>1580</v>
      </c>
      <c r="O1328" t="s">
        <v>51</v>
      </c>
      <c r="P1328" t="s">
        <v>1450</v>
      </c>
      <c r="Q1328" t="s">
        <v>53</v>
      </c>
      <c r="R1328" t="s">
        <v>54</v>
      </c>
      <c r="S1328" t="s">
        <v>237</v>
      </c>
      <c r="T1328" t="s">
        <v>55</v>
      </c>
      <c r="U1328" t="s">
        <v>965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71</v>
      </c>
      <c r="AI1328">
        <f>"03102     "</f>
        <v>0</v>
      </c>
      <c r="AJ1328" t="s">
        <v>857</v>
      </c>
      <c r="AK1328" t="s">
        <v>858</v>
      </c>
      <c r="AL1328" t="s">
        <v>83</v>
      </c>
      <c r="AM1328" t="s">
        <v>84</v>
      </c>
      <c r="AN1328" t="s">
        <v>68</v>
      </c>
      <c r="AO1328" t="s">
        <v>85</v>
      </c>
    </row>
    <row r="1329" spans="1:41">
      <c r="A1329">
        <v>1318</v>
      </c>
      <c r="B1329" t="s">
        <v>41</v>
      </c>
      <c r="C1329" t="s">
        <v>42</v>
      </c>
      <c r="D1329" t="s">
        <v>43</v>
      </c>
      <c r="E1329">
        <f>"03"</f>
        <v>0</v>
      </c>
      <c r="F1329" t="s">
        <v>73</v>
      </c>
      <c r="G1329" t="s">
        <v>74</v>
      </c>
      <c r="H1329">
        <v>2752</v>
      </c>
      <c r="I1329" t="s">
        <v>1779</v>
      </c>
      <c r="J1329" t="s">
        <v>1780</v>
      </c>
      <c r="K1329" t="s">
        <v>48</v>
      </c>
      <c r="L1329" t="s">
        <v>49</v>
      </c>
      <c r="M1329">
        <v>21</v>
      </c>
      <c r="N1329" t="s">
        <v>1580</v>
      </c>
      <c r="O1329" t="s">
        <v>51</v>
      </c>
      <c r="P1329" t="s">
        <v>1450</v>
      </c>
      <c r="Q1329" t="s">
        <v>53</v>
      </c>
      <c r="R1329" t="s">
        <v>54</v>
      </c>
      <c r="S1329" t="s">
        <v>237</v>
      </c>
      <c r="T1329" t="s">
        <v>55</v>
      </c>
      <c r="U1329" t="s">
        <v>965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72</v>
      </c>
      <c r="AI1329">
        <f>"03312     "</f>
        <v>0</v>
      </c>
      <c r="AJ1329" t="s">
        <v>328</v>
      </c>
      <c r="AK1329" t="s">
        <v>329</v>
      </c>
      <c r="AL1329" t="s">
        <v>330</v>
      </c>
      <c r="AM1329" t="s">
        <v>331</v>
      </c>
      <c r="AN1329" t="s">
        <v>68</v>
      </c>
      <c r="AO1329" t="s">
        <v>310</v>
      </c>
    </row>
    <row r="1330" spans="1:41">
      <c r="A1330">
        <v>1319</v>
      </c>
      <c r="B1330" t="s">
        <v>41</v>
      </c>
      <c r="C1330" t="s">
        <v>42</v>
      </c>
      <c r="D1330" t="s">
        <v>43</v>
      </c>
      <c r="E1330">
        <f>"03"</f>
        <v>0</v>
      </c>
      <c r="F1330" t="s">
        <v>73</v>
      </c>
      <c r="G1330" t="s">
        <v>74</v>
      </c>
      <c r="H1330">
        <v>2752</v>
      </c>
      <c r="I1330" t="s">
        <v>1779</v>
      </c>
      <c r="J1330" t="s">
        <v>1780</v>
      </c>
      <c r="K1330" t="s">
        <v>48</v>
      </c>
      <c r="L1330" t="s">
        <v>49</v>
      </c>
      <c r="M1330">
        <v>21</v>
      </c>
      <c r="N1330" t="s">
        <v>1580</v>
      </c>
      <c r="O1330" t="s">
        <v>51</v>
      </c>
      <c r="P1330" t="s">
        <v>1450</v>
      </c>
      <c r="Q1330" t="s">
        <v>53</v>
      </c>
      <c r="R1330" t="s">
        <v>54</v>
      </c>
      <c r="S1330" t="s">
        <v>237</v>
      </c>
      <c r="T1330" t="s">
        <v>55</v>
      </c>
      <c r="U1330" t="s">
        <v>965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73</v>
      </c>
      <c r="AI1330">
        <f>"03311     "</f>
        <v>0</v>
      </c>
      <c r="AJ1330" t="s">
        <v>318</v>
      </c>
      <c r="AK1330" t="s">
        <v>319</v>
      </c>
      <c r="AL1330" t="s">
        <v>315</v>
      </c>
      <c r="AM1330" t="s">
        <v>316</v>
      </c>
      <c r="AN1330" t="s">
        <v>68</v>
      </c>
      <c r="AO1330" t="s">
        <v>310</v>
      </c>
    </row>
    <row r="1331" spans="1:41">
      <c r="A1331">
        <v>1320</v>
      </c>
      <c r="B1331" t="s">
        <v>41</v>
      </c>
      <c r="C1331" t="s">
        <v>42</v>
      </c>
      <c r="D1331" t="s">
        <v>43</v>
      </c>
      <c r="E1331">
        <f>"04"</f>
        <v>0</v>
      </c>
      <c r="F1331" t="s">
        <v>86</v>
      </c>
      <c r="G1331" t="s">
        <v>87</v>
      </c>
      <c r="H1331">
        <v>2752</v>
      </c>
      <c r="I1331" t="s">
        <v>1779</v>
      </c>
      <c r="J1331" t="s">
        <v>1780</v>
      </c>
      <c r="K1331" t="s">
        <v>48</v>
      </c>
      <c r="L1331" t="s">
        <v>49</v>
      </c>
      <c r="M1331">
        <v>21</v>
      </c>
      <c r="N1331" t="s">
        <v>1580</v>
      </c>
      <c r="O1331" t="s">
        <v>51</v>
      </c>
      <c r="P1331" t="s">
        <v>1450</v>
      </c>
      <c r="Q1331" t="s">
        <v>53</v>
      </c>
      <c r="R1331" t="s">
        <v>54</v>
      </c>
      <c r="S1331" t="s">
        <v>237</v>
      </c>
      <c r="T1331" t="s">
        <v>55</v>
      </c>
      <c r="U1331" t="s">
        <v>965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75</v>
      </c>
      <c r="AI1331">
        <f>"04001     "</f>
        <v>0</v>
      </c>
      <c r="AJ1331" t="s">
        <v>274</v>
      </c>
      <c r="AK1331" t="s">
        <v>275</v>
      </c>
      <c r="AL1331" t="s">
        <v>96</v>
      </c>
      <c r="AM1331" t="s">
        <v>97</v>
      </c>
      <c r="AN1331" t="s">
        <v>68</v>
      </c>
      <c r="AO1331" t="s">
        <v>253</v>
      </c>
    </row>
    <row r="1332" spans="1:41">
      <c r="A1332">
        <v>1321</v>
      </c>
      <c r="B1332" t="s">
        <v>41</v>
      </c>
      <c r="C1332" t="s">
        <v>42</v>
      </c>
      <c r="D1332" t="s">
        <v>43</v>
      </c>
      <c r="E1332">
        <f>"09"</f>
        <v>0</v>
      </c>
      <c r="F1332" t="s">
        <v>297</v>
      </c>
      <c r="G1332" t="s">
        <v>298</v>
      </c>
      <c r="H1332">
        <v>2752</v>
      </c>
      <c r="I1332" t="s">
        <v>1779</v>
      </c>
      <c r="J1332" t="s">
        <v>1780</v>
      </c>
      <c r="K1332" t="s">
        <v>48</v>
      </c>
      <c r="L1332" t="s">
        <v>49</v>
      </c>
      <c r="M1332">
        <v>21</v>
      </c>
      <c r="N1332" t="s">
        <v>1580</v>
      </c>
      <c r="O1332" t="s">
        <v>51</v>
      </c>
      <c r="P1332" t="s">
        <v>1450</v>
      </c>
      <c r="Q1332" t="s">
        <v>53</v>
      </c>
      <c r="R1332" t="s">
        <v>54</v>
      </c>
      <c r="S1332" t="s">
        <v>237</v>
      </c>
      <c r="T1332" t="s">
        <v>55</v>
      </c>
      <c r="U1332" t="s">
        <v>965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82</v>
      </c>
      <c r="AI1332">
        <f>"09101     "</f>
        <v>0</v>
      </c>
      <c r="AJ1332" t="s">
        <v>573</v>
      </c>
      <c r="AK1332" t="s">
        <v>574</v>
      </c>
      <c r="AL1332" t="s">
        <v>575</v>
      </c>
      <c r="AM1332" t="s">
        <v>576</v>
      </c>
      <c r="AN1332" t="s">
        <v>68</v>
      </c>
      <c r="AO1332" t="s">
        <v>1725</v>
      </c>
    </row>
    <row r="1333" spans="1:41">
      <c r="A1333">
        <v>1322</v>
      </c>
      <c r="B1333" t="s">
        <v>41</v>
      </c>
      <c r="C1333" t="s">
        <v>42</v>
      </c>
      <c r="D1333" t="s">
        <v>43</v>
      </c>
      <c r="E1333">
        <f>"02"</f>
        <v>0</v>
      </c>
      <c r="F1333" t="s">
        <v>124</v>
      </c>
      <c r="G1333" t="s">
        <v>125</v>
      </c>
      <c r="H1333">
        <v>2752</v>
      </c>
      <c r="I1333" t="s">
        <v>1779</v>
      </c>
      <c r="J1333" t="s">
        <v>1780</v>
      </c>
      <c r="K1333" t="s">
        <v>48</v>
      </c>
      <c r="L1333" t="s">
        <v>49</v>
      </c>
      <c r="M1333">
        <v>21</v>
      </c>
      <c r="N1333" t="s">
        <v>1580</v>
      </c>
      <c r="O1333" t="s">
        <v>51</v>
      </c>
      <c r="P1333" t="s">
        <v>1450</v>
      </c>
      <c r="Q1333" t="s">
        <v>53</v>
      </c>
      <c r="R1333" t="s">
        <v>54</v>
      </c>
      <c r="S1333" t="s">
        <v>237</v>
      </c>
      <c r="T1333" t="s">
        <v>55</v>
      </c>
      <c r="U1333" t="s">
        <v>965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83</v>
      </c>
      <c r="AI1333">
        <f>"02001     "</f>
        <v>0</v>
      </c>
      <c r="AJ1333" t="s">
        <v>834</v>
      </c>
      <c r="AK1333" t="s">
        <v>835</v>
      </c>
      <c r="AL1333" t="s">
        <v>96</v>
      </c>
      <c r="AM1333" t="s">
        <v>97</v>
      </c>
      <c r="AN1333" t="s">
        <v>68</v>
      </c>
      <c r="AO1333" t="s">
        <v>1404</v>
      </c>
    </row>
    <row r="1334" spans="1:41">
      <c r="A1334">
        <v>1323</v>
      </c>
      <c r="B1334" t="s">
        <v>41</v>
      </c>
      <c r="C1334" t="s">
        <v>42</v>
      </c>
      <c r="D1334" t="s">
        <v>43</v>
      </c>
      <c r="E1334">
        <f>"07"</f>
        <v>0</v>
      </c>
      <c r="F1334" t="s">
        <v>44</v>
      </c>
      <c r="G1334" t="s">
        <v>45</v>
      </c>
      <c r="H1334">
        <v>2752</v>
      </c>
      <c r="I1334" t="s">
        <v>1779</v>
      </c>
      <c r="J1334" t="s">
        <v>1780</v>
      </c>
      <c r="K1334" t="s">
        <v>48</v>
      </c>
      <c r="L1334" t="s">
        <v>49</v>
      </c>
      <c r="M1334">
        <v>21</v>
      </c>
      <c r="N1334" t="s">
        <v>1580</v>
      </c>
      <c r="O1334" t="s">
        <v>51</v>
      </c>
      <c r="P1334" t="s">
        <v>1450</v>
      </c>
      <c r="Q1334" t="s">
        <v>53</v>
      </c>
      <c r="R1334" t="s">
        <v>54</v>
      </c>
      <c r="S1334" t="s">
        <v>237</v>
      </c>
      <c r="T1334" t="s">
        <v>55</v>
      </c>
      <c r="U1334" t="s">
        <v>965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84</v>
      </c>
      <c r="AI1334">
        <f>"07111     "</f>
        <v>0</v>
      </c>
      <c r="AJ1334" t="s">
        <v>343</v>
      </c>
      <c r="AK1334" t="s">
        <v>344</v>
      </c>
      <c r="AL1334" t="s">
        <v>66</v>
      </c>
      <c r="AM1334" t="s">
        <v>67</v>
      </c>
      <c r="AN1334" t="s">
        <v>68</v>
      </c>
      <c r="AO1334" t="s">
        <v>1239</v>
      </c>
    </row>
    <row r="1335" spans="1:41">
      <c r="A1335">
        <v>1324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2752</v>
      </c>
      <c r="I1335" t="s">
        <v>1779</v>
      </c>
      <c r="J1335" t="s">
        <v>1780</v>
      </c>
      <c r="K1335" t="s">
        <v>48</v>
      </c>
      <c r="L1335" t="s">
        <v>49</v>
      </c>
      <c r="M1335">
        <v>21</v>
      </c>
      <c r="N1335" t="s">
        <v>1580</v>
      </c>
      <c r="O1335" t="s">
        <v>51</v>
      </c>
      <c r="P1335" t="s">
        <v>1450</v>
      </c>
      <c r="Q1335" t="s">
        <v>53</v>
      </c>
      <c r="R1335" t="s">
        <v>54</v>
      </c>
      <c r="S1335" t="s">
        <v>237</v>
      </c>
      <c r="T1335" t="s">
        <v>55</v>
      </c>
      <c r="U1335" t="s">
        <v>965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85</v>
      </c>
      <c r="AI1335">
        <f>"03102     "</f>
        <v>0</v>
      </c>
      <c r="AJ1335" t="s">
        <v>857</v>
      </c>
      <c r="AK1335" t="s">
        <v>858</v>
      </c>
      <c r="AL1335" t="s">
        <v>83</v>
      </c>
      <c r="AM1335" t="s">
        <v>84</v>
      </c>
      <c r="AN1335" t="s">
        <v>68</v>
      </c>
      <c r="AO1335" t="s">
        <v>109</v>
      </c>
    </row>
    <row r="1336" spans="1:41">
      <c r="A1336">
        <v>1325</v>
      </c>
      <c r="B1336" t="s">
        <v>41</v>
      </c>
      <c r="C1336" t="s">
        <v>42</v>
      </c>
      <c r="D1336" t="s">
        <v>43</v>
      </c>
      <c r="E1336">
        <f>"05"</f>
        <v>0</v>
      </c>
      <c r="F1336" t="s">
        <v>99</v>
      </c>
      <c r="G1336" t="s">
        <v>100</v>
      </c>
      <c r="H1336">
        <v>2752</v>
      </c>
      <c r="I1336" t="s">
        <v>1779</v>
      </c>
      <c r="J1336" t="s">
        <v>1780</v>
      </c>
      <c r="K1336" t="s">
        <v>48</v>
      </c>
      <c r="L1336" t="s">
        <v>49</v>
      </c>
      <c r="M1336">
        <v>21</v>
      </c>
      <c r="N1336" t="s">
        <v>1580</v>
      </c>
      <c r="O1336" t="s">
        <v>51</v>
      </c>
      <c r="P1336" t="s">
        <v>1450</v>
      </c>
      <c r="Q1336" t="s">
        <v>53</v>
      </c>
      <c r="R1336" t="s">
        <v>54</v>
      </c>
      <c r="S1336" t="s">
        <v>237</v>
      </c>
      <c r="T1336" t="s">
        <v>55</v>
      </c>
      <c r="U1336" t="s">
        <v>965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86</v>
      </c>
      <c r="AI1336">
        <f>"05114     "</f>
        <v>0</v>
      </c>
      <c r="AJ1336" t="s">
        <v>590</v>
      </c>
      <c r="AK1336" t="s">
        <v>591</v>
      </c>
      <c r="AL1336" t="s">
        <v>107</v>
      </c>
      <c r="AM1336" t="s">
        <v>108</v>
      </c>
      <c r="AN1336" t="s">
        <v>68</v>
      </c>
      <c r="AO1336" t="s">
        <v>1781</v>
      </c>
    </row>
    <row r="1337" spans="1:41">
      <c r="A1337">
        <v>1326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2772</v>
      </c>
      <c r="I1337" t="s">
        <v>1782</v>
      </c>
      <c r="J1337" t="s">
        <v>1783</v>
      </c>
      <c r="K1337" t="s">
        <v>48</v>
      </c>
      <c r="L1337" t="s">
        <v>49</v>
      </c>
      <c r="M1337">
        <v>21</v>
      </c>
      <c r="N1337" t="s">
        <v>1580</v>
      </c>
      <c r="O1337" t="s">
        <v>51</v>
      </c>
      <c r="P1337" t="s">
        <v>1450</v>
      </c>
      <c r="Q1337" t="s">
        <v>913</v>
      </c>
      <c r="R1337" t="s">
        <v>54</v>
      </c>
      <c r="S1337" t="s">
        <v>55</v>
      </c>
      <c r="T1337" t="s">
        <v>55</v>
      </c>
      <c r="U1337" t="s">
        <v>1784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2</v>
      </c>
      <c r="AI1337">
        <f>"0711      "</f>
        <v>0</v>
      </c>
      <c r="AJ1337" t="s">
        <v>532</v>
      </c>
      <c r="AK1337" t="s">
        <v>533</v>
      </c>
      <c r="AL1337" t="s">
        <v>66</v>
      </c>
      <c r="AM1337" t="s">
        <v>67</v>
      </c>
      <c r="AN1337" t="s">
        <v>68</v>
      </c>
      <c r="AO1337" t="s">
        <v>69</v>
      </c>
    </row>
    <row r="1338" spans="1:41">
      <c r="A1338">
        <v>1327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2772</v>
      </c>
      <c r="I1338" t="s">
        <v>1782</v>
      </c>
      <c r="J1338" t="s">
        <v>1783</v>
      </c>
      <c r="K1338" t="s">
        <v>48</v>
      </c>
      <c r="L1338" t="s">
        <v>49</v>
      </c>
      <c r="M1338">
        <v>21</v>
      </c>
      <c r="N1338" t="s">
        <v>1580</v>
      </c>
      <c r="O1338" t="s">
        <v>51</v>
      </c>
      <c r="P1338" t="s">
        <v>1450</v>
      </c>
      <c r="Q1338" t="s">
        <v>913</v>
      </c>
      <c r="R1338" t="s">
        <v>54</v>
      </c>
      <c r="S1338" t="s">
        <v>55</v>
      </c>
      <c r="T1338" t="s">
        <v>55</v>
      </c>
      <c r="U1338" t="s">
        <v>1784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3</v>
      </c>
      <c r="AI1338">
        <f>"07111     "</f>
        <v>0</v>
      </c>
      <c r="AJ1338" t="s">
        <v>343</v>
      </c>
      <c r="AK1338" t="s">
        <v>344</v>
      </c>
      <c r="AL1338" t="s">
        <v>66</v>
      </c>
      <c r="AM1338" t="s">
        <v>67</v>
      </c>
      <c r="AN1338" t="s">
        <v>68</v>
      </c>
      <c r="AO1338" t="s">
        <v>69</v>
      </c>
    </row>
    <row r="1339" spans="1:41">
      <c r="A1339">
        <v>1328</v>
      </c>
      <c r="B1339" t="s">
        <v>41</v>
      </c>
      <c r="C1339" t="s">
        <v>42</v>
      </c>
      <c r="D1339" t="s">
        <v>43</v>
      </c>
      <c r="E1339">
        <f>"06"</f>
        <v>0</v>
      </c>
      <c r="F1339" t="s">
        <v>448</v>
      </c>
      <c r="G1339" t="s">
        <v>449</v>
      </c>
      <c r="H1339">
        <v>2772</v>
      </c>
      <c r="I1339" t="s">
        <v>1782</v>
      </c>
      <c r="J1339" t="s">
        <v>1783</v>
      </c>
      <c r="K1339" t="s">
        <v>48</v>
      </c>
      <c r="L1339" t="s">
        <v>49</v>
      </c>
      <c r="M1339">
        <v>21</v>
      </c>
      <c r="N1339" t="s">
        <v>1580</v>
      </c>
      <c r="O1339" t="s">
        <v>51</v>
      </c>
      <c r="P1339" t="s">
        <v>1450</v>
      </c>
      <c r="Q1339" t="s">
        <v>913</v>
      </c>
      <c r="R1339" t="s">
        <v>54</v>
      </c>
      <c r="S1339" t="s">
        <v>55</v>
      </c>
      <c r="T1339" t="s">
        <v>55</v>
      </c>
      <c r="U1339" t="s">
        <v>1784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6</v>
      </c>
      <c r="AI1339">
        <f>"06001     "</f>
        <v>0</v>
      </c>
      <c r="AJ1339" t="s">
        <v>637</v>
      </c>
      <c r="AK1339" t="s">
        <v>638</v>
      </c>
      <c r="AL1339" t="s">
        <v>231</v>
      </c>
      <c r="AM1339" t="s">
        <v>232</v>
      </c>
      <c r="AN1339" t="s">
        <v>68</v>
      </c>
      <c r="AO1339" t="s">
        <v>1238</v>
      </c>
    </row>
    <row r="1340" spans="1:41">
      <c r="A1340">
        <v>1329</v>
      </c>
      <c r="B1340" t="s">
        <v>41</v>
      </c>
      <c r="C1340" t="s">
        <v>42</v>
      </c>
      <c r="D1340" t="s">
        <v>43</v>
      </c>
      <c r="E1340">
        <f>"03"</f>
        <v>0</v>
      </c>
      <c r="F1340" t="s">
        <v>73</v>
      </c>
      <c r="G1340" t="s">
        <v>74</v>
      </c>
      <c r="H1340">
        <v>2772</v>
      </c>
      <c r="I1340" t="s">
        <v>1782</v>
      </c>
      <c r="J1340" t="s">
        <v>1783</v>
      </c>
      <c r="K1340" t="s">
        <v>48</v>
      </c>
      <c r="L1340" t="s">
        <v>49</v>
      </c>
      <c r="M1340">
        <v>21</v>
      </c>
      <c r="N1340" t="s">
        <v>1580</v>
      </c>
      <c r="O1340" t="s">
        <v>51</v>
      </c>
      <c r="P1340" t="s">
        <v>1450</v>
      </c>
      <c r="Q1340" t="s">
        <v>913</v>
      </c>
      <c r="R1340" t="s">
        <v>54</v>
      </c>
      <c r="S1340" t="s">
        <v>55</v>
      </c>
      <c r="T1340" t="s">
        <v>55</v>
      </c>
      <c r="U1340" t="s">
        <v>1784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8</v>
      </c>
      <c r="AI1340">
        <f>"03313     "</f>
        <v>0</v>
      </c>
      <c r="AJ1340" t="s">
        <v>306</v>
      </c>
      <c r="AK1340" t="s">
        <v>307</v>
      </c>
      <c r="AL1340" t="s">
        <v>315</v>
      </c>
      <c r="AM1340" t="s">
        <v>316</v>
      </c>
      <c r="AN1340" t="s">
        <v>68</v>
      </c>
      <c r="AO1340" t="s">
        <v>69</v>
      </c>
    </row>
    <row r="1341" spans="1:41">
      <c r="A1341">
        <v>1330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2772</v>
      </c>
      <c r="I1341" t="s">
        <v>1782</v>
      </c>
      <c r="J1341" t="s">
        <v>1783</v>
      </c>
      <c r="K1341" t="s">
        <v>48</v>
      </c>
      <c r="L1341" t="s">
        <v>49</v>
      </c>
      <c r="M1341">
        <v>21</v>
      </c>
      <c r="N1341" t="s">
        <v>1580</v>
      </c>
      <c r="O1341" t="s">
        <v>51</v>
      </c>
      <c r="P1341" t="s">
        <v>1450</v>
      </c>
      <c r="Q1341" t="s">
        <v>913</v>
      </c>
      <c r="R1341" t="s">
        <v>54</v>
      </c>
      <c r="S1341" t="s">
        <v>55</v>
      </c>
      <c r="T1341" t="s">
        <v>55</v>
      </c>
      <c r="U1341" t="s">
        <v>1784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9</v>
      </c>
      <c r="AI1341">
        <f>"07111     "</f>
        <v>0</v>
      </c>
      <c r="AJ1341" t="s">
        <v>343</v>
      </c>
      <c r="AK1341" t="s">
        <v>344</v>
      </c>
      <c r="AL1341" t="s">
        <v>66</v>
      </c>
      <c r="AM1341" t="s">
        <v>67</v>
      </c>
      <c r="AN1341" t="s">
        <v>68</v>
      </c>
      <c r="AO1341" t="s">
        <v>790</v>
      </c>
    </row>
    <row r="1342" spans="1:41">
      <c r="A1342">
        <v>1331</v>
      </c>
      <c r="B1342" t="s">
        <v>41</v>
      </c>
      <c r="C1342" t="s">
        <v>42</v>
      </c>
      <c r="D1342" t="s">
        <v>43</v>
      </c>
      <c r="E1342">
        <f>"05"</f>
        <v>0</v>
      </c>
      <c r="F1342" t="s">
        <v>99</v>
      </c>
      <c r="G1342" t="s">
        <v>100</v>
      </c>
      <c r="H1342">
        <v>2772</v>
      </c>
      <c r="I1342" t="s">
        <v>1782</v>
      </c>
      <c r="J1342" t="s">
        <v>1783</v>
      </c>
      <c r="K1342" t="s">
        <v>48</v>
      </c>
      <c r="L1342" t="s">
        <v>49</v>
      </c>
      <c r="M1342">
        <v>21</v>
      </c>
      <c r="N1342" t="s">
        <v>1580</v>
      </c>
      <c r="O1342" t="s">
        <v>51</v>
      </c>
      <c r="P1342" t="s">
        <v>1450</v>
      </c>
      <c r="Q1342" t="s">
        <v>913</v>
      </c>
      <c r="R1342" t="s">
        <v>54</v>
      </c>
      <c r="S1342" t="s">
        <v>55</v>
      </c>
      <c r="T1342" t="s">
        <v>55</v>
      </c>
      <c r="U1342" t="s">
        <v>1784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10</v>
      </c>
      <c r="AI1342">
        <f>"05205     "</f>
        <v>0</v>
      </c>
      <c r="AJ1342" t="s">
        <v>470</v>
      </c>
      <c r="AK1342" t="s">
        <v>471</v>
      </c>
      <c r="AL1342" t="s">
        <v>107</v>
      </c>
      <c r="AM1342" t="s">
        <v>108</v>
      </c>
      <c r="AN1342" t="s">
        <v>68</v>
      </c>
      <c r="AO1342" t="s">
        <v>1785</v>
      </c>
    </row>
    <row r="1343" spans="1:41">
      <c r="A1343">
        <v>1332</v>
      </c>
      <c r="B1343" t="s">
        <v>41</v>
      </c>
      <c r="C1343" t="s">
        <v>42</v>
      </c>
      <c r="D1343" t="s">
        <v>43</v>
      </c>
      <c r="E1343">
        <f>"03"</f>
        <v>0</v>
      </c>
      <c r="F1343" t="s">
        <v>73</v>
      </c>
      <c r="G1343" t="s">
        <v>74</v>
      </c>
      <c r="H1343">
        <v>2772</v>
      </c>
      <c r="I1343" t="s">
        <v>1782</v>
      </c>
      <c r="J1343" t="s">
        <v>1783</v>
      </c>
      <c r="K1343" t="s">
        <v>48</v>
      </c>
      <c r="L1343" t="s">
        <v>49</v>
      </c>
      <c r="M1343">
        <v>21</v>
      </c>
      <c r="N1343" t="s">
        <v>1580</v>
      </c>
      <c r="O1343" t="s">
        <v>51</v>
      </c>
      <c r="P1343" t="s">
        <v>1450</v>
      </c>
      <c r="Q1343" t="s">
        <v>913</v>
      </c>
      <c r="R1343" t="s">
        <v>54</v>
      </c>
      <c r="S1343" t="s">
        <v>55</v>
      </c>
      <c r="T1343" t="s">
        <v>55</v>
      </c>
      <c r="U1343" t="s">
        <v>1784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12</v>
      </c>
      <c r="AI1343">
        <f>"03312     "</f>
        <v>0</v>
      </c>
      <c r="AJ1343" t="s">
        <v>328</v>
      </c>
      <c r="AK1343" t="s">
        <v>329</v>
      </c>
      <c r="AL1343" t="s">
        <v>330</v>
      </c>
      <c r="AM1343" t="s">
        <v>331</v>
      </c>
      <c r="AN1343" t="s">
        <v>68</v>
      </c>
      <c r="AO1343" t="s">
        <v>1786</v>
      </c>
    </row>
    <row r="1344" spans="1:41">
      <c r="A1344">
        <v>1333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297</v>
      </c>
      <c r="G1344" t="s">
        <v>298</v>
      </c>
      <c r="H1344">
        <v>2772</v>
      </c>
      <c r="I1344" t="s">
        <v>1782</v>
      </c>
      <c r="J1344" t="s">
        <v>1783</v>
      </c>
      <c r="K1344" t="s">
        <v>48</v>
      </c>
      <c r="L1344" t="s">
        <v>49</v>
      </c>
      <c r="M1344">
        <v>21</v>
      </c>
      <c r="N1344" t="s">
        <v>1580</v>
      </c>
      <c r="O1344" t="s">
        <v>51</v>
      </c>
      <c r="P1344" t="s">
        <v>1450</v>
      </c>
      <c r="Q1344" t="s">
        <v>913</v>
      </c>
      <c r="R1344" t="s">
        <v>54</v>
      </c>
      <c r="S1344" t="s">
        <v>55</v>
      </c>
      <c r="T1344" t="s">
        <v>55</v>
      </c>
      <c r="U1344" t="s">
        <v>1784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13</v>
      </c>
      <c r="AI1344">
        <f>"09101     "</f>
        <v>0</v>
      </c>
      <c r="AJ1344" t="s">
        <v>573</v>
      </c>
      <c r="AK1344" t="s">
        <v>574</v>
      </c>
      <c r="AL1344" t="s">
        <v>575</v>
      </c>
      <c r="AM1344" t="s">
        <v>576</v>
      </c>
      <c r="AN1344" t="s">
        <v>68</v>
      </c>
      <c r="AO1344" t="s">
        <v>1786</v>
      </c>
    </row>
    <row r="1345" spans="1:41">
      <c r="A1345">
        <v>1334</v>
      </c>
      <c r="B1345" t="s">
        <v>41</v>
      </c>
      <c r="C1345" t="s">
        <v>42</v>
      </c>
      <c r="D1345" t="s">
        <v>43</v>
      </c>
      <c r="E1345">
        <f>"07"</f>
        <v>0</v>
      </c>
      <c r="F1345" t="s">
        <v>44</v>
      </c>
      <c r="G1345" t="s">
        <v>45</v>
      </c>
      <c r="H1345">
        <v>2794</v>
      </c>
      <c r="I1345" t="s">
        <v>1787</v>
      </c>
      <c r="J1345" t="s">
        <v>1788</v>
      </c>
      <c r="K1345" t="s">
        <v>48</v>
      </c>
      <c r="L1345" t="s">
        <v>49</v>
      </c>
      <c r="M1345">
        <v>22</v>
      </c>
      <c r="N1345" t="s">
        <v>1570</v>
      </c>
      <c r="O1345" t="s">
        <v>51</v>
      </c>
      <c r="P1345" t="s">
        <v>1450</v>
      </c>
      <c r="Q1345" t="s">
        <v>92</v>
      </c>
      <c r="R1345" t="s">
        <v>54</v>
      </c>
      <c r="S1345" t="s">
        <v>55</v>
      </c>
      <c r="T1345" t="s">
        <v>55</v>
      </c>
      <c r="U1345" t="s">
        <v>1789</v>
      </c>
      <c r="V1345" t="s">
        <v>80</v>
      </c>
      <c r="W1345" t="s">
        <v>80</v>
      </c>
      <c r="X1345" t="s">
        <v>60</v>
      </c>
      <c r="Y1345" t="s">
        <v>60</v>
      </c>
      <c r="Z1345" t="s">
        <v>60</v>
      </c>
      <c r="AA1345" t="s">
        <v>61</v>
      </c>
      <c r="AB1345" t="s">
        <v>60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"07115     "</f>
        <v>0</v>
      </c>
      <c r="AJ1345" t="s">
        <v>135</v>
      </c>
      <c r="AK1345" t="s">
        <v>136</v>
      </c>
      <c r="AL1345" t="s">
        <v>107</v>
      </c>
      <c r="AM1345" t="s">
        <v>108</v>
      </c>
      <c r="AN1345" t="s">
        <v>68</v>
      </c>
      <c r="AO1345" t="s">
        <v>1790</v>
      </c>
    </row>
    <row r="1346" spans="1:41">
      <c r="A1346">
        <v>1335</v>
      </c>
      <c r="B1346" t="s">
        <v>41</v>
      </c>
      <c r="C1346" t="s">
        <v>42</v>
      </c>
      <c r="D1346" t="s">
        <v>43</v>
      </c>
      <c r="E1346">
        <f>"07"</f>
        <v>0</v>
      </c>
      <c r="F1346" t="s">
        <v>44</v>
      </c>
      <c r="G1346" t="s">
        <v>45</v>
      </c>
      <c r="H1346">
        <v>2794</v>
      </c>
      <c r="I1346" t="s">
        <v>1787</v>
      </c>
      <c r="J1346" t="s">
        <v>1788</v>
      </c>
      <c r="K1346" t="s">
        <v>48</v>
      </c>
      <c r="L1346" t="s">
        <v>49</v>
      </c>
      <c r="M1346">
        <v>22</v>
      </c>
      <c r="N1346" t="s">
        <v>1570</v>
      </c>
      <c r="O1346" t="s">
        <v>51</v>
      </c>
      <c r="P1346" t="s">
        <v>1450</v>
      </c>
      <c r="Q1346" t="s">
        <v>92</v>
      </c>
      <c r="R1346" t="s">
        <v>54</v>
      </c>
      <c r="S1346" t="s">
        <v>55</v>
      </c>
      <c r="T1346" t="s">
        <v>55</v>
      </c>
      <c r="U1346" t="s">
        <v>1789</v>
      </c>
      <c r="V1346" t="s">
        <v>80</v>
      </c>
      <c r="W1346" t="s">
        <v>80</v>
      </c>
      <c r="X1346" t="s">
        <v>60</v>
      </c>
      <c r="Y1346" t="s">
        <v>60</v>
      </c>
      <c r="Z1346" t="s">
        <v>60</v>
      </c>
      <c r="AA1346" t="s">
        <v>61</v>
      </c>
      <c r="AB1346" t="s">
        <v>60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2</v>
      </c>
      <c r="AI1346">
        <f>"07115     "</f>
        <v>0</v>
      </c>
      <c r="AJ1346" t="s">
        <v>135</v>
      </c>
      <c r="AK1346" t="s">
        <v>136</v>
      </c>
      <c r="AL1346" t="s">
        <v>355</v>
      </c>
      <c r="AM1346" t="s">
        <v>356</v>
      </c>
      <c r="AN1346" t="s">
        <v>68</v>
      </c>
      <c r="AO1346" t="s">
        <v>1790</v>
      </c>
    </row>
    <row r="1347" spans="1:41">
      <c r="A1347">
        <v>1336</v>
      </c>
      <c r="B1347" t="s">
        <v>41</v>
      </c>
      <c r="C1347" t="s">
        <v>42</v>
      </c>
      <c r="D1347" t="s">
        <v>43</v>
      </c>
      <c r="E1347">
        <f>"07"</f>
        <v>0</v>
      </c>
      <c r="F1347" t="s">
        <v>44</v>
      </c>
      <c r="G1347" t="s">
        <v>45</v>
      </c>
      <c r="H1347">
        <v>2794</v>
      </c>
      <c r="I1347" t="s">
        <v>1787</v>
      </c>
      <c r="J1347" t="s">
        <v>1788</v>
      </c>
      <c r="K1347" t="s">
        <v>48</v>
      </c>
      <c r="L1347" t="s">
        <v>49</v>
      </c>
      <c r="M1347">
        <v>22</v>
      </c>
      <c r="N1347" t="s">
        <v>1570</v>
      </c>
      <c r="O1347" t="s">
        <v>51</v>
      </c>
      <c r="P1347" t="s">
        <v>1450</v>
      </c>
      <c r="Q1347" t="s">
        <v>92</v>
      </c>
      <c r="R1347" t="s">
        <v>54</v>
      </c>
      <c r="S1347" t="s">
        <v>55</v>
      </c>
      <c r="T1347" t="s">
        <v>55</v>
      </c>
      <c r="U1347" t="s">
        <v>1789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3</v>
      </c>
      <c r="AI1347">
        <f>"07115     "</f>
        <v>0</v>
      </c>
      <c r="AJ1347" t="s">
        <v>135</v>
      </c>
      <c r="AK1347" t="s">
        <v>136</v>
      </c>
      <c r="AL1347" t="s">
        <v>96</v>
      </c>
      <c r="AM1347" t="s">
        <v>97</v>
      </c>
      <c r="AN1347" t="s">
        <v>68</v>
      </c>
      <c r="AO1347" t="s">
        <v>1790</v>
      </c>
    </row>
    <row r="1348" spans="1:41">
      <c r="A1348">
        <v>1337</v>
      </c>
      <c r="B1348" t="s">
        <v>41</v>
      </c>
      <c r="C1348" t="s">
        <v>42</v>
      </c>
      <c r="D1348" t="s">
        <v>43</v>
      </c>
      <c r="E1348">
        <f>"07"</f>
        <v>0</v>
      </c>
      <c r="F1348" t="s">
        <v>44</v>
      </c>
      <c r="G1348" t="s">
        <v>45</v>
      </c>
      <c r="H1348">
        <v>2794</v>
      </c>
      <c r="I1348" t="s">
        <v>1787</v>
      </c>
      <c r="J1348" t="s">
        <v>1788</v>
      </c>
      <c r="K1348" t="s">
        <v>48</v>
      </c>
      <c r="L1348" t="s">
        <v>49</v>
      </c>
      <c r="M1348">
        <v>22</v>
      </c>
      <c r="N1348" t="s">
        <v>1570</v>
      </c>
      <c r="O1348" t="s">
        <v>51</v>
      </c>
      <c r="P1348" t="s">
        <v>1450</v>
      </c>
      <c r="Q1348" t="s">
        <v>92</v>
      </c>
      <c r="R1348" t="s">
        <v>54</v>
      </c>
      <c r="S1348" t="s">
        <v>55</v>
      </c>
      <c r="T1348" t="s">
        <v>55</v>
      </c>
      <c r="U1348" t="s">
        <v>1789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4</v>
      </c>
      <c r="AI1348">
        <f>"07115     "</f>
        <v>0</v>
      </c>
      <c r="AJ1348" t="s">
        <v>135</v>
      </c>
      <c r="AK1348" t="s">
        <v>136</v>
      </c>
      <c r="AL1348" t="s">
        <v>207</v>
      </c>
      <c r="AM1348" t="s">
        <v>208</v>
      </c>
      <c r="AN1348" t="s">
        <v>68</v>
      </c>
      <c r="AO1348" t="s">
        <v>1790</v>
      </c>
    </row>
    <row r="1349" spans="1:41">
      <c r="A1349">
        <v>1338</v>
      </c>
      <c r="B1349" t="s">
        <v>41</v>
      </c>
      <c r="C1349" t="s">
        <v>42</v>
      </c>
      <c r="D1349" t="s">
        <v>43</v>
      </c>
      <c r="E1349">
        <f>"07"</f>
        <v>0</v>
      </c>
      <c r="F1349" t="s">
        <v>44</v>
      </c>
      <c r="G1349" t="s">
        <v>45</v>
      </c>
      <c r="H1349">
        <v>2794</v>
      </c>
      <c r="I1349" t="s">
        <v>1787</v>
      </c>
      <c r="J1349" t="s">
        <v>1788</v>
      </c>
      <c r="K1349" t="s">
        <v>48</v>
      </c>
      <c r="L1349" t="s">
        <v>49</v>
      </c>
      <c r="M1349">
        <v>22</v>
      </c>
      <c r="N1349" t="s">
        <v>1570</v>
      </c>
      <c r="O1349" t="s">
        <v>51</v>
      </c>
      <c r="P1349" t="s">
        <v>1450</v>
      </c>
      <c r="Q1349" t="s">
        <v>92</v>
      </c>
      <c r="R1349" t="s">
        <v>54</v>
      </c>
      <c r="S1349" t="s">
        <v>55</v>
      </c>
      <c r="T1349" t="s">
        <v>55</v>
      </c>
      <c r="U1349" t="s">
        <v>1789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8</v>
      </c>
      <c r="AI1349">
        <f>"07115     "</f>
        <v>0</v>
      </c>
      <c r="AJ1349" t="s">
        <v>135</v>
      </c>
      <c r="AK1349" t="s">
        <v>136</v>
      </c>
      <c r="AL1349" t="s">
        <v>137</v>
      </c>
      <c r="AM1349" t="s">
        <v>138</v>
      </c>
      <c r="AN1349" t="s">
        <v>68</v>
      </c>
      <c r="AO1349" t="s">
        <v>143</v>
      </c>
    </row>
    <row r="1350" spans="1:41">
      <c r="A1350">
        <v>1339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241</v>
      </c>
      <c r="G1350" t="s">
        <v>242</v>
      </c>
      <c r="H1350">
        <v>2838</v>
      </c>
      <c r="I1350" t="s">
        <v>1791</v>
      </c>
      <c r="J1350" t="s">
        <v>1792</v>
      </c>
      <c r="K1350" t="s">
        <v>77</v>
      </c>
      <c r="L1350" t="s">
        <v>49</v>
      </c>
      <c r="M1350">
        <v>21</v>
      </c>
      <c r="N1350" t="s">
        <v>1776</v>
      </c>
      <c r="O1350" t="s">
        <v>51</v>
      </c>
      <c r="P1350" t="s">
        <v>1566</v>
      </c>
      <c r="Q1350" t="s">
        <v>92</v>
      </c>
      <c r="R1350" t="s">
        <v>54</v>
      </c>
      <c r="S1350" t="s">
        <v>237</v>
      </c>
      <c r="T1350" t="s">
        <v>55</v>
      </c>
      <c r="U1350" t="s">
        <v>1698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"08322     "</f>
        <v>0</v>
      </c>
      <c r="AJ1350" t="s">
        <v>169</v>
      </c>
      <c r="AK1350" t="s">
        <v>170</v>
      </c>
      <c r="AL1350" t="s">
        <v>375</v>
      </c>
      <c r="AM1350" t="s">
        <v>376</v>
      </c>
      <c r="AN1350" t="s">
        <v>68</v>
      </c>
      <c r="AO1350" t="s">
        <v>70</v>
      </c>
    </row>
    <row r="1351" spans="1:41">
      <c r="A1351">
        <v>1340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241</v>
      </c>
      <c r="G1351" t="s">
        <v>242</v>
      </c>
      <c r="H1351">
        <v>2839</v>
      </c>
      <c r="I1351" t="s">
        <v>1793</v>
      </c>
      <c r="J1351" t="s">
        <v>1794</v>
      </c>
      <c r="K1351" t="s">
        <v>77</v>
      </c>
      <c r="L1351" t="s">
        <v>49</v>
      </c>
      <c r="M1351">
        <v>21</v>
      </c>
      <c r="N1351" t="s">
        <v>1776</v>
      </c>
      <c r="O1351" t="s">
        <v>51</v>
      </c>
      <c r="P1351" t="s">
        <v>1566</v>
      </c>
      <c r="Q1351" t="s">
        <v>92</v>
      </c>
      <c r="R1351" t="s">
        <v>54</v>
      </c>
      <c r="S1351" t="s">
        <v>237</v>
      </c>
      <c r="T1351" t="s">
        <v>55</v>
      </c>
      <c r="U1351" t="s">
        <v>1698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1</v>
      </c>
      <c r="AI1351">
        <f>"08322     "</f>
        <v>0</v>
      </c>
      <c r="AJ1351" t="s">
        <v>169</v>
      </c>
      <c r="AK1351" t="s">
        <v>170</v>
      </c>
      <c r="AL1351" t="s">
        <v>375</v>
      </c>
      <c r="AM1351" t="s">
        <v>376</v>
      </c>
      <c r="AN1351" t="s">
        <v>68</v>
      </c>
      <c r="AO1351" t="s">
        <v>70</v>
      </c>
    </row>
    <row r="1352" spans="1:41">
      <c r="A1352">
        <v>1341</v>
      </c>
      <c r="B1352" t="s">
        <v>41</v>
      </c>
      <c r="C1352" t="s">
        <v>42</v>
      </c>
      <c r="D1352" t="s">
        <v>43</v>
      </c>
      <c r="E1352">
        <f>"08"</f>
        <v>0</v>
      </c>
      <c r="F1352" t="s">
        <v>241</v>
      </c>
      <c r="G1352" t="s">
        <v>242</v>
      </c>
      <c r="H1352">
        <v>2858</v>
      </c>
      <c r="I1352" t="s">
        <v>1699</v>
      </c>
      <c r="J1352" t="s">
        <v>1700</v>
      </c>
      <c r="K1352" t="s">
        <v>48</v>
      </c>
      <c r="L1352" t="s">
        <v>49</v>
      </c>
      <c r="M1352">
        <v>22</v>
      </c>
      <c r="N1352" t="s">
        <v>1576</v>
      </c>
      <c r="O1352" t="s">
        <v>51</v>
      </c>
      <c r="P1352" t="s">
        <v>1450</v>
      </c>
      <c r="Q1352" t="s">
        <v>92</v>
      </c>
      <c r="R1352" t="s">
        <v>237</v>
      </c>
      <c r="S1352" t="s">
        <v>55</v>
      </c>
      <c r="T1352" t="s">
        <v>55</v>
      </c>
      <c r="U1352" t="s">
        <v>1701</v>
      </c>
      <c r="V1352" t="s">
        <v>80</v>
      </c>
      <c r="W1352" t="s">
        <v>80</v>
      </c>
      <c r="X1352" t="s">
        <v>60</v>
      </c>
      <c r="Y1352" t="s">
        <v>60</v>
      </c>
      <c r="Z1352" t="s">
        <v>61</v>
      </c>
      <c r="AA1352" t="s">
        <v>61</v>
      </c>
      <c r="AB1352" t="s">
        <v>61</v>
      </c>
      <c r="AC1352" t="s">
        <v>60</v>
      </c>
      <c r="AD1352" t="s">
        <v>60</v>
      </c>
      <c r="AE1352" t="s">
        <v>60</v>
      </c>
      <c r="AF1352" t="s">
        <v>1702</v>
      </c>
      <c r="AG1352" t="s">
        <v>1703</v>
      </c>
      <c r="AH1352">
        <v>2</v>
      </c>
      <c r="AI1352">
        <f>"08302     "</f>
        <v>0</v>
      </c>
      <c r="AJ1352" t="s">
        <v>477</v>
      </c>
      <c r="AK1352" t="s">
        <v>478</v>
      </c>
      <c r="AL1352" t="s">
        <v>375</v>
      </c>
      <c r="AM1352" t="s">
        <v>376</v>
      </c>
      <c r="AN1352" t="s">
        <v>68</v>
      </c>
      <c r="AO1352" t="s">
        <v>70</v>
      </c>
    </row>
    <row r="1353" spans="1:41">
      <c r="A1353">
        <v>1342</v>
      </c>
      <c r="B1353" t="s">
        <v>41</v>
      </c>
      <c r="C1353" t="s">
        <v>42</v>
      </c>
      <c r="D1353" t="s">
        <v>43</v>
      </c>
      <c r="E1353">
        <f>"08"</f>
        <v>0</v>
      </c>
      <c r="F1353" t="s">
        <v>241</v>
      </c>
      <c r="G1353" t="s">
        <v>242</v>
      </c>
      <c r="H1353">
        <v>2858</v>
      </c>
      <c r="I1353" t="s">
        <v>1699</v>
      </c>
      <c r="J1353" t="s">
        <v>1700</v>
      </c>
      <c r="K1353" t="s">
        <v>48</v>
      </c>
      <c r="L1353" t="s">
        <v>49</v>
      </c>
      <c r="M1353">
        <v>22</v>
      </c>
      <c r="N1353" t="s">
        <v>1576</v>
      </c>
      <c r="O1353" t="s">
        <v>51</v>
      </c>
      <c r="P1353" t="s">
        <v>1450</v>
      </c>
      <c r="Q1353" t="s">
        <v>92</v>
      </c>
      <c r="R1353" t="s">
        <v>237</v>
      </c>
      <c r="S1353" t="s">
        <v>55</v>
      </c>
      <c r="T1353" t="s">
        <v>55</v>
      </c>
      <c r="U1353" t="s">
        <v>1701</v>
      </c>
      <c r="V1353" t="s">
        <v>80</v>
      </c>
      <c r="W1353" t="s">
        <v>80</v>
      </c>
      <c r="X1353" t="s">
        <v>60</v>
      </c>
      <c r="Y1353" t="s">
        <v>60</v>
      </c>
      <c r="Z1353" t="s">
        <v>61</v>
      </c>
      <c r="AA1353" t="s">
        <v>61</v>
      </c>
      <c r="AB1353" t="s">
        <v>61</v>
      </c>
      <c r="AC1353" t="s">
        <v>60</v>
      </c>
      <c r="AD1353" t="s">
        <v>60</v>
      </c>
      <c r="AE1353" t="s">
        <v>60</v>
      </c>
      <c r="AF1353" t="s">
        <v>1702</v>
      </c>
      <c r="AG1353" t="s">
        <v>1703</v>
      </c>
      <c r="AH1353">
        <v>3</v>
      </c>
      <c r="AI1353">
        <f>"08302     "</f>
        <v>0</v>
      </c>
      <c r="AJ1353" t="s">
        <v>477</v>
      </c>
      <c r="AK1353" t="s">
        <v>478</v>
      </c>
      <c r="AL1353" t="s">
        <v>375</v>
      </c>
      <c r="AM1353" t="s">
        <v>376</v>
      </c>
      <c r="AN1353" t="s">
        <v>68</v>
      </c>
      <c r="AO1353" t="s">
        <v>70</v>
      </c>
    </row>
    <row r="1354" spans="1:41">
      <c r="A1354">
        <v>1344</v>
      </c>
      <c r="B1354" t="s">
        <v>41</v>
      </c>
      <c r="C1354" t="s">
        <v>42</v>
      </c>
      <c r="D1354" t="s">
        <v>43</v>
      </c>
      <c r="E1354">
        <f>"02"</f>
        <v>0</v>
      </c>
      <c r="F1354" t="s">
        <v>124</v>
      </c>
      <c r="G1354" t="s">
        <v>125</v>
      </c>
      <c r="H1354">
        <v>2867</v>
      </c>
      <c r="I1354" t="s">
        <v>1795</v>
      </c>
      <c r="J1354" t="s">
        <v>1796</v>
      </c>
      <c r="K1354" t="s">
        <v>48</v>
      </c>
      <c r="L1354" t="s">
        <v>49</v>
      </c>
      <c r="M1354">
        <v>21</v>
      </c>
      <c r="N1354" t="s">
        <v>1580</v>
      </c>
      <c r="O1354" t="s">
        <v>51</v>
      </c>
      <c r="P1354" t="s">
        <v>1450</v>
      </c>
      <c r="Q1354" t="s">
        <v>92</v>
      </c>
      <c r="R1354" t="s">
        <v>54</v>
      </c>
      <c r="S1354" t="s">
        <v>55</v>
      </c>
      <c r="T1354" t="s">
        <v>55</v>
      </c>
      <c r="U1354" t="s">
        <v>1488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2</v>
      </c>
      <c r="AI1354">
        <f>"02201     "</f>
        <v>0</v>
      </c>
      <c r="AJ1354" t="s">
        <v>564</v>
      </c>
      <c r="AK1354" t="s">
        <v>565</v>
      </c>
      <c r="AL1354" t="s">
        <v>96</v>
      </c>
      <c r="AM1354" t="s">
        <v>97</v>
      </c>
      <c r="AN1354" t="s">
        <v>68</v>
      </c>
      <c r="AO1354" t="s">
        <v>69</v>
      </c>
    </row>
    <row r="1355" spans="1:41">
      <c r="A1355">
        <v>1345</v>
      </c>
      <c r="B1355" t="s">
        <v>41</v>
      </c>
      <c r="C1355" t="s">
        <v>42</v>
      </c>
      <c r="D1355" t="s">
        <v>43</v>
      </c>
      <c r="E1355">
        <f>"08"</f>
        <v>0</v>
      </c>
      <c r="F1355" t="s">
        <v>241</v>
      </c>
      <c r="G1355" t="s">
        <v>242</v>
      </c>
      <c r="H1355">
        <v>2882</v>
      </c>
      <c r="I1355" t="s">
        <v>1797</v>
      </c>
      <c r="J1355" t="s">
        <v>1798</v>
      </c>
      <c r="K1355" t="s">
        <v>48</v>
      </c>
      <c r="L1355" t="s">
        <v>49</v>
      </c>
      <c r="M1355">
        <v>22</v>
      </c>
      <c r="N1355" t="s">
        <v>1496</v>
      </c>
      <c r="O1355" t="s">
        <v>51</v>
      </c>
      <c r="P1355" t="s">
        <v>1450</v>
      </c>
      <c r="Q1355" t="s">
        <v>92</v>
      </c>
      <c r="R1355" t="s">
        <v>54</v>
      </c>
      <c r="S1355" t="s">
        <v>55</v>
      </c>
      <c r="T1355" t="s">
        <v>55</v>
      </c>
      <c r="U1355" t="s">
        <v>1518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3</v>
      </c>
      <c r="AI1355">
        <f>"08301     "</f>
        <v>0</v>
      </c>
      <c r="AJ1355" t="s">
        <v>426</v>
      </c>
      <c r="AK1355" t="s">
        <v>427</v>
      </c>
      <c r="AL1355" t="s">
        <v>428</v>
      </c>
      <c r="AM1355" t="s">
        <v>429</v>
      </c>
      <c r="AN1355" t="s">
        <v>68</v>
      </c>
      <c r="AO1355" t="s">
        <v>85</v>
      </c>
    </row>
    <row r="1356" spans="1:41">
      <c r="A1356">
        <v>1346</v>
      </c>
      <c r="B1356" t="s">
        <v>41</v>
      </c>
      <c r="C1356" t="s">
        <v>42</v>
      </c>
      <c r="D1356" t="s">
        <v>43</v>
      </c>
      <c r="E1356">
        <f>"08"</f>
        <v>0</v>
      </c>
      <c r="F1356" t="s">
        <v>241</v>
      </c>
      <c r="G1356" t="s">
        <v>242</v>
      </c>
      <c r="H1356">
        <v>2882</v>
      </c>
      <c r="I1356" t="s">
        <v>1797</v>
      </c>
      <c r="J1356" t="s">
        <v>1798</v>
      </c>
      <c r="K1356" t="s">
        <v>48</v>
      </c>
      <c r="L1356" t="s">
        <v>49</v>
      </c>
      <c r="M1356">
        <v>22</v>
      </c>
      <c r="N1356" t="s">
        <v>1496</v>
      </c>
      <c r="O1356" t="s">
        <v>51</v>
      </c>
      <c r="P1356" t="s">
        <v>1450</v>
      </c>
      <c r="Q1356" t="s">
        <v>92</v>
      </c>
      <c r="R1356" t="s">
        <v>54</v>
      </c>
      <c r="S1356" t="s">
        <v>55</v>
      </c>
      <c r="T1356" t="s">
        <v>55</v>
      </c>
      <c r="U1356" t="s">
        <v>1518</v>
      </c>
      <c r="V1356" t="s">
        <v>80</v>
      </c>
      <c r="W1356" t="s">
        <v>80</v>
      </c>
      <c r="X1356" t="s">
        <v>60</v>
      </c>
      <c r="Y1356" t="s">
        <v>60</v>
      </c>
      <c r="Z1356" t="s">
        <v>60</v>
      </c>
      <c r="AA1356" t="s">
        <v>61</v>
      </c>
      <c r="AB1356" t="s">
        <v>60</v>
      </c>
      <c r="AC1356" t="s">
        <v>60</v>
      </c>
      <c r="AD1356" t="s">
        <v>61</v>
      </c>
      <c r="AE1356" t="s">
        <v>60</v>
      </c>
      <c r="AF1356" t="s">
        <v>80</v>
      </c>
      <c r="AG1356" t="s">
        <v>80</v>
      </c>
      <c r="AH1356">
        <v>4</v>
      </c>
      <c r="AI1356">
        <f>"08301     "</f>
        <v>0</v>
      </c>
      <c r="AJ1356" t="s">
        <v>426</v>
      </c>
      <c r="AK1356" t="s">
        <v>427</v>
      </c>
      <c r="AL1356" t="s">
        <v>428</v>
      </c>
      <c r="AM1356" t="s">
        <v>429</v>
      </c>
      <c r="AN1356" t="s">
        <v>68</v>
      </c>
      <c r="AO1356" t="s">
        <v>70</v>
      </c>
    </row>
    <row r="1357" spans="1:41">
      <c r="A1357">
        <v>1347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241</v>
      </c>
      <c r="G1357" t="s">
        <v>242</v>
      </c>
      <c r="H1357">
        <v>2883</v>
      </c>
      <c r="I1357" t="s">
        <v>1799</v>
      </c>
      <c r="J1357" t="s">
        <v>1800</v>
      </c>
      <c r="K1357" t="s">
        <v>48</v>
      </c>
      <c r="L1357" t="s">
        <v>49</v>
      </c>
      <c r="M1357">
        <v>23</v>
      </c>
      <c r="N1357" t="s">
        <v>1487</v>
      </c>
      <c r="O1357" t="s">
        <v>51</v>
      </c>
      <c r="P1357" t="s">
        <v>1450</v>
      </c>
      <c r="Q1357" t="s">
        <v>92</v>
      </c>
      <c r="R1357" t="s">
        <v>54</v>
      </c>
      <c r="S1357" t="s">
        <v>55</v>
      </c>
      <c r="T1357" t="s">
        <v>55</v>
      </c>
      <c r="U1357" t="s">
        <v>1488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1</v>
      </c>
      <c r="AI1357">
        <f>"08301     "</f>
        <v>0</v>
      </c>
      <c r="AJ1357" t="s">
        <v>426</v>
      </c>
      <c r="AK1357" t="s">
        <v>427</v>
      </c>
      <c r="AL1357" t="s">
        <v>428</v>
      </c>
      <c r="AM1357" t="s">
        <v>429</v>
      </c>
      <c r="AN1357" t="s">
        <v>68</v>
      </c>
      <c r="AO1357" t="s">
        <v>737</v>
      </c>
    </row>
    <row r="1358" spans="1:41">
      <c r="A1358">
        <v>1348</v>
      </c>
      <c r="B1358" t="s">
        <v>41</v>
      </c>
      <c r="C1358" t="s">
        <v>42</v>
      </c>
      <c r="D1358" t="s">
        <v>43</v>
      </c>
      <c r="E1358">
        <f>"08"</f>
        <v>0</v>
      </c>
      <c r="F1358" t="s">
        <v>241</v>
      </c>
      <c r="G1358" t="s">
        <v>242</v>
      </c>
      <c r="H1358">
        <v>2883</v>
      </c>
      <c r="I1358" t="s">
        <v>1799</v>
      </c>
      <c r="J1358" t="s">
        <v>1800</v>
      </c>
      <c r="K1358" t="s">
        <v>48</v>
      </c>
      <c r="L1358" t="s">
        <v>49</v>
      </c>
      <c r="M1358">
        <v>23</v>
      </c>
      <c r="N1358" t="s">
        <v>1487</v>
      </c>
      <c r="O1358" t="s">
        <v>51</v>
      </c>
      <c r="P1358" t="s">
        <v>1450</v>
      </c>
      <c r="Q1358" t="s">
        <v>92</v>
      </c>
      <c r="R1358" t="s">
        <v>54</v>
      </c>
      <c r="S1358" t="s">
        <v>55</v>
      </c>
      <c r="T1358" t="s">
        <v>55</v>
      </c>
      <c r="U1358" t="s">
        <v>1488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2</v>
      </c>
      <c r="AI1358">
        <f>"08301     "</f>
        <v>0</v>
      </c>
      <c r="AJ1358" t="s">
        <v>426</v>
      </c>
      <c r="AK1358" t="s">
        <v>427</v>
      </c>
      <c r="AL1358" t="s">
        <v>428</v>
      </c>
      <c r="AM1358" t="s">
        <v>429</v>
      </c>
      <c r="AN1358" t="s">
        <v>68</v>
      </c>
      <c r="AO1358" t="s">
        <v>142</v>
      </c>
    </row>
    <row r="1359" spans="1:41">
      <c r="A1359">
        <v>1349</v>
      </c>
      <c r="B1359" t="s">
        <v>41</v>
      </c>
      <c r="C1359" t="s">
        <v>42</v>
      </c>
      <c r="D1359" t="s">
        <v>43</v>
      </c>
      <c r="E1359">
        <f>"08"</f>
        <v>0</v>
      </c>
      <c r="F1359" t="s">
        <v>241</v>
      </c>
      <c r="G1359" t="s">
        <v>242</v>
      </c>
      <c r="H1359">
        <v>2896</v>
      </c>
      <c r="I1359" t="s">
        <v>1801</v>
      </c>
      <c r="J1359" t="s">
        <v>1802</v>
      </c>
      <c r="K1359" t="s">
        <v>48</v>
      </c>
      <c r="L1359" t="s">
        <v>49</v>
      </c>
      <c r="M1359">
        <v>22</v>
      </c>
      <c r="N1359" t="s">
        <v>1576</v>
      </c>
      <c r="O1359" t="s">
        <v>51</v>
      </c>
      <c r="P1359" t="s">
        <v>1450</v>
      </c>
      <c r="Q1359" t="s">
        <v>92</v>
      </c>
      <c r="R1359" t="s">
        <v>54</v>
      </c>
      <c r="S1359" t="s">
        <v>55</v>
      </c>
      <c r="T1359" t="s">
        <v>55</v>
      </c>
      <c r="U1359" t="s">
        <v>1720</v>
      </c>
      <c r="V1359" t="s">
        <v>80</v>
      </c>
      <c r="W1359" t="s">
        <v>80</v>
      </c>
      <c r="X1359" t="s">
        <v>60</v>
      </c>
      <c r="Y1359" t="s">
        <v>60</v>
      </c>
      <c r="Z1359" t="s">
        <v>61</v>
      </c>
      <c r="AA1359" t="s">
        <v>61</v>
      </c>
      <c r="AB1359" t="s">
        <v>61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3</v>
      </c>
      <c r="AI1359">
        <f>"08313     "</f>
        <v>0</v>
      </c>
      <c r="AJ1359" t="s">
        <v>869</v>
      </c>
      <c r="AK1359" t="s">
        <v>870</v>
      </c>
      <c r="AL1359" t="s">
        <v>375</v>
      </c>
      <c r="AM1359" t="s">
        <v>376</v>
      </c>
      <c r="AN1359" t="s">
        <v>68</v>
      </c>
      <c r="AO1359" t="s">
        <v>70</v>
      </c>
    </row>
    <row r="1360" spans="1:41">
      <c r="A1360">
        <v>1350</v>
      </c>
      <c r="B1360" t="s">
        <v>41</v>
      </c>
      <c r="C1360" t="s">
        <v>42</v>
      </c>
      <c r="D1360" t="s">
        <v>43</v>
      </c>
      <c r="E1360">
        <f>"07"</f>
        <v>0</v>
      </c>
      <c r="F1360" t="s">
        <v>44</v>
      </c>
      <c r="G1360" t="s">
        <v>45</v>
      </c>
      <c r="H1360">
        <v>2911</v>
      </c>
      <c r="I1360" t="s">
        <v>1803</v>
      </c>
      <c r="J1360" t="s">
        <v>1804</v>
      </c>
      <c r="K1360" t="s">
        <v>48</v>
      </c>
      <c r="L1360" t="s">
        <v>49</v>
      </c>
      <c r="M1360">
        <v>22</v>
      </c>
      <c r="N1360" t="s">
        <v>1619</v>
      </c>
      <c r="O1360" t="s">
        <v>51</v>
      </c>
      <c r="P1360" t="s">
        <v>1450</v>
      </c>
      <c r="Q1360" t="s">
        <v>92</v>
      </c>
      <c r="R1360" t="s">
        <v>54</v>
      </c>
      <c r="S1360" t="s">
        <v>55</v>
      </c>
      <c r="T1360" t="s">
        <v>55</v>
      </c>
      <c r="U1360" t="s">
        <v>1805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3</v>
      </c>
      <c r="AI1360">
        <f>"07223     "</f>
        <v>0</v>
      </c>
      <c r="AJ1360" t="s">
        <v>370</v>
      </c>
      <c r="AK1360" t="s">
        <v>371</v>
      </c>
      <c r="AL1360" t="s">
        <v>355</v>
      </c>
      <c r="AM1360" t="s">
        <v>356</v>
      </c>
      <c r="AN1360" t="s">
        <v>68</v>
      </c>
      <c r="AO1360" t="s">
        <v>1685</v>
      </c>
    </row>
    <row r="1361" spans="1:41">
      <c r="A1361">
        <v>1351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2912</v>
      </c>
      <c r="I1361" t="s">
        <v>1806</v>
      </c>
      <c r="J1361" t="s">
        <v>1807</v>
      </c>
      <c r="K1361" t="s">
        <v>48</v>
      </c>
      <c r="L1361" t="s">
        <v>49</v>
      </c>
      <c r="M1361">
        <v>20</v>
      </c>
      <c r="N1361" t="s">
        <v>1603</v>
      </c>
      <c r="O1361" t="s">
        <v>51</v>
      </c>
      <c r="P1361" t="s">
        <v>1566</v>
      </c>
      <c r="Q1361" t="s">
        <v>53</v>
      </c>
      <c r="R1361" t="s">
        <v>54</v>
      </c>
      <c r="S1361" t="s">
        <v>914</v>
      </c>
      <c r="T1361" t="s">
        <v>237</v>
      </c>
      <c r="U1361" t="s">
        <v>1808</v>
      </c>
      <c r="V1361" t="s">
        <v>80</v>
      </c>
      <c r="W1361" t="s">
        <v>80</v>
      </c>
      <c r="X1361" t="s">
        <v>60</v>
      </c>
      <c r="Y1361" t="s">
        <v>60</v>
      </c>
      <c r="Z1361" t="s">
        <v>60</v>
      </c>
      <c r="AA1361" t="s">
        <v>61</v>
      </c>
      <c r="AB1361" t="s">
        <v>60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1</v>
      </c>
      <c r="AI1361">
        <f>"05113     "</f>
        <v>0</v>
      </c>
      <c r="AJ1361" t="s">
        <v>731</v>
      </c>
      <c r="AK1361" t="s">
        <v>732</v>
      </c>
      <c r="AL1361" t="s">
        <v>107</v>
      </c>
      <c r="AM1361" t="s">
        <v>108</v>
      </c>
      <c r="AN1361" t="s">
        <v>68</v>
      </c>
      <c r="AO1361" t="s">
        <v>70</v>
      </c>
    </row>
    <row r="1362" spans="1:41">
      <c r="A1362">
        <v>1352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2920</v>
      </c>
      <c r="I1362" t="s">
        <v>1809</v>
      </c>
      <c r="J1362" t="s">
        <v>1810</v>
      </c>
      <c r="K1362" t="s">
        <v>48</v>
      </c>
      <c r="L1362" t="s">
        <v>49</v>
      </c>
      <c r="M1362">
        <v>24</v>
      </c>
      <c r="N1362" t="s">
        <v>1449</v>
      </c>
      <c r="O1362" t="s">
        <v>51</v>
      </c>
      <c r="P1362" t="s">
        <v>1450</v>
      </c>
      <c r="Q1362" t="s">
        <v>92</v>
      </c>
      <c r="R1362" t="s">
        <v>54</v>
      </c>
      <c r="S1362" t="s">
        <v>55</v>
      </c>
      <c r="T1362" t="s">
        <v>55</v>
      </c>
      <c r="U1362" t="s">
        <v>1451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"05111     "</f>
        <v>0</v>
      </c>
      <c r="AJ1362" t="s">
        <v>752</v>
      </c>
      <c r="AK1362" t="s">
        <v>753</v>
      </c>
      <c r="AL1362" t="s">
        <v>107</v>
      </c>
      <c r="AM1362" t="s">
        <v>108</v>
      </c>
      <c r="AN1362" t="s">
        <v>68</v>
      </c>
      <c r="AO1362" t="s">
        <v>1600</v>
      </c>
    </row>
    <row r="1363" spans="1:41">
      <c r="A1363">
        <v>1353</v>
      </c>
      <c r="B1363" t="s">
        <v>41</v>
      </c>
      <c r="C1363" t="s">
        <v>42</v>
      </c>
      <c r="D1363" t="s">
        <v>43</v>
      </c>
      <c r="E1363">
        <f>"05"</f>
        <v>0</v>
      </c>
      <c r="F1363" t="s">
        <v>99</v>
      </c>
      <c r="G1363" t="s">
        <v>100</v>
      </c>
      <c r="H1363">
        <v>2920</v>
      </c>
      <c r="I1363" t="s">
        <v>1809</v>
      </c>
      <c r="J1363" t="s">
        <v>1810</v>
      </c>
      <c r="K1363" t="s">
        <v>48</v>
      </c>
      <c r="L1363" t="s">
        <v>49</v>
      </c>
      <c r="M1363">
        <v>24</v>
      </c>
      <c r="N1363" t="s">
        <v>1449</v>
      </c>
      <c r="O1363" t="s">
        <v>51</v>
      </c>
      <c r="P1363" t="s">
        <v>1450</v>
      </c>
      <c r="Q1363" t="s">
        <v>92</v>
      </c>
      <c r="R1363" t="s">
        <v>54</v>
      </c>
      <c r="S1363" t="s">
        <v>55</v>
      </c>
      <c r="T1363" t="s">
        <v>55</v>
      </c>
      <c r="U1363" t="s">
        <v>1451</v>
      </c>
      <c r="V1363" t="s">
        <v>80</v>
      </c>
      <c r="W1363" t="s">
        <v>80</v>
      </c>
      <c r="X1363" t="s">
        <v>60</v>
      </c>
      <c r="Y1363" t="s">
        <v>60</v>
      </c>
      <c r="Z1363" t="s">
        <v>61</v>
      </c>
      <c r="AA1363" t="s">
        <v>61</v>
      </c>
      <c r="AB1363" t="s">
        <v>61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2</v>
      </c>
      <c r="AI1363">
        <f>"05111     "</f>
        <v>0</v>
      </c>
      <c r="AJ1363" t="s">
        <v>752</v>
      </c>
      <c r="AK1363" t="s">
        <v>753</v>
      </c>
      <c r="AL1363" t="s">
        <v>107</v>
      </c>
      <c r="AM1363" t="s">
        <v>108</v>
      </c>
      <c r="AN1363" t="s">
        <v>68</v>
      </c>
      <c r="AO1363" t="s">
        <v>209</v>
      </c>
    </row>
    <row r="1364" spans="1:41">
      <c r="A1364">
        <v>1354</v>
      </c>
      <c r="B1364" t="s">
        <v>41</v>
      </c>
      <c r="C1364" t="s">
        <v>42</v>
      </c>
      <c r="D1364" t="s">
        <v>43</v>
      </c>
      <c r="E1364">
        <f>"05"</f>
        <v>0</v>
      </c>
      <c r="F1364" t="s">
        <v>99</v>
      </c>
      <c r="G1364" t="s">
        <v>100</v>
      </c>
      <c r="H1364">
        <v>2921</v>
      </c>
      <c r="I1364" t="s">
        <v>1811</v>
      </c>
      <c r="J1364" t="s">
        <v>1812</v>
      </c>
      <c r="K1364" t="s">
        <v>48</v>
      </c>
      <c r="L1364" t="s">
        <v>49</v>
      </c>
      <c r="M1364">
        <v>24</v>
      </c>
      <c r="N1364" t="s">
        <v>1449</v>
      </c>
      <c r="O1364" t="s">
        <v>51</v>
      </c>
      <c r="P1364" t="s">
        <v>1450</v>
      </c>
      <c r="Q1364" t="s">
        <v>92</v>
      </c>
      <c r="R1364" t="s">
        <v>54</v>
      </c>
      <c r="S1364" t="s">
        <v>55</v>
      </c>
      <c r="T1364" t="s">
        <v>55</v>
      </c>
      <c r="U1364" t="s">
        <v>1451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80</v>
      </c>
      <c r="AG1364" t="s">
        <v>80</v>
      </c>
      <c r="AH1364">
        <v>1</v>
      </c>
      <c r="AI1364">
        <f>"0512      "</f>
        <v>0</v>
      </c>
      <c r="AJ1364" t="s">
        <v>783</v>
      </c>
      <c r="AK1364" t="s">
        <v>784</v>
      </c>
      <c r="AL1364" t="s">
        <v>107</v>
      </c>
      <c r="AM1364" t="s">
        <v>108</v>
      </c>
      <c r="AN1364" t="s">
        <v>68</v>
      </c>
      <c r="AO1364" t="s">
        <v>70</v>
      </c>
    </row>
    <row r="1365" spans="1:41">
      <c r="A1365">
        <v>1355</v>
      </c>
      <c r="B1365" t="s">
        <v>41</v>
      </c>
      <c r="C1365" t="s">
        <v>42</v>
      </c>
      <c r="D1365" t="s">
        <v>43</v>
      </c>
      <c r="E1365">
        <f>"03"</f>
        <v>0</v>
      </c>
      <c r="F1365" t="s">
        <v>73</v>
      </c>
      <c r="G1365" t="s">
        <v>74</v>
      </c>
      <c r="H1365">
        <v>2928</v>
      </c>
      <c r="I1365" t="s">
        <v>1813</v>
      </c>
      <c r="J1365" t="s">
        <v>1814</v>
      </c>
      <c r="K1365" t="s">
        <v>48</v>
      </c>
      <c r="L1365" t="s">
        <v>49</v>
      </c>
      <c r="M1365">
        <v>21</v>
      </c>
      <c r="N1365" t="s">
        <v>1580</v>
      </c>
      <c r="O1365" t="s">
        <v>51</v>
      </c>
      <c r="P1365" t="s">
        <v>1450</v>
      </c>
      <c r="Q1365" t="s">
        <v>92</v>
      </c>
      <c r="R1365" t="s">
        <v>54</v>
      </c>
      <c r="S1365" t="s">
        <v>55</v>
      </c>
      <c r="T1365" t="s">
        <v>55</v>
      </c>
      <c r="U1365" t="s">
        <v>1488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1</v>
      </c>
      <c r="AI1365">
        <f>"03103     "</f>
        <v>0</v>
      </c>
      <c r="AJ1365" t="s">
        <v>694</v>
      </c>
      <c r="AK1365" t="s">
        <v>695</v>
      </c>
      <c r="AL1365" t="s">
        <v>83</v>
      </c>
      <c r="AM1365" t="s">
        <v>84</v>
      </c>
      <c r="AN1365" t="s">
        <v>68</v>
      </c>
      <c r="AO1365" t="s">
        <v>1815</v>
      </c>
    </row>
    <row r="1366" spans="1:41">
      <c r="A1366">
        <v>1356</v>
      </c>
      <c r="B1366" t="s">
        <v>41</v>
      </c>
      <c r="C1366" t="s">
        <v>42</v>
      </c>
      <c r="D1366" t="s">
        <v>43</v>
      </c>
      <c r="E1366">
        <f>"08"</f>
        <v>0</v>
      </c>
      <c r="F1366" t="s">
        <v>241</v>
      </c>
      <c r="G1366" t="s">
        <v>242</v>
      </c>
      <c r="H1366">
        <v>2954</v>
      </c>
      <c r="I1366" t="s">
        <v>1816</v>
      </c>
      <c r="J1366" t="s">
        <v>1817</v>
      </c>
      <c r="K1366" t="s">
        <v>48</v>
      </c>
      <c r="L1366" t="s">
        <v>49</v>
      </c>
      <c r="M1366">
        <v>19</v>
      </c>
      <c r="N1366" t="s">
        <v>1697</v>
      </c>
      <c r="O1366" t="s">
        <v>51</v>
      </c>
      <c r="P1366" t="s">
        <v>1450</v>
      </c>
      <c r="Q1366" t="s">
        <v>92</v>
      </c>
      <c r="R1366" t="s">
        <v>54</v>
      </c>
      <c r="S1366" t="s">
        <v>55</v>
      </c>
      <c r="T1366" t="s">
        <v>55</v>
      </c>
      <c r="U1366" t="s">
        <v>1632</v>
      </c>
      <c r="V1366" t="s">
        <v>80</v>
      </c>
      <c r="W1366" t="s">
        <v>80</v>
      </c>
      <c r="X1366" t="s">
        <v>60</v>
      </c>
      <c r="Y1366" t="s">
        <v>60</v>
      </c>
      <c r="Z1366" t="s">
        <v>61</v>
      </c>
      <c r="AA1366" t="s">
        <v>61</v>
      </c>
      <c r="AB1366" t="s">
        <v>61</v>
      </c>
      <c r="AC1366" t="s">
        <v>60</v>
      </c>
      <c r="AD1366" t="s">
        <v>61</v>
      </c>
      <c r="AE1366" t="s">
        <v>60</v>
      </c>
      <c r="AF1366" t="s">
        <v>1633</v>
      </c>
      <c r="AG1366" t="s">
        <v>1634</v>
      </c>
      <c r="AH1366">
        <v>8</v>
      </c>
      <c r="AI1366">
        <f>"08312     "</f>
        <v>0</v>
      </c>
      <c r="AJ1366" t="s">
        <v>609</v>
      </c>
      <c r="AK1366" t="s">
        <v>610</v>
      </c>
      <c r="AL1366" t="s">
        <v>375</v>
      </c>
      <c r="AM1366" t="s">
        <v>376</v>
      </c>
      <c r="AN1366" t="s">
        <v>286</v>
      </c>
      <c r="AO1366" t="s">
        <v>70</v>
      </c>
    </row>
    <row r="1367" spans="1:41">
      <c r="A1367">
        <v>2495</v>
      </c>
      <c r="B1367" t="s">
        <v>41</v>
      </c>
      <c r="C1367" t="s">
        <v>42</v>
      </c>
      <c r="D1367" t="s">
        <v>43</v>
      </c>
      <c r="E1367">
        <f>"07"</f>
        <v>0</v>
      </c>
      <c r="F1367" t="s">
        <v>44</v>
      </c>
      <c r="G1367" t="s">
        <v>45</v>
      </c>
      <c r="H1367">
        <v>3759</v>
      </c>
      <c r="I1367" t="s">
        <v>1818</v>
      </c>
      <c r="J1367" t="s">
        <v>1819</v>
      </c>
      <c r="K1367" t="s">
        <v>48</v>
      </c>
      <c r="L1367" t="s">
        <v>49</v>
      </c>
      <c r="M1367">
        <v>22</v>
      </c>
      <c r="N1367" t="s">
        <v>1820</v>
      </c>
      <c r="O1367" t="s">
        <v>51</v>
      </c>
      <c r="P1367" t="s">
        <v>912</v>
      </c>
      <c r="Q1367" t="s">
        <v>92</v>
      </c>
      <c r="R1367" t="s">
        <v>237</v>
      </c>
      <c r="S1367" t="s">
        <v>55</v>
      </c>
      <c r="T1367" t="s">
        <v>55</v>
      </c>
      <c r="U1367" t="s">
        <v>1821</v>
      </c>
      <c r="V1367" t="s">
        <v>1822</v>
      </c>
      <c r="W1367" t="s">
        <v>1823</v>
      </c>
      <c r="X1367" t="s">
        <v>60</v>
      </c>
      <c r="Y1367" t="s">
        <v>60</v>
      </c>
      <c r="Z1367" t="s">
        <v>61</v>
      </c>
      <c r="AA1367" t="s">
        <v>61</v>
      </c>
      <c r="AB1367" t="s">
        <v>61</v>
      </c>
      <c r="AC1367" t="s">
        <v>60</v>
      </c>
      <c r="AD1367" t="s">
        <v>61</v>
      </c>
      <c r="AE1367" t="s">
        <v>61</v>
      </c>
      <c r="AF1367" t="s">
        <v>1824</v>
      </c>
      <c r="AG1367" t="s">
        <v>1825</v>
      </c>
      <c r="AH1367">
        <v>16</v>
      </c>
      <c r="AI1367">
        <f>"07211     "</f>
        <v>0</v>
      </c>
      <c r="AJ1367" t="s">
        <v>239</v>
      </c>
      <c r="AK1367" t="s">
        <v>240</v>
      </c>
      <c r="AL1367" t="s">
        <v>1826</v>
      </c>
      <c r="AM1367" t="s">
        <v>1827</v>
      </c>
      <c r="AN1367" t="s">
        <v>68</v>
      </c>
      <c r="AO1367" t="s">
        <v>72</v>
      </c>
    </row>
    <row r="1368" spans="1:41">
      <c r="A1368">
        <v>1357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1828</v>
      </c>
      <c r="J1368" t="s">
        <v>1829</v>
      </c>
      <c r="K1368" t="s">
        <v>48</v>
      </c>
      <c r="L1368" t="s">
        <v>49</v>
      </c>
      <c r="M1368">
        <v>23</v>
      </c>
      <c r="N1368" t="s">
        <v>1504</v>
      </c>
      <c r="O1368" t="s">
        <v>51</v>
      </c>
      <c r="P1368" t="s">
        <v>1450</v>
      </c>
      <c r="Q1368" t="s">
        <v>92</v>
      </c>
      <c r="R1368" t="s">
        <v>54</v>
      </c>
      <c r="S1368" t="s">
        <v>55</v>
      </c>
      <c r="T1368" t="s">
        <v>55</v>
      </c>
      <c r="U1368" t="s">
        <v>1451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2</v>
      </c>
      <c r="AI1368">
        <f>"05111     "</f>
        <v>0</v>
      </c>
      <c r="AJ1368" t="s">
        <v>752</v>
      </c>
      <c r="AK1368" t="s">
        <v>753</v>
      </c>
      <c r="AL1368" t="s">
        <v>107</v>
      </c>
      <c r="AM1368" t="s">
        <v>108</v>
      </c>
      <c r="AN1368" t="s">
        <v>68</v>
      </c>
      <c r="AO1368" t="s">
        <v>70</v>
      </c>
    </row>
    <row r="1369" spans="1:41">
      <c r="A1369">
        <v>1358</v>
      </c>
      <c r="B1369" t="s">
        <v>41</v>
      </c>
      <c r="C1369" t="s">
        <v>42</v>
      </c>
      <c r="D1369" t="s">
        <v>43</v>
      </c>
      <c r="E1369">
        <f>"05"</f>
        <v>0</v>
      </c>
      <c r="F1369" t="s">
        <v>99</v>
      </c>
      <c r="G1369" t="s">
        <v>100</v>
      </c>
      <c r="H1369">
        <v>2955</v>
      </c>
      <c r="I1369" t="s">
        <v>1828</v>
      </c>
      <c r="J1369" t="s">
        <v>1829</v>
      </c>
      <c r="K1369" t="s">
        <v>48</v>
      </c>
      <c r="L1369" t="s">
        <v>49</v>
      </c>
      <c r="M1369">
        <v>23</v>
      </c>
      <c r="N1369" t="s">
        <v>1504</v>
      </c>
      <c r="O1369" t="s">
        <v>51</v>
      </c>
      <c r="P1369" t="s">
        <v>1450</v>
      </c>
      <c r="Q1369" t="s">
        <v>92</v>
      </c>
      <c r="R1369" t="s">
        <v>54</v>
      </c>
      <c r="S1369" t="s">
        <v>55</v>
      </c>
      <c r="T1369" t="s">
        <v>55</v>
      </c>
      <c r="U1369" t="s">
        <v>1451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5</v>
      </c>
      <c r="AI1369">
        <f>"05111     "</f>
        <v>0</v>
      </c>
      <c r="AJ1369" t="s">
        <v>752</v>
      </c>
      <c r="AK1369" t="s">
        <v>753</v>
      </c>
      <c r="AL1369" t="s">
        <v>107</v>
      </c>
      <c r="AM1369" t="s">
        <v>108</v>
      </c>
      <c r="AN1369" t="s">
        <v>68</v>
      </c>
      <c r="AO1369" t="s">
        <v>233</v>
      </c>
    </row>
    <row r="1370" spans="1:41">
      <c r="A1370">
        <v>1359</v>
      </c>
      <c r="B1370" t="s">
        <v>41</v>
      </c>
      <c r="C1370" t="s">
        <v>42</v>
      </c>
      <c r="D1370" t="s">
        <v>43</v>
      </c>
      <c r="E1370">
        <f>"05"</f>
        <v>0</v>
      </c>
      <c r="F1370" t="s">
        <v>99</v>
      </c>
      <c r="G1370" t="s">
        <v>100</v>
      </c>
      <c r="H1370">
        <v>2955</v>
      </c>
      <c r="I1370" t="s">
        <v>1828</v>
      </c>
      <c r="J1370" t="s">
        <v>1829</v>
      </c>
      <c r="K1370" t="s">
        <v>48</v>
      </c>
      <c r="L1370" t="s">
        <v>49</v>
      </c>
      <c r="M1370">
        <v>23</v>
      </c>
      <c r="N1370" t="s">
        <v>1504</v>
      </c>
      <c r="O1370" t="s">
        <v>51</v>
      </c>
      <c r="P1370" t="s">
        <v>1450</v>
      </c>
      <c r="Q1370" t="s">
        <v>92</v>
      </c>
      <c r="R1370" t="s">
        <v>54</v>
      </c>
      <c r="S1370" t="s">
        <v>55</v>
      </c>
      <c r="T1370" t="s">
        <v>55</v>
      </c>
      <c r="U1370" t="s">
        <v>1451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10</v>
      </c>
      <c r="AI1370">
        <f>"05111     "</f>
        <v>0</v>
      </c>
      <c r="AJ1370" t="s">
        <v>752</v>
      </c>
      <c r="AK1370" t="s">
        <v>753</v>
      </c>
      <c r="AL1370" t="s">
        <v>107</v>
      </c>
      <c r="AM1370" t="s">
        <v>108</v>
      </c>
      <c r="AN1370" t="s">
        <v>68</v>
      </c>
      <c r="AO1370" t="s">
        <v>85</v>
      </c>
    </row>
    <row r="1371" spans="1:41">
      <c r="A1371">
        <v>1360</v>
      </c>
      <c r="B1371" t="s">
        <v>41</v>
      </c>
      <c r="C1371" t="s">
        <v>42</v>
      </c>
      <c r="D1371" t="s">
        <v>43</v>
      </c>
      <c r="E1371">
        <f>"05"</f>
        <v>0</v>
      </c>
      <c r="F1371" t="s">
        <v>99</v>
      </c>
      <c r="G1371" t="s">
        <v>100</v>
      </c>
      <c r="H1371">
        <v>2955</v>
      </c>
      <c r="I1371" t="s">
        <v>1828</v>
      </c>
      <c r="J1371" t="s">
        <v>1829</v>
      </c>
      <c r="K1371" t="s">
        <v>48</v>
      </c>
      <c r="L1371" t="s">
        <v>49</v>
      </c>
      <c r="M1371">
        <v>23</v>
      </c>
      <c r="N1371" t="s">
        <v>1504</v>
      </c>
      <c r="O1371" t="s">
        <v>51</v>
      </c>
      <c r="P1371" t="s">
        <v>1450</v>
      </c>
      <c r="Q1371" t="s">
        <v>92</v>
      </c>
      <c r="R1371" t="s">
        <v>54</v>
      </c>
      <c r="S1371" t="s">
        <v>55</v>
      </c>
      <c r="T1371" t="s">
        <v>55</v>
      </c>
      <c r="U1371" t="s">
        <v>1451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11</v>
      </c>
      <c r="AI1371">
        <f>"05111     "</f>
        <v>0</v>
      </c>
      <c r="AJ1371" t="s">
        <v>752</v>
      </c>
      <c r="AK1371" t="s">
        <v>753</v>
      </c>
      <c r="AL1371" t="s">
        <v>107</v>
      </c>
      <c r="AM1371" t="s">
        <v>108</v>
      </c>
      <c r="AN1371" t="s">
        <v>68</v>
      </c>
      <c r="AO1371" t="s">
        <v>310</v>
      </c>
    </row>
    <row r="1372" spans="1:41">
      <c r="A1372">
        <v>1361</v>
      </c>
      <c r="B1372" t="s">
        <v>41</v>
      </c>
      <c r="C1372" t="s">
        <v>42</v>
      </c>
      <c r="D1372" t="s">
        <v>43</v>
      </c>
      <c r="E1372">
        <f>"05"</f>
        <v>0</v>
      </c>
      <c r="F1372" t="s">
        <v>99</v>
      </c>
      <c r="G1372" t="s">
        <v>100</v>
      </c>
      <c r="H1372">
        <v>2955</v>
      </c>
      <c r="I1372" t="s">
        <v>1828</v>
      </c>
      <c r="J1372" t="s">
        <v>1829</v>
      </c>
      <c r="K1372" t="s">
        <v>48</v>
      </c>
      <c r="L1372" t="s">
        <v>49</v>
      </c>
      <c r="M1372">
        <v>23</v>
      </c>
      <c r="N1372" t="s">
        <v>1504</v>
      </c>
      <c r="O1372" t="s">
        <v>51</v>
      </c>
      <c r="P1372" t="s">
        <v>1450</v>
      </c>
      <c r="Q1372" t="s">
        <v>92</v>
      </c>
      <c r="R1372" t="s">
        <v>54</v>
      </c>
      <c r="S1372" t="s">
        <v>55</v>
      </c>
      <c r="T1372" t="s">
        <v>55</v>
      </c>
      <c r="U1372" t="s">
        <v>1451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12</v>
      </c>
      <c r="AI1372">
        <f>"05111     "</f>
        <v>0</v>
      </c>
      <c r="AJ1372" t="s">
        <v>752</v>
      </c>
      <c r="AK1372" t="s">
        <v>753</v>
      </c>
      <c r="AL1372" t="s">
        <v>107</v>
      </c>
      <c r="AM1372" t="s">
        <v>108</v>
      </c>
      <c r="AN1372" t="s">
        <v>68</v>
      </c>
      <c r="AO1372" t="s">
        <v>313</v>
      </c>
    </row>
    <row r="1373" spans="1:41">
      <c r="A1373">
        <v>1362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2972</v>
      </c>
      <c r="I1373" t="s">
        <v>1830</v>
      </c>
      <c r="J1373" t="s">
        <v>1831</v>
      </c>
      <c r="K1373" t="s">
        <v>48</v>
      </c>
      <c r="L1373" t="s">
        <v>49</v>
      </c>
      <c r="M1373">
        <v>22</v>
      </c>
      <c r="N1373" t="s">
        <v>1496</v>
      </c>
      <c r="O1373" t="s">
        <v>51</v>
      </c>
      <c r="P1373" t="s">
        <v>1450</v>
      </c>
      <c r="Q1373" t="s">
        <v>92</v>
      </c>
      <c r="R1373" t="s">
        <v>54</v>
      </c>
      <c r="S1373" t="s">
        <v>55</v>
      </c>
      <c r="T1373" t="s">
        <v>55</v>
      </c>
      <c r="U1373" t="s">
        <v>1518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2</v>
      </c>
      <c r="AI1373">
        <f>"02102     "</f>
        <v>0</v>
      </c>
      <c r="AJ1373" t="s">
        <v>926</v>
      </c>
      <c r="AK1373" t="s">
        <v>927</v>
      </c>
      <c r="AL1373" t="s">
        <v>207</v>
      </c>
      <c r="AM1373" t="s">
        <v>208</v>
      </c>
      <c r="AN1373" t="s">
        <v>68</v>
      </c>
      <c r="AO1373" t="s">
        <v>139</v>
      </c>
    </row>
    <row r="1374" spans="1:41">
      <c r="A1374">
        <v>1363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2972</v>
      </c>
      <c r="I1374" t="s">
        <v>1830</v>
      </c>
      <c r="J1374" t="s">
        <v>1831</v>
      </c>
      <c r="K1374" t="s">
        <v>48</v>
      </c>
      <c r="L1374" t="s">
        <v>49</v>
      </c>
      <c r="M1374">
        <v>22</v>
      </c>
      <c r="N1374" t="s">
        <v>1496</v>
      </c>
      <c r="O1374" t="s">
        <v>51</v>
      </c>
      <c r="P1374" t="s">
        <v>1450</v>
      </c>
      <c r="Q1374" t="s">
        <v>92</v>
      </c>
      <c r="R1374" t="s">
        <v>54</v>
      </c>
      <c r="S1374" t="s">
        <v>55</v>
      </c>
      <c r="T1374" t="s">
        <v>55</v>
      </c>
      <c r="U1374" t="s">
        <v>1518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3</v>
      </c>
      <c r="AI1374">
        <f>"02103     "</f>
        <v>0</v>
      </c>
      <c r="AJ1374" t="s">
        <v>989</v>
      </c>
      <c r="AK1374" t="s">
        <v>990</v>
      </c>
      <c r="AL1374" t="s">
        <v>207</v>
      </c>
      <c r="AM1374" t="s">
        <v>208</v>
      </c>
      <c r="AN1374" t="s">
        <v>68</v>
      </c>
      <c r="AO1374" t="s">
        <v>139</v>
      </c>
    </row>
    <row r="1375" spans="1:41">
      <c r="A1375">
        <v>1364</v>
      </c>
      <c r="B1375" t="s">
        <v>41</v>
      </c>
      <c r="C1375" t="s">
        <v>42</v>
      </c>
      <c r="D1375" t="s">
        <v>43</v>
      </c>
      <c r="E1375">
        <f>"02"</f>
        <v>0</v>
      </c>
      <c r="F1375" t="s">
        <v>124</v>
      </c>
      <c r="G1375" t="s">
        <v>125</v>
      </c>
      <c r="H1375">
        <v>2972</v>
      </c>
      <c r="I1375" t="s">
        <v>1830</v>
      </c>
      <c r="J1375" t="s">
        <v>1831</v>
      </c>
      <c r="K1375" t="s">
        <v>48</v>
      </c>
      <c r="L1375" t="s">
        <v>49</v>
      </c>
      <c r="M1375">
        <v>22</v>
      </c>
      <c r="N1375" t="s">
        <v>1496</v>
      </c>
      <c r="O1375" t="s">
        <v>51</v>
      </c>
      <c r="P1375" t="s">
        <v>1450</v>
      </c>
      <c r="Q1375" t="s">
        <v>92</v>
      </c>
      <c r="R1375" t="s">
        <v>54</v>
      </c>
      <c r="S1375" t="s">
        <v>55</v>
      </c>
      <c r="T1375" t="s">
        <v>55</v>
      </c>
      <c r="U1375" t="s">
        <v>1518</v>
      </c>
      <c r="V1375" t="s">
        <v>80</v>
      </c>
      <c r="W1375" t="s">
        <v>80</v>
      </c>
      <c r="X1375" t="s">
        <v>60</v>
      </c>
      <c r="Y1375" t="s">
        <v>60</v>
      </c>
      <c r="Z1375" t="s">
        <v>60</v>
      </c>
      <c r="AA1375" t="s">
        <v>61</v>
      </c>
      <c r="AB1375" t="s">
        <v>60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7</v>
      </c>
      <c r="AI1375">
        <f>"02102     "</f>
        <v>0</v>
      </c>
      <c r="AJ1375" t="s">
        <v>926</v>
      </c>
      <c r="AK1375" t="s">
        <v>927</v>
      </c>
      <c r="AL1375" t="s">
        <v>207</v>
      </c>
      <c r="AM1375" t="s">
        <v>208</v>
      </c>
      <c r="AN1375" t="s">
        <v>68</v>
      </c>
      <c r="AO1375" t="s">
        <v>184</v>
      </c>
    </row>
    <row r="1376" spans="1:41">
      <c r="A1376">
        <v>1365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2973</v>
      </c>
      <c r="I1376" t="s">
        <v>1832</v>
      </c>
      <c r="J1376" t="s">
        <v>1833</v>
      </c>
      <c r="K1376" t="s">
        <v>48</v>
      </c>
      <c r="L1376" t="s">
        <v>49</v>
      </c>
      <c r="M1376">
        <v>22</v>
      </c>
      <c r="N1376" t="s">
        <v>1496</v>
      </c>
      <c r="O1376" t="s">
        <v>51</v>
      </c>
      <c r="P1376" t="s">
        <v>1450</v>
      </c>
      <c r="Q1376" t="s">
        <v>92</v>
      </c>
      <c r="R1376" t="s">
        <v>54</v>
      </c>
      <c r="S1376" t="s">
        <v>55</v>
      </c>
      <c r="T1376" t="s">
        <v>55</v>
      </c>
      <c r="U1376" t="s">
        <v>1518</v>
      </c>
      <c r="V1376" t="s">
        <v>80</v>
      </c>
      <c r="W1376" t="s">
        <v>80</v>
      </c>
      <c r="X1376" t="s">
        <v>60</v>
      </c>
      <c r="Y1376" t="s">
        <v>60</v>
      </c>
      <c r="Z1376" t="s">
        <v>60</v>
      </c>
      <c r="AA1376" t="s">
        <v>61</v>
      </c>
      <c r="AB1376" t="s">
        <v>60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1</v>
      </c>
      <c r="AI1376">
        <f>"02102     "</f>
        <v>0</v>
      </c>
      <c r="AJ1376" t="s">
        <v>926</v>
      </c>
      <c r="AK1376" t="s">
        <v>927</v>
      </c>
      <c r="AL1376" t="s">
        <v>295</v>
      </c>
      <c r="AM1376" t="s">
        <v>296</v>
      </c>
      <c r="AN1376" t="s">
        <v>68</v>
      </c>
      <c r="AO1376" t="s">
        <v>223</v>
      </c>
    </row>
    <row r="1377" spans="1:41">
      <c r="A1377">
        <v>1366</v>
      </c>
      <c r="B1377" t="s">
        <v>41</v>
      </c>
      <c r="C1377" t="s">
        <v>42</v>
      </c>
      <c r="D1377" t="s">
        <v>43</v>
      </c>
      <c r="E1377">
        <f>"02"</f>
        <v>0</v>
      </c>
      <c r="F1377" t="s">
        <v>124</v>
      </c>
      <c r="G1377" t="s">
        <v>125</v>
      </c>
      <c r="H1377">
        <v>2973</v>
      </c>
      <c r="I1377" t="s">
        <v>1832</v>
      </c>
      <c r="J1377" t="s">
        <v>1833</v>
      </c>
      <c r="K1377" t="s">
        <v>48</v>
      </c>
      <c r="L1377" t="s">
        <v>49</v>
      </c>
      <c r="M1377">
        <v>22</v>
      </c>
      <c r="N1377" t="s">
        <v>1496</v>
      </c>
      <c r="O1377" t="s">
        <v>51</v>
      </c>
      <c r="P1377" t="s">
        <v>1450</v>
      </c>
      <c r="Q1377" t="s">
        <v>92</v>
      </c>
      <c r="R1377" t="s">
        <v>54</v>
      </c>
      <c r="S1377" t="s">
        <v>55</v>
      </c>
      <c r="T1377" t="s">
        <v>55</v>
      </c>
      <c r="U1377" t="s">
        <v>1518</v>
      </c>
      <c r="V1377" t="s">
        <v>80</v>
      </c>
      <c r="W1377" t="s">
        <v>80</v>
      </c>
      <c r="X1377" t="s">
        <v>60</v>
      </c>
      <c r="Y1377" t="s">
        <v>60</v>
      </c>
      <c r="Z1377" t="s">
        <v>60</v>
      </c>
      <c r="AA1377" t="s">
        <v>61</v>
      </c>
      <c r="AB1377" t="s">
        <v>60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2</v>
      </c>
      <c r="AI1377">
        <f>"02103     "</f>
        <v>0</v>
      </c>
      <c r="AJ1377" t="s">
        <v>989</v>
      </c>
      <c r="AK1377" t="s">
        <v>990</v>
      </c>
      <c r="AL1377" t="s">
        <v>207</v>
      </c>
      <c r="AM1377" t="s">
        <v>208</v>
      </c>
      <c r="AN1377" t="s">
        <v>68</v>
      </c>
      <c r="AO1377" t="s">
        <v>139</v>
      </c>
    </row>
    <row r="1378" spans="1:41">
      <c r="A1378">
        <v>1367</v>
      </c>
      <c r="B1378" t="s">
        <v>41</v>
      </c>
      <c r="C1378" t="s">
        <v>42</v>
      </c>
      <c r="D1378" t="s">
        <v>43</v>
      </c>
      <c r="E1378">
        <f>"02"</f>
        <v>0</v>
      </c>
      <c r="F1378" t="s">
        <v>124</v>
      </c>
      <c r="G1378" t="s">
        <v>125</v>
      </c>
      <c r="H1378">
        <v>2973</v>
      </c>
      <c r="I1378" t="s">
        <v>1832</v>
      </c>
      <c r="J1378" t="s">
        <v>1833</v>
      </c>
      <c r="K1378" t="s">
        <v>48</v>
      </c>
      <c r="L1378" t="s">
        <v>49</v>
      </c>
      <c r="M1378">
        <v>22</v>
      </c>
      <c r="N1378" t="s">
        <v>1496</v>
      </c>
      <c r="O1378" t="s">
        <v>51</v>
      </c>
      <c r="P1378" t="s">
        <v>1450</v>
      </c>
      <c r="Q1378" t="s">
        <v>92</v>
      </c>
      <c r="R1378" t="s">
        <v>54</v>
      </c>
      <c r="S1378" t="s">
        <v>55</v>
      </c>
      <c r="T1378" t="s">
        <v>55</v>
      </c>
      <c r="U1378" t="s">
        <v>1518</v>
      </c>
      <c r="V1378" t="s">
        <v>80</v>
      </c>
      <c r="W1378" t="s">
        <v>80</v>
      </c>
      <c r="X1378" t="s">
        <v>60</v>
      </c>
      <c r="Y1378" t="s">
        <v>60</v>
      </c>
      <c r="Z1378" t="s">
        <v>60</v>
      </c>
      <c r="AA1378" t="s">
        <v>61</v>
      </c>
      <c r="AB1378" t="s">
        <v>60</v>
      </c>
      <c r="AC1378" t="s">
        <v>60</v>
      </c>
      <c r="AD1378" t="s">
        <v>61</v>
      </c>
      <c r="AE1378" t="s">
        <v>60</v>
      </c>
      <c r="AF1378" t="s">
        <v>80</v>
      </c>
      <c r="AG1378" t="s">
        <v>80</v>
      </c>
      <c r="AH1378">
        <v>3</v>
      </c>
      <c r="AI1378">
        <f>"02102     "</f>
        <v>0</v>
      </c>
      <c r="AJ1378" t="s">
        <v>926</v>
      </c>
      <c r="AK1378" t="s">
        <v>927</v>
      </c>
      <c r="AL1378" t="s">
        <v>295</v>
      </c>
      <c r="AM1378" t="s">
        <v>296</v>
      </c>
      <c r="AN1378" t="s">
        <v>68</v>
      </c>
      <c r="AO1378" t="s">
        <v>142</v>
      </c>
    </row>
    <row r="1379" spans="1:41">
      <c r="A1379">
        <v>1369</v>
      </c>
      <c r="B1379" t="s">
        <v>41</v>
      </c>
      <c r="C1379" t="s">
        <v>42</v>
      </c>
      <c r="D1379" t="s">
        <v>43</v>
      </c>
      <c r="E1379">
        <f>"08"</f>
        <v>0</v>
      </c>
      <c r="F1379" t="s">
        <v>241</v>
      </c>
      <c r="G1379" t="s">
        <v>242</v>
      </c>
      <c r="H1379">
        <v>2975</v>
      </c>
      <c r="I1379" t="s">
        <v>1834</v>
      </c>
      <c r="J1379" t="s">
        <v>1835</v>
      </c>
      <c r="K1379" t="s">
        <v>48</v>
      </c>
      <c r="L1379" t="s">
        <v>49</v>
      </c>
      <c r="M1379">
        <v>22</v>
      </c>
      <c r="N1379" t="s">
        <v>1576</v>
      </c>
      <c r="O1379" t="s">
        <v>51</v>
      </c>
      <c r="P1379" t="s">
        <v>1450</v>
      </c>
      <c r="Q1379" t="s">
        <v>92</v>
      </c>
      <c r="R1379" t="s">
        <v>54</v>
      </c>
      <c r="S1379" t="s">
        <v>55</v>
      </c>
      <c r="T1379" t="s">
        <v>55</v>
      </c>
      <c r="U1379" t="s">
        <v>1836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1</v>
      </c>
      <c r="AI1379">
        <f>"08311     "</f>
        <v>0</v>
      </c>
      <c r="AJ1379" t="s">
        <v>601</v>
      </c>
      <c r="AK1379" t="s">
        <v>602</v>
      </c>
      <c r="AL1379" t="s">
        <v>375</v>
      </c>
      <c r="AM1379" t="s">
        <v>376</v>
      </c>
      <c r="AN1379" t="s">
        <v>68</v>
      </c>
      <c r="AO1379" t="s">
        <v>142</v>
      </c>
    </row>
    <row r="1380" spans="1:41">
      <c r="A1380">
        <v>1370</v>
      </c>
      <c r="B1380" t="s">
        <v>41</v>
      </c>
      <c r="C1380" t="s">
        <v>42</v>
      </c>
      <c r="D1380" t="s">
        <v>43</v>
      </c>
      <c r="E1380">
        <f>"02"</f>
        <v>0</v>
      </c>
      <c r="F1380" t="s">
        <v>124</v>
      </c>
      <c r="G1380" t="s">
        <v>125</v>
      </c>
      <c r="H1380">
        <v>2975</v>
      </c>
      <c r="I1380" t="s">
        <v>1834</v>
      </c>
      <c r="J1380" t="s">
        <v>1835</v>
      </c>
      <c r="K1380" t="s">
        <v>48</v>
      </c>
      <c r="L1380" t="s">
        <v>49</v>
      </c>
      <c r="M1380">
        <v>22</v>
      </c>
      <c r="N1380" t="s">
        <v>1576</v>
      </c>
      <c r="O1380" t="s">
        <v>51</v>
      </c>
      <c r="P1380" t="s">
        <v>1450</v>
      </c>
      <c r="Q1380" t="s">
        <v>92</v>
      </c>
      <c r="R1380" t="s">
        <v>54</v>
      </c>
      <c r="S1380" t="s">
        <v>55</v>
      </c>
      <c r="T1380" t="s">
        <v>55</v>
      </c>
      <c r="U1380" t="s">
        <v>1836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8</v>
      </c>
      <c r="AI1380">
        <f>"02204     "</f>
        <v>0</v>
      </c>
      <c r="AJ1380" t="s">
        <v>559</v>
      </c>
      <c r="AK1380" t="s">
        <v>560</v>
      </c>
      <c r="AL1380" t="s">
        <v>96</v>
      </c>
      <c r="AM1380" t="s">
        <v>97</v>
      </c>
      <c r="AN1380" t="s">
        <v>68</v>
      </c>
      <c r="AO1380" t="s">
        <v>143</v>
      </c>
    </row>
    <row r="1381" spans="1:41">
      <c r="A1381">
        <v>1371</v>
      </c>
      <c r="B1381" t="s">
        <v>41</v>
      </c>
      <c r="C1381" t="s">
        <v>42</v>
      </c>
      <c r="D1381" t="s">
        <v>43</v>
      </c>
      <c r="E1381">
        <f>"08"</f>
        <v>0</v>
      </c>
      <c r="F1381" t="s">
        <v>241</v>
      </c>
      <c r="G1381" t="s">
        <v>242</v>
      </c>
      <c r="H1381">
        <v>2975</v>
      </c>
      <c r="I1381" t="s">
        <v>1834</v>
      </c>
      <c r="J1381" t="s">
        <v>1835</v>
      </c>
      <c r="K1381" t="s">
        <v>48</v>
      </c>
      <c r="L1381" t="s">
        <v>49</v>
      </c>
      <c r="M1381">
        <v>22</v>
      </c>
      <c r="N1381" t="s">
        <v>1576</v>
      </c>
      <c r="O1381" t="s">
        <v>51</v>
      </c>
      <c r="P1381" t="s">
        <v>1450</v>
      </c>
      <c r="Q1381" t="s">
        <v>92</v>
      </c>
      <c r="R1381" t="s">
        <v>54</v>
      </c>
      <c r="S1381" t="s">
        <v>55</v>
      </c>
      <c r="T1381" t="s">
        <v>55</v>
      </c>
      <c r="U1381" t="s">
        <v>1836</v>
      </c>
      <c r="V1381" t="s">
        <v>80</v>
      </c>
      <c r="W1381" t="s">
        <v>80</v>
      </c>
      <c r="X1381" t="s">
        <v>60</v>
      </c>
      <c r="Y1381" t="s">
        <v>60</v>
      </c>
      <c r="Z1381" t="s">
        <v>61</v>
      </c>
      <c r="AA1381" t="s">
        <v>61</v>
      </c>
      <c r="AB1381" t="s">
        <v>61</v>
      </c>
      <c r="AC1381" t="s">
        <v>60</v>
      </c>
      <c r="AD1381" t="s">
        <v>61</v>
      </c>
      <c r="AE1381" t="s">
        <v>60</v>
      </c>
      <c r="AF1381" t="s">
        <v>80</v>
      </c>
      <c r="AG1381" t="s">
        <v>80</v>
      </c>
      <c r="AH1381">
        <v>9</v>
      </c>
      <c r="AI1381">
        <f>"08322     "</f>
        <v>0</v>
      </c>
      <c r="AJ1381" t="s">
        <v>169</v>
      </c>
      <c r="AK1381" t="s">
        <v>170</v>
      </c>
      <c r="AL1381" t="s">
        <v>375</v>
      </c>
      <c r="AM1381" t="s">
        <v>376</v>
      </c>
      <c r="AN1381" t="s">
        <v>68</v>
      </c>
      <c r="AO1381" t="s">
        <v>1571</v>
      </c>
    </row>
    <row r="1382" spans="1:41">
      <c r="A1382">
        <v>1372</v>
      </c>
      <c r="B1382" t="s">
        <v>41</v>
      </c>
      <c r="C1382" t="s">
        <v>42</v>
      </c>
      <c r="D1382" t="s">
        <v>43</v>
      </c>
      <c r="E1382">
        <f>"08"</f>
        <v>0</v>
      </c>
      <c r="F1382" t="s">
        <v>241</v>
      </c>
      <c r="G1382" t="s">
        <v>242</v>
      </c>
      <c r="H1382">
        <v>2975</v>
      </c>
      <c r="I1382" t="s">
        <v>1834</v>
      </c>
      <c r="J1382" t="s">
        <v>1835</v>
      </c>
      <c r="K1382" t="s">
        <v>48</v>
      </c>
      <c r="L1382" t="s">
        <v>49</v>
      </c>
      <c r="M1382">
        <v>22</v>
      </c>
      <c r="N1382" t="s">
        <v>1576</v>
      </c>
      <c r="O1382" t="s">
        <v>51</v>
      </c>
      <c r="P1382" t="s">
        <v>1450</v>
      </c>
      <c r="Q1382" t="s">
        <v>92</v>
      </c>
      <c r="R1382" t="s">
        <v>54</v>
      </c>
      <c r="S1382" t="s">
        <v>55</v>
      </c>
      <c r="T1382" t="s">
        <v>55</v>
      </c>
      <c r="U1382" t="s">
        <v>1836</v>
      </c>
      <c r="V1382" t="s">
        <v>80</v>
      </c>
      <c r="W1382" t="s">
        <v>80</v>
      </c>
      <c r="X1382" t="s">
        <v>60</v>
      </c>
      <c r="Y1382" t="s">
        <v>60</v>
      </c>
      <c r="Z1382" t="s">
        <v>61</v>
      </c>
      <c r="AA1382" t="s">
        <v>61</v>
      </c>
      <c r="AB1382" t="s">
        <v>61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10</v>
      </c>
      <c r="AI1382">
        <f>"08322     "</f>
        <v>0</v>
      </c>
      <c r="AJ1382" t="s">
        <v>169</v>
      </c>
      <c r="AK1382" t="s">
        <v>170</v>
      </c>
      <c r="AL1382" t="s">
        <v>375</v>
      </c>
      <c r="AM1382" t="s">
        <v>376</v>
      </c>
      <c r="AN1382" t="s">
        <v>68</v>
      </c>
      <c r="AO1382" t="s">
        <v>70</v>
      </c>
    </row>
    <row r="1383" spans="1:41">
      <c r="A1383">
        <v>1373</v>
      </c>
      <c r="B1383" t="s">
        <v>41</v>
      </c>
      <c r="C1383" t="s">
        <v>42</v>
      </c>
      <c r="D1383" t="s">
        <v>43</v>
      </c>
      <c r="E1383">
        <f>"06"</f>
        <v>0</v>
      </c>
      <c r="F1383" t="s">
        <v>448</v>
      </c>
      <c r="G1383" t="s">
        <v>449</v>
      </c>
      <c r="H1383">
        <v>2978</v>
      </c>
      <c r="I1383" t="s">
        <v>1837</v>
      </c>
      <c r="J1383" t="s">
        <v>1838</v>
      </c>
      <c r="K1383" t="s">
        <v>48</v>
      </c>
      <c r="L1383" t="s">
        <v>49</v>
      </c>
      <c r="M1383">
        <v>23</v>
      </c>
      <c r="N1383" t="s">
        <v>1487</v>
      </c>
      <c r="O1383" t="s">
        <v>51</v>
      </c>
      <c r="P1383" t="s">
        <v>1450</v>
      </c>
      <c r="Q1383" t="s">
        <v>92</v>
      </c>
      <c r="R1383" t="s">
        <v>54</v>
      </c>
      <c r="S1383" t="s">
        <v>55</v>
      </c>
      <c r="T1383" t="s">
        <v>55</v>
      </c>
      <c r="U1383" t="s">
        <v>1839</v>
      </c>
      <c r="V1383" t="s">
        <v>80</v>
      </c>
      <c r="W1383" t="s">
        <v>80</v>
      </c>
      <c r="X1383" t="s">
        <v>60</v>
      </c>
      <c r="Y1383" t="s">
        <v>60</v>
      </c>
      <c r="Z1383" t="s">
        <v>61</v>
      </c>
      <c r="AA1383" t="s">
        <v>61</v>
      </c>
      <c r="AB1383" t="s">
        <v>61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1</v>
      </c>
      <c r="AI1383">
        <f>"06102     "</f>
        <v>0</v>
      </c>
      <c r="AJ1383" t="s">
        <v>552</v>
      </c>
      <c r="AK1383" t="s">
        <v>553</v>
      </c>
      <c r="AL1383" t="s">
        <v>231</v>
      </c>
      <c r="AM1383" t="s">
        <v>232</v>
      </c>
      <c r="AN1383" t="s">
        <v>68</v>
      </c>
      <c r="AO1383" t="s">
        <v>142</v>
      </c>
    </row>
    <row r="1384" spans="1:41">
      <c r="A1384">
        <v>1374</v>
      </c>
      <c r="B1384" t="s">
        <v>41</v>
      </c>
      <c r="C1384" t="s">
        <v>42</v>
      </c>
      <c r="D1384" t="s">
        <v>43</v>
      </c>
      <c r="E1384">
        <f>"06"</f>
        <v>0</v>
      </c>
      <c r="F1384" t="s">
        <v>448</v>
      </c>
      <c r="G1384" t="s">
        <v>449</v>
      </c>
      <c r="H1384">
        <v>2978</v>
      </c>
      <c r="I1384" t="s">
        <v>1837</v>
      </c>
      <c r="J1384" t="s">
        <v>1838</v>
      </c>
      <c r="K1384" t="s">
        <v>48</v>
      </c>
      <c r="L1384" t="s">
        <v>49</v>
      </c>
      <c r="M1384">
        <v>23</v>
      </c>
      <c r="N1384" t="s">
        <v>1487</v>
      </c>
      <c r="O1384" t="s">
        <v>51</v>
      </c>
      <c r="P1384" t="s">
        <v>1450</v>
      </c>
      <c r="Q1384" t="s">
        <v>92</v>
      </c>
      <c r="R1384" t="s">
        <v>54</v>
      </c>
      <c r="S1384" t="s">
        <v>55</v>
      </c>
      <c r="T1384" t="s">
        <v>55</v>
      </c>
      <c r="U1384" t="s">
        <v>1839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2</v>
      </c>
      <c r="AI1384">
        <f>"06102     "</f>
        <v>0</v>
      </c>
      <c r="AJ1384" t="s">
        <v>552</v>
      </c>
      <c r="AK1384" t="s">
        <v>553</v>
      </c>
      <c r="AL1384" t="s">
        <v>231</v>
      </c>
      <c r="AM1384" t="s">
        <v>232</v>
      </c>
      <c r="AN1384" t="s">
        <v>68</v>
      </c>
      <c r="AO1384" t="s">
        <v>901</v>
      </c>
    </row>
    <row r="1385" spans="1:41">
      <c r="A1385">
        <v>1375</v>
      </c>
      <c r="B1385" t="s">
        <v>41</v>
      </c>
      <c r="C1385" t="s">
        <v>42</v>
      </c>
      <c r="D1385" t="s">
        <v>43</v>
      </c>
      <c r="E1385">
        <f>"04"</f>
        <v>0</v>
      </c>
      <c r="F1385" t="s">
        <v>86</v>
      </c>
      <c r="G1385" t="s">
        <v>87</v>
      </c>
      <c r="H1385">
        <v>2981</v>
      </c>
      <c r="I1385" t="s">
        <v>1840</v>
      </c>
      <c r="J1385" t="s">
        <v>1841</v>
      </c>
      <c r="K1385" t="s">
        <v>48</v>
      </c>
      <c r="L1385" t="s">
        <v>49</v>
      </c>
      <c r="M1385">
        <v>21</v>
      </c>
      <c r="N1385" t="s">
        <v>1580</v>
      </c>
      <c r="O1385" t="s">
        <v>51</v>
      </c>
      <c r="P1385" t="s">
        <v>1450</v>
      </c>
      <c r="Q1385" t="s">
        <v>92</v>
      </c>
      <c r="R1385" t="s">
        <v>54</v>
      </c>
      <c r="S1385" t="s">
        <v>55</v>
      </c>
      <c r="T1385" t="s">
        <v>55</v>
      </c>
      <c r="U1385" t="s">
        <v>1842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"04201     "</f>
        <v>0</v>
      </c>
      <c r="AJ1385" t="s">
        <v>219</v>
      </c>
      <c r="AK1385" t="s">
        <v>220</v>
      </c>
      <c r="AL1385" t="s">
        <v>121</v>
      </c>
      <c r="AM1385" t="s">
        <v>122</v>
      </c>
      <c r="AN1385" t="s">
        <v>68</v>
      </c>
      <c r="AO1385" t="s">
        <v>223</v>
      </c>
    </row>
    <row r="1386" spans="1:41">
      <c r="A1386">
        <v>1376</v>
      </c>
      <c r="B1386" t="s">
        <v>41</v>
      </c>
      <c r="C1386" t="s">
        <v>42</v>
      </c>
      <c r="D1386" t="s">
        <v>43</v>
      </c>
      <c r="E1386">
        <f>"04"</f>
        <v>0</v>
      </c>
      <c r="F1386" t="s">
        <v>86</v>
      </c>
      <c r="G1386" t="s">
        <v>87</v>
      </c>
      <c r="H1386">
        <v>2981</v>
      </c>
      <c r="I1386" t="s">
        <v>1840</v>
      </c>
      <c r="J1386" t="s">
        <v>1841</v>
      </c>
      <c r="K1386" t="s">
        <v>48</v>
      </c>
      <c r="L1386" t="s">
        <v>49</v>
      </c>
      <c r="M1386">
        <v>21</v>
      </c>
      <c r="N1386" t="s">
        <v>1580</v>
      </c>
      <c r="O1386" t="s">
        <v>51</v>
      </c>
      <c r="P1386" t="s">
        <v>1450</v>
      </c>
      <c r="Q1386" t="s">
        <v>92</v>
      </c>
      <c r="R1386" t="s">
        <v>54</v>
      </c>
      <c r="S1386" t="s">
        <v>55</v>
      </c>
      <c r="T1386" t="s">
        <v>55</v>
      </c>
      <c r="U1386" t="s">
        <v>1842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"04201     "</f>
        <v>0</v>
      </c>
      <c r="AJ1386" t="s">
        <v>219</v>
      </c>
      <c r="AK1386" t="s">
        <v>220</v>
      </c>
      <c r="AL1386" t="s">
        <v>121</v>
      </c>
      <c r="AM1386" t="s">
        <v>122</v>
      </c>
      <c r="AN1386" t="s">
        <v>68</v>
      </c>
      <c r="AO1386" t="s">
        <v>737</v>
      </c>
    </row>
    <row r="1387" spans="1:41">
      <c r="A1387">
        <v>1377</v>
      </c>
      <c r="B1387" t="s">
        <v>41</v>
      </c>
      <c r="C1387" t="s">
        <v>42</v>
      </c>
      <c r="D1387" t="s">
        <v>43</v>
      </c>
      <c r="E1387">
        <f>"04"</f>
        <v>0</v>
      </c>
      <c r="F1387" t="s">
        <v>86</v>
      </c>
      <c r="G1387" t="s">
        <v>87</v>
      </c>
      <c r="H1387">
        <v>2981</v>
      </c>
      <c r="I1387" t="s">
        <v>1840</v>
      </c>
      <c r="J1387" t="s">
        <v>1841</v>
      </c>
      <c r="K1387" t="s">
        <v>48</v>
      </c>
      <c r="L1387" t="s">
        <v>49</v>
      </c>
      <c r="M1387">
        <v>21</v>
      </c>
      <c r="N1387" t="s">
        <v>1580</v>
      </c>
      <c r="O1387" t="s">
        <v>51</v>
      </c>
      <c r="P1387" t="s">
        <v>1450</v>
      </c>
      <c r="Q1387" t="s">
        <v>92</v>
      </c>
      <c r="R1387" t="s">
        <v>54</v>
      </c>
      <c r="S1387" t="s">
        <v>55</v>
      </c>
      <c r="T1387" t="s">
        <v>55</v>
      </c>
      <c r="U1387" t="s">
        <v>1842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3</v>
      </c>
      <c r="AI1387">
        <f>"04201     "</f>
        <v>0</v>
      </c>
      <c r="AJ1387" t="s">
        <v>219</v>
      </c>
      <c r="AK1387" t="s">
        <v>220</v>
      </c>
      <c r="AL1387" t="s">
        <v>121</v>
      </c>
      <c r="AM1387" t="s">
        <v>122</v>
      </c>
      <c r="AN1387" t="s">
        <v>68</v>
      </c>
      <c r="AO1387" t="s">
        <v>311</v>
      </c>
    </row>
    <row r="1388" spans="1:41">
      <c r="A1388">
        <v>1378</v>
      </c>
      <c r="B1388" t="s">
        <v>41</v>
      </c>
      <c r="C1388" t="s">
        <v>42</v>
      </c>
      <c r="D1388" t="s">
        <v>43</v>
      </c>
      <c r="E1388">
        <f>"09"</f>
        <v>0</v>
      </c>
      <c r="F1388" t="s">
        <v>297</v>
      </c>
      <c r="G1388" t="s">
        <v>298</v>
      </c>
      <c r="H1388">
        <v>3002</v>
      </c>
      <c r="I1388" t="s">
        <v>1843</v>
      </c>
      <c r="J1388" t="s">
        <v>1844</v>
      </c>
      <c r="K1388" t="s">
        <v>48</v>
      </c>
      <c r="L1388" t="s">
        <v>49</v>
      </c>
      <c r="M1388">
        <v>19</v>
      </c>
      <c r="N1388" t="s">
        <v>911</v>
      </c>
      <c r="O1388" t="s">
        <v>51</v>
      </c>
      <c r="P1388" t="s">
        <v>912</v>
      </c>
      <c r="Q1388" t="s">
        <v>913</v>
      </c>
      <c r="R1388" t="s">
        <v>914</v>
      </c>
      <c r="S1388" t="s">
        <v>55</v>
      </c>
      <c r="T1388" t="s">
        <v>55</v>
      </c>
      <c r="U1388" t="s">
        <v>915</v>
      </c>
      <c r="V1388" t="s">
        <v>80</v>
      </c>
      <c r="W1388" t="s">
        <v>80</v>
      </c>
      <c r="X1388" t="s">
        <v>60</v>
      </c>
      <c r="Y1388" t="s">
        <v>60</v>
      </c>
      <c r="Z1388" t="s">
        <v>61</v>
      </c>
      <c r="AA1388" t="s">
        <v>61</v>
      </c>
      <c r="AB1388" t="s">
        <v>61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1</v>
      </c>
      <c r="AI1388">
        <f>"09102     "</f>
        <v>0</v>
      </c>
      <c r="AJ1388" t="s">
        <v>645</v>
      </c>
      <c r="AK1388" t="s">
        <v>646</v>
      </c>
      <c r="AL1388" t="s">
        <v>454</v>
      </c>
      <c r="AM1388" t="s">
        <v>455</v>
      </c>
      <c r="AN1388" t="s">
        <v>68</v>
      </c>
      <c r="AO1388" t="s">
        <v>397</v>
      </c>
    </row>
    <row r="1389" spans="1:41">
      <c r="A1389">
        <v>1379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1845</v>
      </c>
      <c r="J1389" t="s">
        <v>1846</v>
      </c>
      <c r="K1389" t="s">
        <v>48</v>
      </c>
      <c r="L1389" t="s">
        <v>49</v>
      </c>
      <c r="M1389">
        <v>20</v>
      </c>
      <c r="N1389" t="s">
        <v>1847</v>
      </c>
      <c r="O1389" t="s">
        <v>51</v>
      </c>
      <c r="P1389" t="s">
        <v>912</v>
      </c>
      <c r="Q1389" t="s">
        <v>92</v>
      </c>
      <c r="R1389" t="s">
        <v>54</v>
      </c>
      <c r="S1389" t="s">
        <v>55</v>
      </c>
      <c r="T1389" t="s">
        <v>55</v>
      </c>
      <c r="U1389" t="s">
        <v>1848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1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70</v>
      </c>
    </row>
    <row r="1390" spans="1:41">
      <c r="A1390">
        <v>1380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1845</v>
      </c>
      <c r="J1390" t="s">
        <v>1846</v>
      </c>
      <c r="K1390" t="s">
        <v>48</v>
      </c>
      <c r="L1390" t="s">
        <v>49</v>
      </c>
      <c r="M1390">
        <v>20</v>
      </c>
      <c r="N1390" t="s">
        <v>1847</v>
      </c>
      <c r="O1390" t="s">
        <v>51</v>
      </c>
      <c r="P1390" t="s">
        <v>912</v>
      </c>
      <c r="Q1390" t="s">
        <v>92</v>
      </c>
      <c r="R1390" t="s">
        <v>54</v>
      </c>
      <c r="S1390" t="s">
        <v>55</v>
      </c>
      <c r="T1390" t="s">
        <v>55</v>
      </c>
      <c r="U1390" t="s">
        <v>1848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2</v>
      </c>
      <c r="AI1390">
        <f>"05121     "</f>
        <v>0</v>
      </c>
      <c r="AJ1390" t="s">
        <v>179</v>
      </c>
      <c r="AK1390" t="s">
        <v>180</v>
      </c>
      <c r="AL1390" t="s">
        <v>107</v>
      </c>
      <c r="AM1390" t="s">
        <v>108</v>
      </c>
      <c r="AN1390" t="s">
        <v>68</v>
      </c>
      <c r="AO1390" t="s">
        <v>999</v>
      </c>
    </row>
    <row r="1391" spans="1:41">
      <c r="A1391">
        <v>1381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1845</v>
      </c>
      <c r="J1391" t="s">
        <v>1846</v>
      </c>
      <c r="K1391" t="s">
        <v>48</v>
      </c>
      <c r="L1391" t="s">
        <v>49</v>
      </c>
      <c r="M1391">
        <v>20</v>
      </c>
      <c r="N1391" t="s">
        <v>1847</v>
      </c>
      <c r="O1391" t="s">
        <v>51</v>
      </c>
      <c r="P1391" t="s">
        <v>912</v>
      </c>
      <c r="Q1391" t="s">
        <v>92</v>
      </c>
      <c r="R1391" t="s">
        <v>54</v>
      </c>
      <c r="S1391" t="s">
        <v>55</v>
      </c>
      <c r="T1391" t="s">
        <v>55</v>
      </c>
      <c r="U1391" t="s">
        <v>1848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4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1505</v>
      </c>
    </row>
    <row r="1392" spans="1:41">
      <c r="A1392">
        <v>1382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1845</v>
      </c>
      <c r="J1392" t="s">
        <v>1846</v>
      </c>
      <c r="K1392" t="s">
        <v>48</v>
      </c>
      <c r="L1392" t="s">
        <v>49</v>
      </c>
      <c r="M1392">
        <v>20</v>
      </c>
      <c r="N1392" t="s">
        <v>1847</v>
      </c>
      <c r="O1392" t="s">
        <v>51</v>
      </c>
      <c r="P1392" t="s">
        <v>912</v>
      </c>
      <c r="Q1392" t="s">
        <v>92</v>
      </c>
      <c r="R1392" t="s">
        <v>54</v>
      </c>
      <c r="S1392" t="s">
        <v>55</v>
      </c>
      <c r="T1392" t="s">
        <v>55</v>
      </c>
      <c r="U1392" t="s">
        <v>1848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5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999</v>
      </c>
    </row>
    <row r="1393" spans="1:41">
      <c r="A1393">
        <v>1383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1845</v>
      </c>
      <c r="J1393" t="s">
        <v>1846</v>
      </c>
      <c r="K1393" t="s">
        <v>48</v>
      </c>
      <c r="L1393" t="s">
        <v>49</v>
      </c>
      <c r="M1393">
        <v>20</v>
      </c>
      <c r="N1393" t="s">
        <v>1847</v>
      </c>
      <c r="O1393" t="s">
        <v>51</v>
      </c>
      <c r="P1393" t="s">
        <v>912</v>
      </c>
      <c r="Q1393" t="s">
        <v>92</v>
      </c>
      <c r="R1393" t="s">
        <v>54</v>
      </c>
      <c r="S1393" t="s">
        <v>55</v>
      </c>
      <c r="T1393" t="s">
        <v>55</v>
      </c>
      <c r="U1393" t="s">
        <v>1848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6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999</v>
      </c>
    </row>
    <row r="1394" spans="1:41">
      <c r="A1394">
        <v>1384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1845</v>
      </c>
      <c r="J1394" t="s">
        <v>1846</v>
      </c>
      <c r="K1394" t="s">
        <v>48</v>
      </c>
      <c r="L1394" t="s">
        <v>49</v>
      </c>
      <c r="M1394">
        <v>20</v>
      </c>
      <c r="N1394" t="s">
        <v>1847</v>
      </c>
      <c r="O1394" t="s">
        <v>51</v>
      </c>
      <c r="P1394" t="s">
        <v>912</v>
      </c>
      <c r="Q1394" t="s">
        <v>92</v>
      </c>
      <c r="R1394" t="s">
        <v>54</v>
      </c>
      <c r="S1394" t="s">
        <v>55</v>
      </c>
      <c r="T1394" t="s">
        <v>55</v>
      </c>
      <c r="U1394" t="s">
        <v>1848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7</v>
      </c>
      <c r="AI1394">
        <f>"05123     "</f>
        <v>0</v>
      </c>
      <c r="AJ1394" t="s">
        <v>175</v>
      </c>
      <c r="AK1394" t="s">
        <v>176</v>
      </c>
      <c r="AL1394" t="s">
        <v>107</v>
      </c>
      <c r="AM1394" t="s">
        <v>108</v>
      </c>
      <c r="AN1394" t="s">
        <v>68</v>
      </c>
      <c r="AO1394" t="s">
        <v>999</v>
      </c>
    </row>
    <row r="1395" spans="1:41">
      <c r="A1395">
        <v>1385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1845</v>
      </c>
      <c r="J1395" t="s">
        <v>1846</v>
      </c>
      <c r="K1395" t="s">
        <v>48</v>
      </c>
      <c r="L1395" t="s">
        <v>49</v>
      </c>
      <c r="M1395">
        <v>20</v>
      </c>
      <c r="N1395" t="s">
        <v>1847</v>
      </c>
      <c r="O1395" t="s">
        <v>51</v>
      </c>
      <c r="P1395" t="s">
        <v>912</v>
      </c>
      <c r="Q1395" t="s">
        <v>92</v>
      </c>
      <c r="R1395" t="s">
        <v>54</v>
      </c>
      <c r="S1395" t="s">
        <v>55</v>
      </c>
      <c r="T1395" t="s">
        <v>55</v>
      </c>
      <c r="U1395" t="s">
        <v>1848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8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1505</v>
      </c>
    </row>
    <row r="1396" spans="1:41">
      <c r="A1396">
        <v>1386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1845</v>
      </c>
      <c r="J1396" t="s">
        <v>1846</v>
      </c>
      <c r="K1396" t="s">
        <v>48</v>
      </c>
      <c r="L1396" t="s">
        <v>49</v>
      </c>
      <c r="M1396">
        <v>20</v>
      </c>
      <c r="N1396" t="s">
        <v>1847</v>
      </c>
      <c r="O1396" t="s">
        <v>51</v>
      </c>
      <c r="P1396" t="s">
        <v>912</v>
      </c>
      <c r="Q1396" t="s">
        <v>92</v>
      </c>
      <c r="R1396" t="s">
        <v>54</v>
      </c>
      <c r="S1396" t="s">
        <v>55</v>
      </c>
      <c r="T1396" t="s">
        <v>55</v>
      </c>
      <c r="U1396" t="s">
        <v>1848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9</v>
      </c>
      <c r="AI1396">
        <f>"05121     "</f>
        <v>0</v>
      </c>
      <c r="AJ1396" t="s">
        <v>179</v>
      </c>
      <c r="AK1396" t="s">
        <v>180</v>
      </c>
      <c r="AL1396" t="s">
        <v>107</v>
      </c>
      <c r="AM1396" t="s">
        <v>108</v>
      </c>
      <c r="AN1396" t="s">
        <v>68</v>
      </c>
      <c r="AO1396" t="s">
        <v>184</v>
      </c>
    </row>
    <row r="1397" spans="1:41">
      <c r="A1397">
        <v>1387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1845</v>
      </c>
      <c r="J1397" t="s">
        <v>1846</v>
      </c>
      <c r="K1397" t="s">
        <v>48</v>
      </c>
      <c r="L1397" t="s">
        <v>49</v>
      </c>
      <c r="M1397">
        <v>20</v>
      </c>
      <c r="N1397" t="s">
        <v>1847</v>
      </c>
      <c r="O1397" t="s">
        <v>51</v>
      </c>
      <c r="P1397" t="s">
        <v>912</v>
      </c>
      <c r="Q1397" t="s">
        <v>92</v>
      </c>
      <c r="R1397" t="s">
        <v>54</v>
      </c>
      <c r="S1397" t="s">
        <v>55</v>
      </c>
      <c r="T1397" t="s">
        <v>55</v>
      </c>
      <c r="U1397" t="s">
        <v>1848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10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70</v>
      </c>
    </row>
    <row r="1398" spans="1:41">
      <c r="A1398">
        <v>1388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1845</v>
      </c>
      <c r="J1398" t="s">
        <v>1846</v>
      </c>
      <c r="K1398" t="s">
        <v>48</v>
      </c>
      <c r="L1398" t="s">
        <v>49</v>
      </c>
      <c r="M1398">
        <v>20</v>
      </c>
      <c r="N1398" t="s">
        <v>1847</v>
      </c>
      <c r="O1398" t="s">
        <v>51</v>
      </c>
      <c r="P1398" t="s">
        <v>912</v>
      </c>
      <c r="Q1398" t="s">
        <v>92</v>
      </c>
      <c r="R1398" t="s">
        <v>54</v>
      </c>
      <c r="S1398" t="s">
        <v>55</v>
      </c>
      <c r="T1398" t="s">
        <v>55</v>
      </c>
      <c r="U1398" t="s">
        <v>1848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11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1505</v>
      </c>
    </row>
    <row r="1399" spans="1:41">
      <c r="A1399">
        <v>1389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1845</v>
      </c>
      <c r="J1399" t="s">
        <v>1846</v>
      </c>
      <c r="K1399" t="s">
        <v>48</v>
      </c>
      <c r="L1399" t="s">
        <v>49</v>
      </c>
      <c r="M1399">
        <v>20</v>
      </c>
      <c r="N1399" t="s">
        <v>1847</v>
      </c>
      <c r="O1399" t="s">
        <v>51</v>
      </c>
      <c r="P1399" t="s">
        <v>912</v>
      </c>
      <c r="Q1399" t="s">
        <v>92</v>
      </c>
      <c r="R1399" t="s">
        <v>54</v>
      </c>
      <c r="S1399" t="s">
        <v>55</v>
      </c>
      <c r="T1399" t="s">
        <v>55</v>
      </c>
      <c r="U1399" t="s">
        <v>1848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12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999</v>
      </c>
    </row>
    <row r="1400" spans="1:41">
      <c r="A1400">
        <v>1390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1845</v>
      </c>
      <c r="J1400" t="s">
        <v>1846</v>
      </c>
      <c r="K1400" t="s">
        <v>48</v>
      </c>
      <c r="L1400" t="s">
        <v>49</v>
      </c>
      <c r="M1400">
        <v>20</v>
      </c>
      <c r="N1400" t="s">
        <v>1847</v>
      </c>
      <c r="O1400" t="s">
        <v>51</v>
      </c>
      <c r="P1400" t="s">
        <v>912</v>
      </c>
      <c r="Q1400" t="s">
        <v>92</v>
      </c>
      <c r="R1400" t="s">
        <v>54</v>
      </c>
      <c r="S1400" t="s">
        <v>55</v>
      </c>
      <c r="T1400" t="s">
        <v>55</v>
      </c>
      <c r="U1400" t="s">
        <v>1848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13</v>
      </c>
      <c r="AI1400">
        <f>"05123     "</f>
        <v>0</v>
      </c>
      <c r="AJ1400" t="s">
        <v>175</v>
      </c>
      <c r="AK1400" t="s">
        <v>176</v>
      </c>
      <c r="AL1400" t="s">
        <v>107</v>
      </c>
      <c r="AM1400" t="s">
        <v>108</v>
      </c>
      <c r="AN1400" t="s">
        <v>68</v>
      </c>
      <c r="AO1400" t="s">
        <v>999</v>
      </c>
    </row>
    <row r="1401" spans="1:41">
      <c r="A1401">
        <v>1391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1845</v>
      </c>
      <c r="J1401" t="s">
        <v>1846</v>
      </c>
      <c r="K1401" t="s">
        <v>48</v>
      </c>
      <c r="L1401" t="s">
        <v>49</v>
      </c>
      <c r="M1401">
        <v>20</v>
      </c>
      <c r="N1401" t="s">
        <v>1847</v>
      </c>
      <c r="O1401" t="s">
        <v>51</v>
      </c>
      <c r="P1401" t="s">
        <v>912</v>
      </c>
      <c r="Q1401" t="s">
        <v>92</v>
      </c>
      <c r="R1401" t="s">
        <v>54</v>
      </c>
      <c r="S1401" t="s">
        <v>55</v>
      </c>
      <c r="T1401" t="s">
        <v>55</v>
      </c>
      <c r="U1401" t="s">
        <v>1848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15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1505</v>
      </c>
    </row>
    <row r="1402" spans="1:41">
      <c r="A1402">
        <v>1392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1845</v>
      </c>
      <c r="J1402" t="s">
        <v>1846</v>
      </c>
      <c r="K1402" t="s">
        <v>48</v>
      </c>
      <c r="L1402" t="s">
        <v>49</v>
      </c>
      <c r="M1402">
        <v>20</v>
      </c>
      <c r="N1402" t="s">
        <v>1847</v>
      </c>
      <c r="O1402" t="s">
        <v>51</v>
      </c>
      <c r="P1402" t="s">
        <v>912</v>
      </c>
      <c r="Q1402" t="s">
        <v>92</v>
      </c>
      <c r="R1402" t="s">
        <v>54</v>
      </c>
      <c r="S1402" t="s">
        <v>55</v>
      </c>
      <c r="T1402" t="s">
        <v>55</v>
      </c>
      <c r="U1402" t="s">
        <v>1848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16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999</v>
      </c>
    </row>
    <row r="1403" spans="1:41">
      <c r="A1403">
        <v>1393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1845</v>
      </c>
      <c r="J1403" t="s">
        <v>1846</v>
      </c>
      <c r="K1403" t="s">
        <v>48</v>
      </c>
      <c r="L1403" t="s">
        <v>49</v>
      </c>
      <c r="M1403">
        <v>20</v>
      </c>
      <c r="N1403" t="s">
        <v>1847</v>
      </c>
      <c r="O1403" t="s">
        <v>51</v>
      </c>
      <c r="P1403" t="s">
        <v>912</v>
      </c>
      <c r="Q1403" t="s">
        <v>92</v>
      </c>
      <c r="R1403" t="s">
        <v>54</v>
      </c>
      <c r="S1403" t="s">
        <v>55</v>
      </c>
      <c r="T1403" t="s">
        <v>55</v>
      </c>
      <c r="U1403" t="s">
        <v>1848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17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223</v>
      </c>
    </row>
    <row r="1404" spans="1:41">
      <c r="A1404">
        <v>1394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1845</v>
      </c>
      <c r="J1404" t="s">
        <v>1846</v>
      </c>
      <c r="K1404" t="s">
        <v>48</v>
      </c>
      <c r="L1404" t="s">
        <v>49</v>
      </c>
      <c r="M1404">
        <v>20</v>
      </c>
      <c r="N1404" t="s">
        <v>1847</v>
      </c>
      <c r="O1404" t="s">
        <v>51</v>
      </c>
      <c r="P1404" t="s">
        <v>912</v>
      </c>
      <c r="Q1404" t="s">
        <v>92</v>
      </c>
      <c r="R1404" t="s">
        <v>54</v>
      </c>
      <c r="S1404" t="s">
        <v>55</v>
      </c>
      <c r="T1404" t="s">
        <v>55</v>
      </c>
      <c r="U1404" t="s">
        <v>1848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18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223</v>
      </c>
    </row>
    <row r="1405" spans="1:41">
      <c r="A1405">
        <v>1395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1845</v>
      </c>
      <c r="J1405" t="s">
        <v>1846</v>
      </c>
      <c r="K1405" t="s">
        <v>48</v>
      </c>
      <c r="L1405" t="s">
        <v>49</v>
      </c>
      <c r="M1405">
        <v>20</v>
      </c>
      <c r="N1405" t="s">
        <v>1847</v>
      </c>
      <c r="O1405" t="s">
        <v>51</v>
      </c>
      <c r="P1405" t="s">
        <v>912</v>
      </c>
      <c r="Q1405" t="s">
        <v>92</v>
      </c>
      <c r="R1405" t="s">
        <v>54</v>
      </c>
      <c r="S1405" t="s">
        <v>55</v>
      </c>
      <c r="T1405" t="s">
        <v>55</v>
      </c>
      <c r="U1405" t="s">
        <v>1848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20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1396</v>
      </c>
      <c r="B1406" t="s">
        <v>41</v>
      </c>
      <c r="C1406" t="s">
        <v>42</v>
      </c>
      <c r="D1406" t="s">
        <v>43</v>
      </c>
      <c r="E1406">
        <f>"05"</f>
        <v>0</v>
      </c>
      <c r="F1406" t="s">
        <v>99</v>
      </c>
      <c r="G1406" t="s">
        <v>100</v>
      </c>
      <c r="H1406">
        <v>3009</v>
      </c>
      <c r="I1406" t="s">
        <v>1845</v>
      </c>
      <c r="J1406" t="s">
        <v>1846</v>
      </c>
      <c r="K1406" t="s">
        <v>48</v>
      </c>
      <c r="L1406" t="s">
        <v>49</v>
      </c>
      <c r="M1406">
        <v>20</v>
      </c>
      <c r="N1406" t="s">
        <v>1847</v>
      </c>
      <c r="O1406" t="s">
        <v>51</v>
      </c>
      <c r="P1406" t="s">
        <v>912</v>
      </c>
      <c r="Q1406" t="s">
        <v>92</v>
      </c>
      <c r="R1406" t="s">
        <v>54</v>
      </c>
      <c r="S1406" t="s">
        <v>55</v>
      </c>
      <c r="T1406" t="s">
        <v>55</v>
      </c>
      <c r="U1406" t="s">
        <v>1848</v>
      </c>
      <c r="V1406" t="s">
        <v>80</v>
      </c>
      <c r="W1406" t="s">
        <v>80</v>
      </c>
      <c r="X1406" t="s">
        <v>60</v>
      </c>
      <c r="Y1406" t="s">
        <v>60</v>
      </c>
      <c r="Z1406" t="s">
        <v>60</v>
      </c>
      <c r="AA1406" t="s">
        <v>61</v>
      </c>
      <c r="AB1406" t="s">
        <v>60</v>
      </c>
      <c r="AC1406" t="s">
        <v>60</v>
      </c>
      <c r="AD1406" t="s">
        <v>61</v>
      </c>
      <c r="AE1406" t="s">
        <v>60</v>
      </c>
      <c r="AF1406" t="s">
        <v>80</v>
      </c>
      <c r="AG1406" t="s">
        <v>80</v>
      </c>
      <c r="AH1406">
        <v>21</v>
      </c>
      <c r="AI1406">
        <f>"05121     "</f>
        <v>0</v>
      </c>
      <c r="AJ1406" t="s">
        <v>179</v>
      </c>
      <c r="AK1406" t="s">
        <v>180</v>
      </c>
      <c r="AL1406" t="s">
        <v>107</v>
      </c>
      <c r="AM1406" t="s">
        <v>108</v>
      </c>
      <c r="AN1406" t="s">
        <v>68</v>
      </c>
      <c r="AO1406" t="s">
        <v>198</v>
      </c>
    </row>
    <row r="1407" spans="1:41">
      <c r="A1407">
        <v>1397</v>
      </c>
      <c r="B1407" t="s">
        <v>41</v>
      </c>
      <c r="C1407" t="s">
        <v>42</v>
      </c>
      <c r="D1407" t="s">
        <v>43</v>
      </c>
      <c r="E1407">
        <f>"05"</f>
        <v>0</v>
      </c>
      <c r="F1407" t="s">
        <v>99</v>
      </c>
      <c r="G1407" t="s">
        <v>100</v>
      </c>
      <c r="H1407">
        <v>3009</v>
      </c>
      <c r="I1407" t="s">
        <v>1845</v>
      </c>
      <c r="J1407" t="s">
        <v>1846</v>
      </c>
      <c r="K1407" t="s">
        <v>48</v>
      </c>
      <c r="L1407" t="s">
        <v>49</v>
      </c>
      <c r="M1407">
        <v>20</v>
      </c>
      <c r="N1407" t="s">
        <v>1847</v>
      </c>
      <c r="O1407" t="s">
        <v>51</v>
      </c>
      <c r="P1407" t="s">
        <v>912</v>
      </c>
      <c r="Q1407" t="s">
        <v>92</v>
      </c>
      <c r="R1407" t="s">
        <v>54</v>
      </c>
      <c r="S1407" t="s">
        <v>55</v>
      </c>
      <c r="T1407" t="s">
        <v>55</v>
      </c>
      <c r="U1407" t="s">
        <v>1848</v>
      </c>
      <c r="V1407" t="s">
        <v>80</v>
      </c>
      <c r="W1407" t="s">
        <v>80</v>
      </c>
      <c r="X1407" t="s">
        <v>60</v>
      </c>
      <c r="Y1407" t="s">
        <v>60</v>
      </c>
      <c r="Z1407" t="s">
        <v>60</v>
      </c>
      <c r="AA1407" t="s">
        <v>61</v>
      </c>
      <c r="AB1407" t="s">
        <v>60</v>
      </c>
      <c r="AC1407" t="s">
        <v>60</v>
      </c>
      <c r="AD1407" t="s">
        <v>61</v>
      </c>
      <c r="AE1407" t="s">
        <v>60</v>
      </c>
      <c r="AF1407" t="s">
        <v>80</v>
      </c>
      <c r="AG1407" t="s">
        <v>80</v>
      </c>
      <c r="AH1407">
        <v>22</v>
      </c>
      <c r="AI1407">
        <f>"05121     "</f>
        <v>0</v>
      </c>
      <c r="AJ1407" t="s">
        <v>179</v>
      </c>
      <c r="AK1407" t="s">
        <v>180</v>
      </c>
      <c r="AL1407" t="s">
        <v>107</v>
      </c>
      <c r="AM1407" t="s">
        <v>108</v>
      </c>
      <c r="AN1407" t="s">
        <v>68</v>
      </c>
      <c r="AO1407" t="s">
        <v>198</v>
      </c>
    </row>
    <row r="1408" spans="1:41">
      <c r="A1408">
        <v>1398</v>
      </c>
      <c r="B1408" t="s">
        <v>41</v>
      </c>
      <c r="C1408" t="s">
        <v>42</v>
      </c>
      <c r="D1408" t="s">
        <v>43</v>
      </c>
      <c r="E1408">
        <f>"05"</f>
        <v>0</v>
      </c>
      <c r="F1408" t="s">
        <v>99</v>
      </c>
      <c r="G1408" t="s">
        <v>100</v>
      </c>
      <c r="H1408">
        <v>3009</v>
      </c>
      <c r="I1408" t="s">
        <v>1845</v>
      </c>
      <c r="J1408" t="s">
        <v>1846</v>
      </c>
      <c r="K1408" t="s">
        <v>48</v>
      </c>
      <c r="L1408" t="s">
        <v>49</v>
      </c>
      <c r="M1408">
        <v>20</v>
      </c>
      <c r="N1408" t="s">
        <v>1847</v>
      </c>
      <c r="O1408" t="s">
        <v>51</v>
      </c>
      <c r="P1408" t="s">
        <v>912</v>
      </c>
      <c r="Q1408" t="s">
        <v>92</v>
      </c>
      <c r="R1408" t="s">
        <v>54</v>
      </c>
      <c r="S1408" t="s">
        <v>55</v>
      </c>
      <c r="T1408" t="s">
        <v>55</v>
      </c>
      <c r="U1408" t="s">
        <v>1848</v>
      </c>
      <c r="V1408" t="s">
        <v>80</v>
      </c>
      <c r="W1408" t="s">
        <v>80</v>
      </c>
      <c r="X1408" t="s">
        <v>60</v>
      </c>
      <c r="Y1408" t="s">
        <v>60</v>
      </c>
      <c r="Z1408" t="s">
        <v>60</v>
      </c>
      <c r="AA1408" t="s">
        <v>61</v>
      </c>
      <c r="AB1408" t="s">
        <v>60</v>
      </c>
      <c r="AC1408" t="s">
        <v>60</v>
      </c>
      <c r="AD1408" t="s">
        <v>61</v>
      </c>
      <c r="AE1408" t="s">
        <v>60</v>
      </c>
      <c r="AF1408" t="s">
        <v>80</v>
      </c>
      <c r="AG1408" t="s">
        <v>80</v>
      </c>
      <c r="AH1408">
        <v>23</v>
      </c>
      <c r="AI1408">
        <f>"05121     "</f>
        <v>0</v>
      </c>
      <c r="AJ1408" t="s">
        <v>179</v>
      </c>
      <c r="AK1408" t="s">
        <v>180</v>
      </c>
      <c r="AL1408" t="s">
        <v>107</v>
      </c>
      <c r="AM1408" t="s">
        <v>108</v>
      </c>
      <c r="AN1408" t="s">
        <v>68</v>
      </c>
      <c r="AO1408" t="s">
        <v>198</v>
      </c>
    </row>
    <row r="1409" spans="1:41">
      <c r="A1409">
        <v>1399</v>
      </c>
      <c r="B1409" t="s">
        <v>41</v>
      </c>
      <c r="C1409" t="s">
        <v>42</v>
      </c>
      <c r="D1409" t="s">
        <v>43</v>
      </c>
      <c r="E1409">
        <f>"05"</f>
        <v>0</v>
      </c>
      <c r="F1409" t="s">
        <v>99</v>
      </c>
      <c r="G1409" t="s">
        <v>100</v>
      </c>
      <c r="H1409">
        <v>3009</v>
      </c>
      <c r="I1409" t="s">
        <v>1845</v>
      </c>
      <c r="J1409" t="s">
        <v>1846</v>
      </c>
      <c r="K1409" t="s">
        <v>48</v>
      </c>
      <c r="L1409" t="s">
        <v>49</v>
      </c>
      <c r="M1409">
        <v>20</v>
      </c>
      <c r="N1409" t="s">
        <v>1847</v>
      </c>
      <c r="O1409" t="s">
        <v>51</v>
      </c>
      <c r="P1409" t="s">
        <v>912</v>
      </c>
      <c r="Q1409" t="s">
        <v>92</v>
      </c>
      <c r="R1409" t="s">
        <v>54</v>
      </c>
      <c r="S1409" t="s">
        <v>55</v>
      </c>
      <c r="T1409" t="s">
        <v>55</v>
      </c>
      <c r="U1409" t="s">
        <v>1848</v>
      </c>
      <c r="V1409" t="s">
        <v>80</v>
      </c>
      <c r="W1409" t="s">
        <v>80</v>
      </c>
      <c r="X1409" t="s">
        <v>60</v>
      </c>
      <c r="Y1409" t="s">
        <v>60</v>
      </c>
      <c r="Z1409" t="s">
        <v>60</v>
      </c>
      <c r="AA1409" t="s">
        <v>61</v>
      </c>
      <c r="AB1409" t="s">
        <v>60</v>
      </c>
      <c r="AC1409" t="s">
        <v>60</v>
      </c>
      <c r="AD1409" t="s">
        <v>61</v>
      </c>
      <c r="AE1409" t="s">
        <v>60</v>
      </c>
      <c r="AF1409" t="s">
        <v>80</v>
      </c>
      <c r="AG1409" t="s">
        <v>80</v>
      </c>
      <c r="AH1409">
        <v>24</v>
      </c>
      <c r="AI1409">
        <f>"05121     "</f>
        <v>0</v>
      </c>
      <c r="AJ1409" t="s">
        <v>179</v>
      </c>
      <c r="AK1409" t="s">
        <v>180</v>
      </c>
      <c r="AL1409" t="s">
        <v>107</v>
      </c>
      <c r="AM1409" t="s">
        <v>108</v>
      </c>
      <c r="AN1409" t="s">
        <v>68</v>
      </c>
      <c r="AO1409" t="s">
        <v>198</v>
      </c>
    </row>
    <row r="1410" spans="1:41">
      <c r="A1410">
        <v>1400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241</v>
      </c>
      <c r="G1410" t="s">
        <v>242</v>
      </c>
      <c r="H1410">
        <v>3015</v>
      </c>
      <c r="I1410" t="s">
        <v>1849</v>
      </c>
      <c r="J1410" t="s">
        <v>1850</v>
      </c>
      <c r="K1410" t="s">
        <v>48</v>
      </c>
      <c r="L1410" t="s">
        <v>49</v>
      </c>
      <c r="M1410">
        <v>18</v>
      </c>
      <c r="N1410" t="s">
        <v>1851</v>
      </c>
      <c r="O1410" t="s">
        <v>51</v>
      </c>
      <c r="P1410" t="s">
        <v>912</v>
      </c>
      <c r="Q1410" t="s">
        <v>92</v>
      </c>
      <c r="R1410" t="s">
        <v>237</v>
      </c>
      <c r="S1410" t="s">
        <v>55</v>
      </c>
      <c r="T1410" t="s">
        <v>55</v>
      </c>
      <c r="U1410" t="s">
        <v>1852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1734</v>
      </c>
      <c r="AG1410" t="s">
        <v>1735</v>
      </c>
      <c r="AH1410">
        <v>1</v>
      </c>
      <c r="AI1410">
        <f>"08303     "</f>
        <v>0</v>
      </c>
      <c r="AJ1410" t="s">
        <v>804</v>
      </c>
      <c r="AK1410" t="s">
        <v>805</v>
      </c>
      <c r="AL1410" t="s">
        <v>1621</v>
      </c>
      <c r="AM1410" t="s">
        <v>1622</v>
      </c>
      <c r="AN1410" t="s">
        <v>68</v>
      </c>
      <c r="AO1410" t="s">
        <v>69</v>
      </c>
    </row>
    <row r="1411" spans="1:41">
      <c r="A1411">
        <v>1401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241</v>
      </c>
      <c r="G1411" t="s">
        <v>242</v>
      </c>
      <c r="H1411">
        <v>3015</v>
      </c>
      <c r="I1411" t="s">
        <v>1849</v>
      </c>
      <c r="J1411" t="s">
        <v>1850</v>
      </c>
      <c r="K1411" t="s">
        <v>48</v>
      </c>
      <c r="L1411" t="s">
        <v>49</v>
      </c>
      <c r="M1411">
        <v>18</v>
      </c>
      <c r="N1411" t="s">
        <v>1851</v>
      </c>
      <c r="O1411" t="s">
        <v>51</v>
      </c>
      <c r="P1411" t="s">
        <v>912</v>
      </c>
      <c r="Q1411" t="s">
        <v>92</v>
      </c>
      <c r="R1411" t="s">
        <v>237</v>
      </c>
      <c r="S1411" t="s">
        <v>55</v>
      </c>
      <c r="T1411" t="s">
        <v>55</v>
      </c>
      <c r="U1411" t="s">
        <v>1852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1734</v>
      </c>
      <c r="AG1411" t="s">
        <v>1735</v>
      </c>
      <c r="AH1411">
        <v>2</v>
      </c>
      <c r="AI1411">
        <f>"08303     "</f>
        <v>0</v>
      </c>
      <c r="AJ1411" t="s">
        <v>804</v>
      </c>
      <c r="AK1411" t="s">
        <v>805</v>
      </c>
      <c r="AL1411" t="s">
        <v>1621</v>
      </c>
      <c r="AM1411" t="s">
        <v>1622</v>
      </c>
      <c r="AN1411" t="s">
        <v>68</v>
      </c>
      <c r="AO1411" t="s">
        <v>69</v>
      </c>
    </row>
    <row r="1412" spans="1:41">
      <c r="A1412">
        <v>1402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241</v>
      </c>
      <c r="G1412" t="s">
        <v>242</v>
      </c>
      <c r="H1412">
        <v>3015</v>
      </c>
      <c r="I1412" t="s">
        <v>1849</v>
      </c>
      <c r="J1412" t="s">
        <v>1850</v>
      </c>
      <c r="K1412" t="s">
        <v>48</v>
      </c>
      <c r="L1412" t="s">
        <v>49</v>
      </c>
      <c r="M1412">
        <v>18</v>
      </c>
      <c r="N1412" t="s">
        <v>1851</v>
      </c>
      <c r="O1412" t="s">
        <v>51</v>
      </c>
      <c r="P1412" t="s">
        <v>912</v>
      </c>
      <c r="Q1412" t="s">
        <v>92</v>
      </c>
      <c r="R1412" t="s">
        <v>237</v>
      </c>
      <c r="S1412" t="s">
        <v>55</v>
      </c>
      <c r="T1412" t="s">
        <v>55</v>
      </c>
      <c r="U1412" t="s">
        <v>1852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1734</v>
      </c>
      <c r="AG1412" t="s">
        <v>1735</v>
      </c>
      <c r="AH1412">
        <v>3</v>
      </c>
      <c r="AI1412">
        <f>"08321     "</f>
        <v>0</v>
      </c>
      <c r="AJ1412" t="s">
        <v>1089</v>
      </c>
      <c r="AK1412" t="s">
        <v>1090</v>
      </c>
      <c r="AL1412" t="s">
        <v>1621</v>
      </c>
      <c r="AM1412" t="s">
        <v>1622</v>
      </c>
      <c r="AN1412" t="s">
        <v>68</v>
      </c>
      <c r="AO1412" t="s">
        <v>69</v>
      </c>
    </row>
    <row r="1413" spans="1:41">
      <c r="A1413">
        <v>1403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241</v>
      </c>
      <c r="G1413" t="s">
        <v>242</v>
      </c>
      <c r="H1413">
        <v>3015</v>
      </c>
      <c r="I1413" t="s">
        <v>1849</v>
      </c>
      <c r="J1413" t="s">
        <v>1850</v>
      </c>
      <c r="K1413" t="s">
        <v>48</v>
      </c>
      <c r="L1413" t="s">
        <v>49</v>
      </c>
      <c r="M1413">
        <v>18</v>
      </c>
      <c r="N1413" t="s">
        <v>1851</v>
      </c>
      <c r="O1413" t="s">
        <v>51</v>
      </c>
      <c r="P1413" t="s">
        <v>912</v>
      </c>
      <c r="Q1413" t="s">
        <v>92</v>
      </c>
      <c r="R1413" t="s">
        <v>237</v>
      </c>
      <c r="S1413" t="s">
        <v>55</v>
      </c>
      <c r="T1413" t="s">
        <v>55</v>
      </c>
      <c r="U1413" t="s">
        <v>1852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1734</v>
      </c>
      <c r="AG1413" t="s">
        <v>1735</v>
      </c>
      <c r="AH1413">
        <v>4</v>
      </c>
      <c r="AI1413">
        <f>"08321     "</f>
        <v>0</v>
      </c>
      <c r="AJ1413" t="s">
        <v>1089</v>
      </c>
      <c r="AK1413" t="s">
        <v>1090</v>
      </c>
      <c r="AL1413" t="s">
        <v>1621</v>
      </c>
      <c r="AM1413" t="s">
        <v>1622</v>
      </c>
      <c r="AN1413" t="s">
        <v>68</v>
      </c>
      <c r="AO1413" t="s">
        <v>69</v>
      </c>
    </row>
    <row r="1414" spans="1:41">
      <c r="A1414">
        <v>1404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241</v>
      </c>
      <c r="G1414" t="s">
        <v>242</v>
      </c>
      <c r="H1414">
        <v>3015</v>
      </c>
      <c r="I1414" t="s">
        <v>1849</v>
      </c>
      <c r="J1414" t="s">
        <v>1850</v>
      </c>
      <c r="K1414" t="s">
        <v>48</v>
      </c>
      <c r="L1414" t="s">
        <v>49</v>
      </c>
      <c r="M1414">
        <v>18</v>
      </c>
      <c r="N1414" t="s">
        <v>1851</v>
      </c>
      <c r="O1414" t="s">
        <v>51</v>
      </c>
      <c r="P1414" t="s">
        <v>912</v>
      </c>
      <c r="Q1414" t="s">
        <v>92</v>
      </c>
      <c r="R1414" t="s">
        <v>237</v>
      </c>
      <c r="S1414" t="s">
        <v>55</v>
      </c>
      <c r="T1414" t="s">
        <v>55</v>
      </c>
      <c r="U1414" t="s">
        <v>1852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1734</v>
      </c>
      <c r="AG1414" t="s">
        <v>1735</v>
      </c>
      <c r="AH1414">
        <v>5</v>
      </c>
      <c r="AI1414">
        <f>"08321     "</f>
        <v>0</v>
      </c>
      <c r="AJ1414" t="s">
        <v>1089</v>
      </c>
      <c r="AK1414" t="s">
        <v>1090</v>
      </c>
      <c r="AL1414" t="s">
        <v>1621</v>
      </c>
      <c r="AM1414" t="s">
        <v>1622</v>
      </c>
      <c r="AN1414" t="s">
        <v>68</v>
      </c>
      <c r="AO1414" t="s">
        <v>69</v>
      </c>
    </row>
    <row r="1415" spans="1:41">
      <c r="A1415">
        <v>1405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241</v>
      </c>
      <c r="G1415" t="s">
        <v>242</v>
      </c>
      <c r="H1415">
        <v>3015</v>
      </c>
      <c r="I1415" t="s">
        <v>1849</v>
      </c>
      <c r="J1415" t="s">
        <v>1850</v>
      </c>
      <c r="K1415" t="s">
        <v>48</v>
      </c>
      <c r="L1415" t="s">
        <v>49</v>
      </c>
      <c r="M1415">
        <v>18</v>
      </c>
      <c r="N1415" t="s">
        <v>1851</v>
      </c>
      <c r="O1415" t="s">
        <v>51</v>
      </c>
      <c r="P1415" t="s">
        <v>912</v>
      </c>
      <c r="Q1415" t="s">
        <v>92</v>
      </c>
      <c r="R1415" t="s">
        <v>237</v>
      </c>
      <c r="S1415" t="s">
        <v>55</v>
      </c>
      <c r="T1415" t="s">
        <v>55</v>
      </c>
      <c r="U1415" t="s">
        <v>1852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1734</v>
      </c>
      <c r="AG1415" t="s">
        <v>1735</v>
      </c>
      <c r="AH1415">
        <v>6</v>
      </c>
      <c r="AI1415">
        <f>"08321     "</f>
        <v>0</v>
      </c>
      <c r="AJ1415" t="s">
        <v>1089</v>
      </c>
      <c r="AK1415" t="s">
        <v>1090</v>
      </c>
      <c r="AL1415" t="s">
        <v>1621</v>
      </c>
      <c r="AM1415" t="s">
        <v>1622</v>
      </c>
      <c r="AN1415" t="s">
        <v>68</v>
      </c>
      <c r="AO1415" t="s">
        <v>69</v>
      </c>
    </row>
    <row r="1416" spans="1:41">
      <c r="A1416">
        <v>1406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241</v>
      </c>
      <c r="G1416" t="s">
        <v>242</v>
      </c>
      <c r="H1416">
        <v>3015</v>
      </c>
      <c r="I1416" t="s">
        <v>1849</v>
      </c>
      <c r="J1416" t="s">
        <v>1850</v>
      </c>
      <c r="K1416" t="s">
        <v>48</v>
      </c>
      <c r="L1416" t="s">
        <v>49</v>
      </c>
      <c r="M1416">
        <v>18</v>
      </c>
      <c r="N1416" t="s">
        <v>1851</v>
      </c>
      <c r="O1416" t="s">
        <v>51</v>
      </c>
      <c r="P1416" t="s">
        <v>912</v>
      </c>
      <c r="Q1416" t="s">
        <v>92</v>
      </c>
      <c r="R1416" t="s">
        <v>237</v>
      </c>
      <c r="S1416" t="s">
        <v>55</v>
      </c>
      <c r="T1416" t="s">
        <v>55</v>
      </c>
      <c r="U1416" t="s">
        <v>1852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1734</v>
      </c>
      <c r="AG1416" t="s">
        <v>1735</v>
      </c>
      <c r="AH1416">
        <v>7</v>
      </c>
      <c r="AI1416">
        <f>"08312     "</f>
        <v>0</v>
      </c>
      <c r="AJ1416" t="s">
        <v>609</v>
      </c>
      <c r="AK1416" t="s">
        <v>610</v>
      </c>
      <c r="AL1416" t="s">
        <v>1621</v>
      </c>
      <c r="AM1416" t="s">
        <v>1622</v>
      </c>
      <c r="AN1416" t="s">
        <v>68</v>
      </c>
      <c r="AO1416" t="s">
        <v>69</v>
      </c>
    </row>
    <row r="1417" spans="1:41">
      <c r="A1417">
        <v>1407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241</v>
      </c>
      <c r="G1417" t="s">
        <v>242</v>
      </c>
      <c r="H1417">
        <v>3015</v>
      </c>
      <c r="I1417" t="s">
        <v>1849</v>
      </c>
      <c r="J1417" t="s">
        <v>1850</v>
      </c>
      <c r="K1417" t="s">
        <v>48</v>
      </c>
      <c r="L1417" t="s">
        <v>49</v>
      </c>
      <c r="M1417">
        <v>18</v>
      </c>
      <c r="N1417" t="s">
        <v>1851</v>
      </c>
      <c r="O1417" t="s">
        <v>51</v>
      </c>
      <c r="P1417" t="s">
        <v>912</v>
      </c>
      <c r="Q1417" t="s">
        <v>92</v>
      </c>
      <c r="R1417" t="s">
        <v>237</v>
      </c>
      <c r="S1417" t="s">
        <v>55</v>
      </c>
      <c r="T1417" t="s">
        <v>55</v>
      </c>
      <c r="U1417" t="s">
        <v>1852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1734</v>
      </c>
      <c r="AG1417" t="s">
        <v>1735</v>
      </c>
      <c r="AH1417">
        <v>8</v>
      </c>
      <c r="AI1417">
        <f>"08321     "</f>
        <v>0</v>
      </c>
      <c r="AJ1417" t="s">
        <v>1089</v>
      </c>
      <c r="AK1417" t="s">
        <v>1090</v>
      </c>
      <c r="AL1417" t="s">
        <v>1621</v>
      </c>
      <c r="AM1417" t="s">
        <v>1622</v>
      </c>
      <c r="AN1417" t="s">
        <v>68</v>
      </c>
      <c r="AO1417" t="s">
        <v>71</v>
      </c>
    </row>
    <row r="1418" spans="1:41">
      <c r="A1418">
        <v>1408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241</v>
      </c>
      <c r="G1418" t="s">
        <v>242</v>
      </c>
      <c r="H1418">
        <v>3015</v>
      </c>
      <c r="I1418" t="s">
        <v>1849</v>
      </c>
      <c r="J1418" t="s">
        <v>1850</v>
      </c>
      <c r="K1418" t="s">
        <v>48</v>
      </c>
      <c r="L1418" t="s">
        <v>49</v>
      </c>
      <c r="M1418">
        <v>18</v>
      </c>
      <c r="N1418" t="s">
        <v>1851</v>
      </c>
      <c r="O1418" t="s">
        <v>51</v>
      </c>
      <c r="P1418" t="s">
        <v>912</v>
      </c>
      <c r="Q1418" t="s">
        <v>92</v>
      </c>
      <c r="R1418" t="s">
        <v>237</v>
      </c>
      <c r="S1418" t="s">
        <v>55</v>
      </c>
      <c r="T1418" t="s">
        <v>55</v>
      </c>
      <c r="U1418" t="s">
        <v>1852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1734</v>
      </c>
      <c r="AG1418" t="s">
        <v>1735</v>
      </c>
      <c r="AH1418">
        <v>9</v>
      </c>
      <c r="AI1418">
        <f>"08302     "</f>
        <v>0</v>
      </c>
      <c r="AJ1418" t="s">
        <v>477</v>
      </c>
      <c r="AK1418" t="s">
        <v>478</v>
      </c>
      <c r="AL1418" t="s">
        <v>1621</v>
      </c>
      <c r="AM1418" t="s">
        <v>1622</v>
      </c>
      <c r="AN1418" t="s">
        <v>68</v>
      </c>
      <c r="AO1418" t="s">
        <v>70</v>
      </c>
    </row>
    <row r="1419" spans="1:41">
      <c r="A1419">
        <v>1409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241</v>
      </c>
      <c r="G1419" t="s">
        <v>242</v>
      </c>
      <c r="H1419">
        <v>3015</v>
      </c>
      <c r="I1419" t="s">
        <v>1849</v>
      </c>
      <c r="J1419" t="s">
        <v>1850</v>
      </c>
      <c r="K1419" t="s">
        <v>48</v>
      </c>
      <c r="L1419" t="s">
        <v>49</v>
      </c>
      <c r="M1419">
        <v>18</v>
      </c>
      <c r="N1419" t="s">
        <v>1851</v>
      </c>
      <c r="O1419" t="s">
        <v>51</v>
      </c>
      <c r="P1419" t="s">
        <v>912</v>
      </c>
      <c r="Q1419" t="s">
        <v>92</v>
      </c>
      <c r="R1419" t="s">
        <v>237</v>
      </c>
      <c r="S1419" t="s">
        <v>55</v>
      </c>
      <c r="T1419" t="s">
        <v>55</v>
      </c>
      <c r="U1419" t="s">
        <v>1852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1734</v>
      </c>
      <c r="AG1419" t="s">
        <v>1735</v>
      </c>
      <c r="AH1419">
        <v>10</v>
      </c>
      <c r="AI1419">
        <f>"08302     "</f>
        <v>0</v>
      </c>
      <c r="AJ1419" t="s">
        <v>477</v>
      </c>
      <c r="AK1419" t="s">
        <v>478</v>
      </c>
      <c r="AL1419" t="s">
        <v>1621</v>
      </c>
      <c r="AM1419" t="s">
        <v>1622</v>
      </c>
      <c r="AN1419" t="s">
        <v>68</v>
      </c>
      <c r="AO1419" t="s">
        <v>70</v>
      </c>
    </row>
    <row r="1420" spans="1:41">
      <c r="A1420">
        <v>1410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241</v>
      </c>
      <c r="G1420" t="s">
        <v>242</v>
      </c>
      <c r="H1420">
        <v>3015</v>
      </c>
      <c r="I1420" t="s">
        <v>1849</v>
      </c>
      <c r="J1420" t="s">
        <v>1850</v>
      </c>
      <c r="K1420" t="s">
        <v>48</v>
      </c>
      <c r="L1420" t="s">
        <v>49</v>
      </c>
      <c r="M1420">
        <v>18</v>
      </c>
      <c r="N1420" t="s">
        <v>1851</v>
      </c>
      <c r="O1420" t="s">
        <v>51</v>
      </c>
      <c r="P1420" t="s">
        <v>912</v>
      </c>
      <c r="Q1420" t="s">
        <v>92</v>
      </c>
      <c r="R1420" t="s">
        <v>237</v>
      </c>
      <c r="S1420" t="s">
        <v>55</v>
      </c>
      <c r="T1420" t="s">
        <v>55</v>
      </c>
      <c r="U1420" t="s">
        <v>1852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1734</v>
      </c>
      <c r="AG1420" t="s">
        <v>1735</v>
      </c>
      <c r="AH1420">
        <v>11</v>
      </c>
      <c r="AI1420">
        <f>"08303     "</f>
        <v>0</v>
      </c>
      <c r="AJ1420" t="s">
        <v>804</v>
      </c>
      <c r="AK1420" t="s">
        <v>805</v>
      </c>
      <c r="AL1420" t="s">
        <v>1621</v>
      </c>
      <c r="AM1420" t="s">
        <v>1622</v>
      </c>
      <c r="AN1420" t="s">
        <v>68</v>
      </c>
      <c r="AO1420" t="s">
        <v>69</v>
      </c>
    </row>
    <row r="1421" spans="1:41">
      <c r="A1421">
        <v>1411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241</v>
      </c>
      <c r="G1421" t="s">
        <v>242</v>
      </c>
      <c r="H1421">
        <v>3015</v>
      </c>
      <c r="I1421" t="s">
        <v>1849</v>
      </c>
      <c r="J1421" t="s">
        <v>1850</v>
      </c>
      <c r="K1421" t="s">
        <v>48</v>
      </c>
      <c r="L1421" t="s">
        <v>49</v>
      </c>
      <c r="M1421">
        <v>18</v>
      </c>
      <c r="N1421" t="s">
        <v>1851</v>
      </c>
      <c r="O1421" t="s">
        <v>51</v>
      </c>
      <c r="P1421" t="s">
        <v>912</v>
      </c>
      <c r="Q1421" t="s">
        <v>92</v>
      </c>
      <c r="R1421" t="s">
        <v>237</v>
      </c>
      <c r="S1421" t="s">
        <v>55</v>
      </c>
      <c r="T1421" t="s">
        <v>55</v>
      </c>
      <c r="U1421" t="s">
        <v>1852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1734</v>
      </c>
      <c r="AG1421" t="s">
        <v>1735</v>
      </c>
      <c r="AH1421">
        <v>12</v>
      </c>
      <c r="AI1421">
        <f>"08321     "</f>
        <v>0</v>
      </c>
      <c r="AJ1421" t="s">
        <v>1089</v>
      </c>
      <c r="AK1421" t="s">
        <v>1090</v>
      </c>
      <c r="AL1421" t="s">
        <v>1621</v>
      </c>
      <c r="AM1421" t="s">
        <v>1622</v>
      </c>
      <c r="AN1421" t="s">
        <v>68</v>
      </c>
      <c r="AO1421" t="s">
        <v>69</v>
      </c>
    </row>
    <row r="1422" spans="1:41">
      <c r="A1422">
        <v>1412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241</v>
      </c>
      <c r="G1422" t="s">
        <v>242</v>
      </c>
      <c r="H1422">
        <v>3015</v>
      </c>
      <c r="I1422" t="s">
        <v>1849</v>
      </c>
      <c r="J1422" t="s">
        <v>1850</v>
      </c>
      <c r="K1422" t="s">
        <v>48</v>
      </c>
      <c r="L1422" t="s">
        <v>49</v>
      </c>
      <c r="M1422">
        <v>18</v>
      </c>
      <c r="N1422" t="s">
        <v>1851</v>
      </c>
      <c r="O1422" t="s">
        <v>51</v>
      </c>
      <c r="P1422" t="s">
        <v>912</v>
      </c>
      <c r="Q1422" t="s">
        <v>92</v>
      </c>
      <c r="R1422" t="s">
        <v>237</v>
      </c>
      <c r="S1422" t="s">
        <v>55</v>
      </c>
      <c r="T1422" t="s">
        <v>55</v>
      </c>
      <c r="U1422" t="s">
        <v>1852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1734</v>
      </c>
      <c r="AG1422" t="s">
        <v>1735</v>
      </c>
      <c r="AH1422">
        <v>13</v>
      </c>
      <c r="AI1422">
        <f>"08321     "</f>
        <v>0</v>
      </c>
      <c r="AJ1422" t="s">
        <v>1089</v>
      </c>
      <c r="AK1422" t="s">
        <v>1090</v>
      </c>
      <c r="AL1422" t="s">
        <v>1621</v>
      </c>
      <c r="AM1422" t="s">
        <v>1622</v>
      </c>
      <c r="AN1422" t="s">
        <v>68</v>
      </c>
      <c r="AO1422" t="s">
        <v>69</v>
      </c>
    </row>
    <row r="1423" spans="1:41">
      <c r="A1423">
        <v>1413</v>
      </c>
      <c r="B1423" t="s">
        <v>41</v>
      </c>
      <c r="C1423" t="s">
        <v>42</v>
      </c>
      <c r="D1423" t="s">
        <v>43</v>
      </c>
      <c r="E1423">
        <f>"08"</f>
        <v>0</v>
      </c>
      <c r="F1423" t="s">
        <v>241</v>
      </c>
      <c r="G1423" t="s">
        <v>242</v>
      </c>
      <c r="H1423">
        <v>3015</v>
      </c>
      <c r="I1423" t="s">
        <v>1849</v>
      </c>
      <c r="J1423" t="s">
        <v>1850</v>
      </c>
      <c r="K1423" t="s">
        <v>48</v>
      </c>
      <c r="L1423" t="s">
        <v>49</v>
      </c>
      <c r="M1423">
        <v>18</v>
      </c>
      <c r="N1423" t="s">
        <v>1851</v>
      </c>
      <c r="O1423" t="s">
        <v>51</v>
      </c>
      <c r="P1423" t="s">
        <v>912</v>
      </c>
      <c r="Q1423" t="s">
        <v>92</v>
      </c>
      <c r="R1423" t="s">
        <v>237</v>
      </c>
      <c r="S1423" t="s">
        <v>55</v>
      </c>
      <c r="T1423" t="s">
        <v>55</v>
      </c>
      <c r="U1423" t="s">
        <v>1852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1734</v>
      </c>
      <c r="AG1423" t="s">
        <v>1735</v>
      </c>
      <c r="AH1423">
        <v>15</v>
      </c>
      <c r="AI1423">
        <f>"08312     "</f>
        <v>0</v>
      </c>
      <c r="AJ1423" t="s">
        <v>609</v>
      </c>
      <c r="AK1423" t="s">
        <v>610</v>
      </c>
      <c r="AL1423" t="s">
        <v>1621</v>
      </c>
      <c r="AM1423" t="s">
        <v>1622</v>
      </c>
      <c r="AN1423" t="s">
        <v>68</v>
      </c>
      <c r="AO1423" t="s">
        <v>69</v>
      </c>
    </row>
    <row r="1424" spans="1:41">
      <c r="A1424">
        <v>1414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241</v>
      </c>
      <c r="G1424" t="s">
        <v>242</v>
      </c>
      <c r="H1424">
        <v>3015</v>
      </c>
      <c r="I1424" t="s">
        <v>1849</v>
      </c>
      <c r="J1424" t="s">
        <v>1850</v>
      </c>
      <c r="K1424" t="s">
        <v>48</v>
      </c>
      <c r="L1424" t="s">
        <v>49</v>
      </c>
      <c r="M1424">
        <v>18</v>
      </c>
      <c r="N1424" t="s">
        <v>1851</v>
      </c>
      <c r="O1424" t="s">
        <v>51</v>
      </c>
      <c r="P1424" t="s">
        <v>912</v>
      </c>
      <c r="Q1424" t="s">
        <v>92</v>
      </c>
      <c r="R1424" t="s">
        <v>237</v>
      </c>
      <c r="S1424" t="s">
        <v>55</v>
      </c>
      <c r="T1424" t="s">
        <v>55</v>
      </c>
      <c r="U1424" t="s">
        <v>1852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1734</v>
      </c>
      <c r="AG1424" t="s">
        <v>1735</v>
      </c>
      <c r="AH1424">
        <v>16</v>
      </c>
      <c r="AI1424">
        <f>"08312     "</f>
        <v>0</v>
      </c>
      <c r="AJ1424" t="s">
        <v>609</v>
      </c>
      <c r="AK1424" t="s">
        <v>610</v>
      </c>
      <c r="AL1424" t="s">
        <v>1621</v>
      </c>
      <c r="AM1424" t="s">
        <v>1622</v>
      </c>
      <c r="AN1424" t="s">
        <v>68</v>
      </c>
      <c r="AO1424" t="s">
        <v>1296</v>
      </c>
    </row>
    <row r="1425" spans="1:41">
      <c r="A1425">
        <v>1415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241</v>
      </c>
      <c r="G1425" t="s">
        <v>242</v>
      </c>
      <c r="H1425">
        <v>3015</v>
      </c>
      <c r="I1425" t="s">
        <v>1849</v>
      </c>
      <c r="J1425" t="s">
        <v>1850</v>
      </c>
      <c r="K1425" t="s">
        <v>48</v>
      </c>
      <c r="L1425" t="s">
        <v>49</v>
      </c>
      <c r="M1425">
        <v>18</v>
      </c>
      <c r="N1425" t="s">
        <v>1851</v>
      </c>
      <c r="O1425" t="s">
        <v>51</v>
      </c>
      <c r="P1425" t="s">
        <v>912</v>
      </c>
      <c r="Q1425" t="s">
        <v>92</v>
      </c>
      <c r="R1425" t="s">
        <v>237</v>
      </c>
      <c r="S1425" t="s">
        <v>55</v>
      </c>
      <c r="T1425" t="s">
        <v>55</v>
      </c>
      <c r="U1425" t="s">
        <v>1852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1734</v>
      </c>
      <c r="AG1425" t="s">
        <v>1735</v>
      </c>
      <c r="AH1425">
        <v>17</v>
      </c>
      <c r="AI1425">
        <f>"08312     "</f>
        <v>0</v>
      </c>
      <c r="AJ1425" t="s">
        <v>609</v>
      </c>
      <c r="AK1425" t="s">
        <v>610</v>
      </c>
      <c r="AL1425" t="s">
        <v>1621</v>
      </c>
      <c r="AM1425" t="s">
        <v>1622</v>
      </c>
      <c r="AN1425" t="s">
        <v>68</v>
      </c>
      <c r="AO1425" t="s">
        <v>1265</v>
      </c>
    </row>
    <row r="1426" spans="1:41">
      <c r="A1426">
        <v>1416</v>
      </c>
      <c r="B1426" t="s">
        <v>41</v>
      </c>
      <c r="C1426" t="s">
        <v>42</v>
      </c>
      <c r="D1426" t="s">
        <v>43</v>
      </c>
      <c r="E1426">
        <f>"08"</f>
        <v>0</v>
      </c>
      <c r="F1426" t="s">
        <v>241</v>
      </c>
      <c r="G1426" t="s">
        <v>242</v>
      </c>
      <c r="H1426">
        <v>3015</v>
      </c>
      <c r="I1426" t="s">
        <v>1849</v>
      </c>
      <c r="J1426" t="s">
        <v>1850</v>
      </c>
      <c r="K1426" t="s">
        <v>48</v>
      </c>
      <c r="L1426" t="s">
        <v>49</v>
      </c>
      <c r="M1426">
        <v>18</v>
      </c>
      <c r="N1426" t="s">
        <v>1851</v>
      </c>
      <c r="O1426" t="s">
        <v>51</v>
      </c>
      <c r="P1426" t="s">
        <v>912</v>
      </c>
      <c r="Q1426" t="s">
        <v>92</v>
      </c>
      <c r="R1426" t="s">
        <v>237</v>
      </c>
      <c r="S1426" t="s">
        <v>55</v>
      </c>
      <c r="T1426" t="s">
        <v>55</v>
      </c>
      <c r="U1426" t="s">
        <v>1852</v>
      </c>
      <c r="V1426" t="s">
        <v>80</v>
      </c>
      <c r="W1426" t="s">
        <v>80</v>
      </c>
      <c r="X1426" t="s">
        <v>60</v>
      </c>
      <c r="Y1426" t="s">
        <v>60</v>
      </c>
      <c r="Z1426" t="s">
        <v>61</v>
      </c>
      <c r="AA1426" t="s">
        <v>61</v>
      </c>
      <c r="AB1426" t="s">
        <v>61</v>
      </c>
      <c r="AC1426" t="s">
        <v>60</v>
      </c>
      <c r="AD1426" t="s">
        <v>61</v>
      </c>
      <c r="AE1426" t="s">
        <v>60</v>
      </c>
      <c r="AF1426" t="s">
        <v>1734</v>
      </c>
      <c r="AG1426" t="s">
        <v>1735</v>
      </c>
      <c r="AH1426">
        <v>19</v>
      </c>
      <c r="AI1426">
        <f>"08321     "</f>
        <v>0</v>
      </c>
      <c r="AJ1426" t="s">
        <v>1089</v>
      </c>
      <c r="AK1426" t="s">
        <v>1090</v>
      </c>
      <c r="AL1426" t="s">
        <v>1621</v>
      </c>
      <c r="AM1426" t="s">
        <v>1622</v>
      </c>
      <c r="AN1426" t="s">
        <v>68</v>
      </c>
      <c r="AO1426" t="s">
        <v>1258</v>
      </c>
    </row>
    <row r="1427" spans="1:41">
      <c r="A1427">
        <v>1417</v>
      </c>
      <c r="B1427" t="s">
        <v>41</v>
      </c>
      <c r="C1427" t="s">
        <v>42</v>
      </c>
      <c r="D1427" t="s">
        <v>43</v>
      </c>
      <c r="E1427">
        <f>"07"</f>
        <v>0</v>
      </c>
      <c r="F1427" t="s">
        <v>44</v>
      </c>
      <c r="G1427" t="s">
        <v>45</v>
      </c>
      <c r="H1427">
        <v>3015</v>
      </c>
      <c r="I1427" t="s">
        <v>1849</v>
      </c>
      <c r="J1427" t="s">
        <v>1850</v>
      </c>
      <c r="K1427" t="s">
        <v>48</v>
      </c>
      <c r="L1427" t="s">
        <v>49</v>
      </c>
      <c r="M1427">
        <v>18</v>
      </c>
      <c r="N1427" t="s">
        <v>1851</v>
      </c>
      <c r="O1427" t="s">
        <v>51</v>
      </c>
      <c r="P1427" t="s">
        <v>912</v>
      </c>
      <c r="Q1427" t="s">
        <v>92</v>
      </c>
      <c r="R1427" t="s">
        <v>237</v>
      </c>
      <c r="S1427" t="s">
        <v>55</v>
      </c>
      <c r="T1427" t="s">
        <v>55</v>
      </c>
      <c r="U1427" t="s">
        <v>1852</v>
      </c>
      <c r="V1427" t="s">
        <v>80</v>
      </c>
      <c r="W1427" t="s">
        <v>80</v>
      </c>
      <c r="X1427" t="s">
        <v>60</v>
      </c>
      <c r="Y1427" t="s">
        <v>60</v>
      </c>
      <c r="Z1427" t="s">
        <v>61</v>
      </c>
      <c r="AA1427" t="s">
        <v>61</v>
      </c>
      <c r="AB1427" t="s">
        <v>61</v>
      </c>
      <c r="AC1427" t="s">
        <v>60</v>
      </c>
      <c r="AD1427" t="s">
        <v>61</v>
      </c>
      <c r="AE1427" t="s">
        <v>60</v>
      </c>
      <c r="AF1427" t="s">
        <v>1734</v>
      </c>
      <c r="AG1427" t="s">
        <v>1735</v>
      </c>
      <c r="AH1427">
        <v>20</v>
      </c>
      <c r="AI1427">
        <f>"0711      "</f>
        <v>0</v>
      </c>
      <c r="AJ1427" t="s">
        <v>532</v>
      </c>
      <c r="AK1427" t="s">
        <v>533</v>
      </c>
      <c r="AL1427" t="s">
        <v>66</v>
      </c>
      <c r="AM1427" t="s">
        <v>67</v>
      </c>
      <c r="AN1427" t="s">
        <v>68</v>
      </c>
      <c r="AO1427" t="s">
        <v>70</v>
      </c>
    </row>
    <row r="1428" spans="1:41">
      <c r="A1428">
        <v>1418</v>
      </c>
      <c r="B1428" t="s">
        <v>41</v>
      </c>
      <c r="C1428" t="s">
        <v>42</v>
      </c>
      <c r="D1428" t="s">
        <v>43</v>
      </c>
      <c r="E1428">
        <f>"05"</f>
        <v>0</v>
      </c>
      <c r="F1428" t="s">
        <v>99</v>
      </c>
      <c r="G1428" t="s">
        <v>100</v>
      </c>
      <c r="H1428">
        <v>3018</v>
      </c>
      <c r="I1428" t="s">
        <v>1853</v>
      </c>
      <c r="J1428" t="s">
        <v>1854</v>
      </c>
      <c r="K1428" t="s">
        <v>48</v>
      </c>
      <c r="L1428" t="s">
        <v>49</v>
      </c>
      <c r="M1428">
        <v>20</v>
      </c>
      <c r="N1428" t="s">
        <v>1855</v>
      </c>
      <c r="O1428" t="s">
        <v>51</v>
      </c>
      <c r="P1428" t="s">
        <v>912</v>
      </c>
      <c r="Q1428" t="s">
        <v>913</v>
      </c>
      <c r="R1428" t="s">
        <v>914</v>
      </c>
      <c r="S1428" t="s">
        <v>55</v>
      </c>
      <c r="T1428" t="s">
        <v>55</v>
      </c>
      <c r="U1428" t="s">
        <v>915</v>
      </c>
      <c r="V1428" t="s">
        <v>80</v>
      </c>
      <c r="W1428" t="s">
        <v>80</v>
      </c>
      <c r="X1428" t="s">
        <v>60</v>
      </c>
      <c r="Y1428" t="s">
        <v>60</v>
      </c>
      <c r="Z1428" t="s">
        <v>60</v>
      </c>
      <c r="AA1428" t="s">
        <v>61</v>
      </c>
      <c r="AB1428" t="s">
        <v>60</v>
      </c>
      <c r="AC1428" t="s">
        <v>60</v>
      </c>
      <c r="AD1428" t="s">
        <v>61</v>
      </c>
      <c r="AE1428" t="s">
        <v>60</v>
      </c>
      <c r="AF1428" t="s">
        <v>80</v>
      </c>
      <c r="AG1428" t="s">
        <v>80</v>
      </c>
      <c r="AH1428">
        <v>1</v>
      </c>
      <c r="AI1428">
        <f>"05111     "</f>
        <v>0</v>
      </c>
      <c r="AJ1428" t="s">
        <v>752</v>
      </c>
      <c r="AK1428" t="s">
        <v>753</v>
      </c>
      <c r="AL1428" t="s">
        <v>107</v>
      </c>
      <c r="AM1428" t="s">
        <v>108</v>
      </c>
      <c r="AN1428" t="s">
        <v>68</v>
      </c>
      <c r="AO1428" t="s">
        <v>1856</v>
      </c>
    </row>
    <row r="1429" spans="1:41">
      <c r="A1429">
        <v>1419</v>
      </c>
      <c r="B1429" t="s">
        <v>41</v>
      </c>
      <c r="C1429" t="s">
        <v>42</v>
      </c>
      <c r="D1429" t="s">
        <v>43</v>
      </c>
      <c r="E1429">
        <f>"05"</f>
        <v>0</v>
      </c>
      <c r="F1429" t="s">
        <v>99</v>
      </c>
      <c r="G1429" t="s">
        <v>100</v>
      </c>
      <c r="H1429">
        <v>3018</v>
      </c>
      <c r="I1429" t="s">
        <v>1853</v>
      </c>
      <c r="J1429" t="s">
        <v>1854</v>
      </c>
      <c r="K1429" t="s">
        <v>48</v>
      </c>
      <c r="L1429" t="s">
        <v>49</v>
      </c>
      <c r="M1429">
        <v>20</v>
      </c>
      <c r="N1429" t="s">
        <v>1855</v>
      </c>
      <c r="O1429" t="s">
        <v>51</v>
      </c>
      <c r="P1429" t="s">
        <v>912</v>
      </c>
      <c r="Q1429" t="s">
        <v>913</v>
      </c>
      <c r="R1429" t="s">
        <v>914</v>
      </c>
      <c r="S1429" t="s">
        <v>55</v>
      </c>
      <c r="T1429" t="s">
        <v>55</v>
      </c>
      <c r="U1429" t="s">
        <v>915</v>
      </c>
      <c r="V1429" t="s">
        <v>80</v>
      </c>
      <c r="W1429" t="s">
        <v>80</v>
      </c>
      <c r="X1429" t="s">
        <v>60</v>
      </c>
      <c r="Y1429" t="s">
        <v>60</v>
      </c>
      <c r="Z1429" t="s">
        <v>60</v>
      </c>
      <c r="AA1429" t="s">
        <v>61</v>
      </c>
      <c r="AB1429" t="s">
        <v>60</v>
      </c>
      <c r="AC1429" t="s">
        <v>60</v>
      </c>
      <c r="AD1429" t="s">
        <v>61</v>
      </c>
      <c r="AE1429" t="s">
        <v>60</v>
      </c>
      <c r="AF1429" t="s">
        <v>80</v>
      </c>
      <c r="AG1429" t="s">
        <v>80</v>
      </c>
      <c r="AH1429">
        <v>2</v>
      </c>
      <c r="AI1429">
        <f>"05111     "</f>
        <v>0</v>
      </c>
      <c r="AJ1429" t="s">
        <v>752</v>
      </c>
      <c r="AK1429" t="s">
        <v>753</v>
      </c>
      <c r="AL1429" t="s">
        <v>107</v>
      </c>
      <c r="AM1429" t="s">
        <v>108</v>
      </c>
      <c r="AN1429" t="s">
        <v>68</v>
      </c>
      <c r="AO1429" t="s">
        <v>1259</v>
      </c>
    </row>
    <row r="1430" spans="1:41">
      <c r="A1430">
        <v>1420</v>
      </c>
      <c r="B1430" t="s">
        <v>41</v>
      </c>
      <c r="C1430" t="s">
        <v>42</v>
      </c>
      <c r="D1430" t="s">
        <v>43</v>
      </c>
      <c r="E1430">
        <f>"03"</f>
        <v>0</v>
      </c>
      <c r="F1430" t="s">
        <v>73</v>
      </c>
      <c r="G1430" t="s">
        <v>74</v>
      </c>
      <c r="H1430">
        <v>3020</v>
      </c>
      <c r="I1430" t="s">
        <v>1857</v>
      </c>
      <c r="J1430" t="s">
        <v>1858</v>
      </c>
      <c r="K1430" t="s">
        <v>77</v>
      </c>
      <c r="L1430" t="s">
        <v>49</v>
      </c>
      <c r="M1430">
        <v>19</v>
      </c>
      <c r="N1430" t="s">
        <v>911</v>
      </c>
      <c r="O1430" t="s">
        <v>51</v>
      </c>
      <c r="P1430" t="s">
        <v>912</v>
      </c>
      <c r="Q1430" t="s">
        <v>53</v>
      </c>
      <c r="R1430" t="s">
        <v>914</v>
      </c>
      <c r="S1430" t="s">
        <v>55</v>
      </c>
      <c r="T1430" t="s">
        <v>55</v>
      </c>
      <c r="U1430" t="s">
        <v>915</v>
      </c>
      <c r="V1430" t="s">
        <v>80</v>
      </c>
      <c r="W1430" t="s">
        <v>80</v>
      </c>
      <c r="X1430" t="s">
        <v>60</v>
      </c>
      <c r="Y1430" t="s">
        <v>60</v>
      </c>
      <c r="Z1430" t="s">
        <v>61</v>
      </c>
      <c r="AA1430" t="s">
        <v>61</v>
      </c>
      <c r="AB1430" t="s">
        <v>61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"03101     "</f>
        <v>0</v>
      </c>
      <c r="AJ1430" t="s">
        <v>81</v>
      </c>
      <c r="AK1430" t="s">
        <v>82</v>
      </c>
      <c r="AL1430" t="s">
        <v>83</v>
      </c>
      <c r="AM1430" t="s">
        <v>84</v>
      </c>
      <c r="AN1430" t="s">
        <v>68</v>
      </c>
      <c r="AO1430" t="s">
        <v>790</v>
      </c>
    </row>
    <row r="1431" spans="1:41">
      <c r="A1431">
        <v>1421</v>
      </c>
      <c r="B1431" t="s">
        <v>41</v>
      </c>
      <c r="C1431" t="s">
        <v>42</v>
      </c>
      <c r="D1431" t="s">
        <v>43</v>
      </c>
      <c r="E1431">
        <f>"08"</f>
        <v>0</v>
      </c>
      <c r="F1431" t="s">
        <v>241</v>
      </c>
      <c r="G1431" t="s">
        <v>242</v>
      </c>
      <c r="H1431">
        <v>3021</v>
      </c>
      <c r="I1431" t="s">
        <v>1859</v>
      </c>
      <c r="J1431" t="s">
        <v>1860</v>
      </c>
      <c r="K1431" t="s">
        <v>48</v>
      </c>
      <c r="L1431" t="s">
        <v>49</v>
      </c>
      <c r="M1431">
        <v>17</v>
      </c>
      <c r="N1431" t="s">
        <v>1861</v>
      </c>
      <c r="O1431" t="s">
        <v>51</v>
      </c>
      <c r="P1431" t="s">
        <v>1862</v>
      </c>
      <c r="Q1431" t="s">
        <v>92</v>
      </c>
      <c r="R1431" t="s">
        <v>237</v>
      </c>
      <c r="S1431" t="s">
        <v>55</v>
      </c>
      <c r="T1431" t="s">
        <v>55</v>
      </c>
      <c r="U1431" t="s">
        <v>1863</v>
      </c>
      <c r="V1431" t="s">
        <v>80</v>
      </c>
      <c r="W1431" t="s">
        <v>80</v>
      </c>
      <c r="X1431" t="s">
        <v>60</v>
      </c>
      <c r="Y1431" t="s">
        <v>60</v>
      </c>
      <c r="Z1431" t="s">
        <v>61</v>
      </c>
      <c r="AA1431" t="s">
        <v>61</v>
      </c>
      <c r="AB1431" t="s">
        <v>61</v>
      </c>
      <c r="AC1431" t="s">
        <v>60</v>
      </c>
      <c r="AD1431" t="s">
        <v>61</v>
      </c>
      <c r="AE1431" t="s">
        <v>60</v>
      </c>
      <c r="AF1431" t="s">
        <v>80</v>
      </c>
      <c r="AG1431" t="s">
        <v>80</v>
      </c>
      <c r="AH1431">
        <v>4</v>
      </c>
      <c r="AI1431">
        <f>"08312     "</f>
        <v>0</v>
      </c>
      <c r="AJ1431" t="s">
        <v>609</v>
      </c>
      <c r="AK1431" t="s">
        <v>610</v>
      </c>
      <c r="AL1431" t="s">
        <v>1864</v>
      </c>
      <c r="AM1431" t="s">
        <v>1865</v>
      </c>
      <c r="AN1431" t="s">
        <v>286</v>
      </c>
      <c r="AO1431" t="s">
        <v>71</v>
      </c>
    </row>
    <row r="1432" spans="1:41">
      <c r="A1432">
        <v>1422</v>
      </c>
      <c r="B1432" t="s">
        <v>41</v>
      </c>
      <c r="C1432" t="s">
        <v>42</v>
      </c>
      <c r="D1432" t="s">
        <v>43</v>
      </c>
      <c r="E1432">
        <f>"05"</f>
        <v>0</v>
      </c>
      <c r="F1432" t="s">
        <v>99</v>
      </c>
      <c r="G1432" t="s">
        <v>100</v>
      </c>
      <c r="H1432">
        <v>3025</v>
      </c>
      <c r="I1432" t="s">
        <v>1866</v>
      </c>
      <c r="J1432" t="s">
        <v>1867</v>
      </c>
      <c r="K1432" t="s">
        <v>77</v>
      </c>
      <c r="L1432" t="s">
        <v>49</v>
      </c>
      <c r="M1432">
        <v>19</v>
      </c>
      <c r="N1432" t="s">
        <v>911</v>
      </c>
      <c r="O1432" t="s">
        <v>51</v>
      </c>
      <c r="P1432" t="s">
        <v>912</v>
      </c>
      <c r="Q1432" t="s">
        <v>913</v>
      </c>
      <c r="R1432" t="s">
        <v>914</v>
      </c>
      <c r="S1432" t="s">
        <v>55</v>
      </c>
      <c r="T1432" t="s">
        <v>55</v>
      </c>
      <c r="U1432" t="s">
        <v>915</v>
      </c>
      <c r="V1432" t="s">
        <v>80</v>
      </c>
      <c r="W1432" t="s">
        <v>80</v>
      </c>
      <c r="X1432" t="s">
        <v>1082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60</v>
      </c>
      <c r="AF1432" t="s">
        <v>80</v>
      </c>
      <c r="AG1432" t="s">
        <v>80</v>
      </c>
      <c r="AH1432">
        <v>1</v>
      </c>
      <c r="AI1432">
        <f>"05121     "</f>
        <v>0</v>
      </c>
      <c r="AJ1432" t="s">
        <v>179</v>
      </c>
      <c r="AK1432" t="s">
        <v>180</v>
      </c>
      <c r="AL1432" t="s">
        <v>107</v>
      </c>
      <c r="AM1432" t="s">
        <v>108</v>
      </c>
      <c r="AN1432" t="s">
        <v>68</v>
      </c>
      <c r="AO1432" t="s">
        <v>70</v>
      </c>
    </row>
    <row r="1433" spans="1:41">
      <c r="A1433">
        <v>1423</v>
      </c>
      <c r="B1433" t="s">
        <v>41</v>
      </c>
      <c r="C1433" t="s">
        <v>42</v>
      </c>
      <c r="D1433" t="s">
        <v>43</v>
      </c>
      <c r="E1433">
        <f>"07"</f>
        <v>0</v>
      </c>
      <c r="F1433" t="s">
        <v>44</v>
      </c>
      <c r="G1433" t="s">
        <v>45</v>
      </c>
      <c r="H1433">
        <v>3029</v>
      </c>
      <c r="I1433" t="s">
        <v>1741</v>
      </c>
      <c r="J1433" t="s">
        <v>1742</v>
      </c>
      <c r="K1433" t="s">
        <v>48</v>
      </c>
      <c r="L1433" t="s">
        <v>49</v>
      </c>
      <c r="M1433">
        <v>20</v>
      </c>
      <c r="N1433" t="s">
        <v>1743</v>
      </c>
      <c r="O1433" t="s">
        <v>51</v>
      </c>
      <c r="P1433" t="s">
        <v>912</v>
      </c>
      <c r="Q1433" t="s">
        <v>92</v>
      </c>
      <c r="R1433" t="s">
        <v>237</v>
      </c>
      <c r="S1433" t="s">
        <v>55</v>
      </c>
      <c r="T1433" t="s">
        <v>55</v>
      </c>
      <c r="U1433" t="s">
        <v>1744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61</v>
      </c>
      <c r="AF1433" t="s">
        <v>1271</v>
      </c>
      <c r="AG1433" t="s">
        <v>1272</v>
      </c>
      <c r="AH1433">
        <v>3</v>
      </c>
      <c r="AI1433">
        <f>"07211     "</f>
        <v>0</v>
      </c>
      <c r="AJ1433" t="s">
        <v>239</v>
      </c>
      <c r="AK1433" t="s">
        <v>240</v>
      </c>
      <c r="AL1433" t="s">
        <v>1456</v>
      </c>
      <c r="AM1433" t="s">
        <v>1457</v>
      </c>
      <c r="AN1433" t="s">
        <v>286</v>
      </c>
      <c r="AO1433" t="s">
        <v>70</v>
      </c>
    </row>
    <row r="1434" spans="1:41">
      <c r="A1434">
        <v>1424</v>
      </c>
      <c r="B1434" t="s">
        <v>41</v>
      </c>
      <c r="C1434" t="s">
        <v>42</v>
      </c>
      <c r="D1434" t="s">
        <v>43</v>
      </c>
      <c r="E1434">
        <f>"07"</f>
        <v>0</v>
      </c>
      <c r="F1434" t="s">
        <v>44</v>
      </c>
      <c r="G1434" t="s">
        <v>45</v>
      </c>
      <c r="H1434">
        <v>3029</v>
      </c>
      <c r="I1434" t="s">
        <v>1741</v>
      </c>
      <c r="J1434" t="s">
        <v>1742</v>
      </c>
      <c r="K1434" t="s">
        <v>48</v>
      </c>
      <c r="L1434" t="s">
        <v>49</v>
      </c>
      <c r="M1434">
        <v>20</v>
      </c>
      <c r="N1434" t="s">
        <v>1743</v>
      </c>
      <c r="O1434" t="s">
        <v>51</v>
      </c>
      <c r="P1434" t="s">
        <v>912</v>
      </c>
      <c r="Q1434" t="s">
        <v>92</v>
      </c>
      <c r="R1434" t="s">
        <v>237</v>
      </c>
      <c r="S1434" t="s">
        <v>55</v>
      </c>
      <c r="T1434" t="s">
        <v>55</v>
      </c>
      <c r="U1434" t="s">
        <v>1744</v>
      </c>
      <c r="V1434" t="s">
        <v>80</v>
      </c>
      <c r="W1434" t="s">
        <v>80</v>
      </c>
      <c r="X1434" t="s">
        <v>60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61</v>
      </c>
      <c r="AF1434" t="s">
        <v>1271</v>
      </c>
      <c r="AG1434" t="s">
        <v>1272</v>
      </c>
      <c r="AH1434">
        <v>5</v>
      </c>
      <c r="AI1434">
        <f>"07211     "</f>
        <v>0</v>
      </c>
      <c r="AJ1434" t="s">
        <v>239</v>
      </c>
      <c r="AK1434" t="s">
        <v>240</v>
      </c>
      <c r="AL1434" t="s">
        <v>1456</v>
      </c>
      <c r="AM1434" t="s">
        <v>1457</v>
      </c>
      <c r="AN1434" t="s">
        <v>286</v>
      </c>
      <c r="AO1434" t="s">
        <v>70</v>
      </c>
    </row>
    <row r="1435" spans="1:41">
      <c r="A1435">
        <v>1426</v>
      </c>
      <c r="B1435" t="s">
        <v>41</v>
      </c>
      <c r="C1435" t="s">
        <v>42</v>
      </c>
      <c r="D1435" t="s">
        <v>43</v>
      </c>
      <c r="E1435">
        <f>"07"</f>
        <v>0</v>
      </c>
      <c r="F1435" t="s">
        <v>44</v>
      </c>
      <c r="G1435" t="s">
        <v>45</v>
      </c>
      <c r="H1435">
        <v>3029</v>
      </c>
      <c r="I1435" t="s">
        <v>1741</v>
      </c>
      <c r="J1435" t="s">
        <v>1742</v>
      </c>
      <c r="K1435" t="s">
        <v>48</v>
      </c>
      <c r="L1435" t="s">
        <v>49</v>
      </c>
      <c r="M1435">
        <v>20</v>
      </c>
      <c r="N1435" t="s">
        <v>1743</v>
      </c>
      <c r="O1435" t="s">
        <v>51</v>
      </c>
      <c r="P1435" t="s">
        <v>912</v>
      </c>
      <c r="Q1435" t="s">
        <v>92</v>
      </c>
      <c r="R1435" t="s">
        <v>237</v>
      </c>
      <c r="S1435" t="s">
        <v>55</v>
      </c>
      <c r="T1435" t="s">
        <v>55</v>
      </c>
      <c r="U1435" t="s">
        <v>1744</v>
      </c>
      <c r="V1435" t="s">
        <v>80</v>
      </c>
      <c r="W1435" t="s">
        <v>80</v>
      </c>
      <c r="X1435" t="s">
        <v>60</v>
      </c>
      <c r="Y1435" t="s">
        <v>60</v>
      </c>
      <c r="Z1435" t="s">
        <v>61</v>
      </c>
      <c r="AA1435" t="s">
        <v>61</v>
      </c>
      <c r="AB1435" t="s">
        <v>61</v>
      </c>
      <c r="AC1435" t="s">
        <v>60</v>
      </c>
      <c r="AD1435" t="s">
        <v>61</v>
      </c>
      <c r="AE1435" t="s">
        <v>61</v>
      </c>
      <c r="AF1435" t="s">
        <v>1271</v>
      </c>
      <c r="AG1435" t="s">
        <v>1272</v>
      </c>
      <c r="AH1435">
        <v>30</v>
      </c>
      <c r="AI1435">
        <f>"07211     "</f>
        <v>0</v>
      </c>
      <c r="AJ1435" t="s">
        <v>239</v>
      </c>
      <c r="AK1435" t="s">
        <v>240</v>
      </c>
      <c r="AL1435" t="s">
        <v>140</v>
      </c>
      <c r="AM1435" t="s">
        <v>141</v>
      </c>
      <c r="AN1435" t="s">
        <v>286</v>
      </c>
      <c r="AO1435" t="s">
        <v>70</v>
      </c>
    </row>
    <row r="1436" spans="1:41">
      <c r="A1436">
        <v>1427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1741</v>
      </c>
      <c r="J1436" t="s">
        <v>1742</v>
      </c>
      <c r="K1436" t="s">
        <v>48</v>
      </c>
      <c r="L1436" t="s">
        <v>49</v>
      </c>
      <c r="M1436">
        <v>20</v>
      </c>
      <c r="N1436" t="s">
        <v>1743</v>
      </c>
      <c r="O1436" t="s">
        <v>51</v>
      </c>
      <c r="P1436" t="s">
        <v>912</v>
      </c>
      <c r="Q1436" t="s">
        <v>92</v>
      </c>
      <c r="R1436" t="s">
        <v>237</v>
      </c>
      <c r="S1436" t="s">
        <v>55</v>
      </c>
      <c r="T1436" t="s">
        <v>55</v>
      </c>
      <c r="U1436" t="s">
        <v>1744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1271</v>
      </c>
      <c r="AG1436" t="s">
        <v>1272</v>
      </c>
      <c r="AH1436">
        <v>31</v>
      </c>
      <c r="AI1436">
        <f>"07211     "</f>
        <v>0</v>
      </c>
      <c r="AJ1436" t="s">
        <v>239</v>
      </c>
      <c r="AK1436" t="s">
        <v>240</v>
      </c>
      <c r="AL1436" t="s">
        <v>140</v>
      </c>
      <c r="AM1436" t="s">
        <v>141</v>
      </c>
      <c r="AN1436" t="s">
        <v>286</v>
      </c>
      <c r="AO1436" t="s">
        <v>70</v>
      </c>
    </row>
    <row r="1437" spans="1:41">
      <c r="A1437">
        <v>1428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1741</v>
      </c>
      <c r="J1437" t="s">
        <v>1742</v>
      </c>
      <c r="K1437" t="s">
        <v>48</v>
      </c>
      <c r="L1437" t="s">
        <v>49</v>
      </c>
      <c r="M1437">
        <v>20</v>
      </c>
      <c r="N1437" t="s">
        <v>1743</v>
      </c>
      <c r="O1437" t="s">
        <v>51</v>
      </c>
      <c r="P1437" t="s">
        <v>912</v>
      </c>
      <c r="Q1437" t="s">
        <v>92</v>
      </c>
      <c r="R1437" t="s">
        <v>237</v>
      </c>
      <c r="S1437" t="s">
        <v>55</v>
      </c>
      <c r="T1437" t="s">
        <v>55</v>
      </c>
      <c r="U1437" t="s">
        <v>1744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1271</v>
      </c>
      <c r="AG1437" t="s">
        <v>1272</v>
      </c>
      <c r="AH1437">
        <v>32</v>
      </c>
      <c r="AI1437">
        <f>"07211     "</f>
        <v>0</v>
      </c>
      <c r="AJ1437" t="s">
        <v>239</v>
      </c>
      <c r="AK1437" t="s">
        <v>240</v>
      </c>
      <c r="AL1437" t="s">
        <v>140</v>
      </c>
      <c r="AM1437" t="s">
        <v>141</v>
      </c>
      <c r="AN1437" t="s">
        <v>286</v>
      </c>
      <c r="AO1437" t="s">
        <v>70</v>
      </c>
    </row>
    <row r="1438" spans="1:41">
      <c r="A1438">
        <v>1429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1741</v>
      </c>
      <c r="J1438" t="s">
        <v>1742</v>
      </c>
      <c r="K1438" t="s">
        <v>48</v>
      </c>
      <c r="L1438" t="s">
        <v>49</v>
      </c>
      <c r="M1438">
        <v>20</v>
      </c>
      <c r="N1438" t="s">
        <v>1743</v>
      </c>
      <c r="O1438" t="s">
        <v>51</v>
      </c>
      <c r="P1438" t="s">
        <v>912</v>
      </c>
      <c r="Q1438" t="s">
        <v>92</v>
      </c>
      <c r="R1438" t="s">
        <v>237</v>
      </c>
      <c r="S1438" t="s">
        <v>55</v>
      </c>
      <c r="T1438" t="s">
        <v>55</v>
      </c>
      <c r="U1438" t="s">
        <v>1744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1271</v>
      </c>
      <c r="AG1438" t="s">
        <v>1272</v>
      </c>
      <c r="AH1438">
        <v>33</v>
      </c>
      <c r="AI1438">
        <f>"07211     "</f>
        <v>0</v>
      </c>
      <c r="AJ1438" t="s">
        <v>239</v>
      </c>
      <c r="AK1438" t="s">
        <v>240</v>
      </c>
      <c r="AL1438" t="s">
        <v>140</v>
      </c>
      <c r="AM1438" t="s">
        <v>141</v>
      </c>
      <c r="AN1438" t="s">
        <v>286</v>
      </c>
      <c r="AO1438" t="s">
        <v>70</v>
      </c>
    </row>
    <row r="1439" spans="1:41">
      <c r="A1439">
        <v>1430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1741</v>
      </c>
      <c r="J1439" t="s">
        <v>1742</v>
      </c>
      <c r="K1439" t="s">
        <v>48</v>
      </c>
      <c r="L1439" t="s">
        <v>49</v>
      </c>
      <c r="M1439">
        <v>20</v>
      </c>
      <c r="N1439" t="s">
        <v>1743</v>
      </c>
      <c r="O1439" t="s">
        <v>51</v>
      </c>
      <c r="P1439" t="s">
        <v>912</v>
      </c>
      <c r="Q1439" t="s">
        <v>92</v>
      </c>
      <c r="R1439" t="s">
        <v>237</v>
      </c>
      <c r="S1439" t="s">
        <v>55</v>
      </c>
      <c r="T1439" t="s">
        <v>55</v>
      </c>
      <c r="U1439" t="s">
        <v>1744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1271</v>
      </c>
      <c r="AG1439" t="s">
        <v>1272</v>
      </c>
      <c r="AH1439">
        <v>34</v>
      </c>
      <c r="AI1439">
        <f>"07211     "</f>
        <v>0</v>
      </c>
      <c r="AJ1439" t="s">
        <v>239</v>
      </c>
      <c r="AK1439" t="s">
        <v>240</v>
      </c>
      <c r="AL1439" t="s">
        <v>140</v>
      </c>
      <c r="AM1439" t="s">
        <v>141</v>
      </c>
      <c r="AN1439" t="s">
        <v>286</v>
      </c>
      <c r="AO1439" t="s">
        <v>70</v>
      </c>
    </row>
    <row r="1440" spans="1:41">
      <c r="A1440">
        <v>1431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1741</v>
      </c>
      <c r="J1440" t="s">
        <v>1742</v>
      </c>
      <c r="K1440" t="s">
        <v>48</v>
      </c>
      <c r="L1440" t="s">
        <v>49</v>
      </c>
      <c r="M1440">
        <v>20</v>
      </c>
      <c r="N1440" t="s">
        <v>1743</v>
      </c>
      <c r="O1440" t="s">
        <v>51</v>
      </c>
      <c r="P1440" t="s">
        <v>912</v>
      </c>
      <c r="Q1440" t="s">
        <v>92</v>
      </c>
      <c r="R1440" t="s">
        <v>237</v>
      </c>
      <c r="S1440" t="s">
        <v>55</v>
      </c>
      <c r="T1440" t="s">
        <v>55</v>
      </c>
      <c r="U1440" t="s">
        <v>1744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1271</v>
      </c>
      <c r="AG1440" t="s">
        <v>1272</v>
      </c>
      <c r="AH1440">
        <v>35</v>
      </c>
      <c r="AI1440">
        <f>"07211     "</f>
        <v>0</v>
      </c>
      <c r="AJ1440" t="s">
        <v>239</v>
      </c>
      <c r="AK1440" t="s">
        <v>240</v>
      </c>
      <c r="AL1440" t="s">
        <v>140</v>
      </c>
      <c r="AM1440" t="s">
        <v>141</v>
      </c>
      <c r="AN1440" t="s">
        <v>286</v>
      </c>
      <c r="AO1440" t="s">
        <v>70</v>
      </c>
    </row>
    <row r="1441" spans="1:41">
      <c r="A1441">
        <v>1432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3029</v>
      </c>
      <c r="I1441" t="s">
        <v>1741</v>
      </c>
      <c r="J1441" t="s">
        <v>1742</v>
      </c>
      <c r="K1441" t="s">
        <v>48</v>
      </c>
      <c r="L1441" t="s">
        <v>49</v>
      </c>
      <c r="M1441">
        <v>20</v>
      </c>
      <c r="N1441" t="s">
        <v>1743</v>
      </c>
      <c r="O1441" t="s">
        <v>51</v>
      </c>
      <c r="P1441" t="s">
        <v>912</v>
      </c>
      <c r="Q1441" t="s">
        <v>92</v>
      </c>
      <c r="R1441" t="s">
        <v>237</v>
      </c>
      <c r="S1441" t="s">
        <v>55</v>
      </c>
      <c r="T1441" t="s">
        <v>55</v>
      </c>
      <c r="U1441" t="s">
        <v>1744</v>
      </c>
      <c r="V1441" t="s">
        <v>80</v>
      </c>
      <c r="W1441" t="s">
        <v>80</v>
      </c>
      <c r="X1441" t="s">
        <v>60</v>
      </c>
      <c r="Y1441" t="s">
        <v>60</v>
      </c>
      <c r="Z1441" t="s">
        <v>61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1271</v>
      </c>
      <c r="AG1441" t="s">
        <v>1272</v>
      </c>
      <c r="AH1441">
        <v>36</v>
      </c>
      <c r="AI1441">
        <f>"07211     "</f>
        <v>0</v>
      </c>
      <c r="AJ1441" t="s">
        <v>239</v>
      </c>
      <c r="AK1441" t="s">
        <v>240</v>
      </c>
      <c r="AL1441" t="s">
        <v>140</v>
      </c>
      <c r="AM1441" t="s">
        <v>141</v>
      </c>
      <c r="AN1441" t="s">
        <v>286</v>
      </c>
      <c r="AO1441" t="s">
        <v>70</v>
      </c>
    </row>
    <row r="1442" spans="1:41">
      <c r="A1442">
        <v>1433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1741</v>
      </c>
      <c r="J1442" t="s">
        <v>1742</v>
      </c>
      <c r="K1442" t="s">
        <v>48</v>
      </c>
      <c r="L1442" t="s">
        <v>49</v>
      </c>
      <c r="M1442">
        <v>20</v>
      </c>
      <c r="N1442" t="s">
        <v>1743</v>
      </c>
      <c r="O1442" t="s">
        <v>51</v>
      </c>
      <c r="P1442" t="s">
        <v>912</v>
      </c>
      <c r="Q1442" t="s">
        <v>92</v>
      </c>
      <c r="R1442" t="s">
        <v>237</v>
      </c>
      <c r="S1442" t="s">
        <v>55</v>
      </c>
      <c r="T1442" t="s">
        <v>55</v>
      </c>
      <c r="U1442" t="s">
        <v>1744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1271</v>
      </c>
      <c r="AG1442" t="s">
        <v>1272</v>
      </c>
      <c r="AH1442">
        <v>37</v>
      </c>
      <c r="AI1442">
        <f>"07211     "</f>
        <v>0</v>
      </c>
      <c r="AJ1442" t="s">
        <v>239</v>
      </c>
      <c r="AK1442" t="s">
        <v>240</v>
      </c>
      <c r="AL1442" t="s">
        <v>284</v>
      </c>
      <c r="AM1442" t="s">
        <v>285</v>
      </c>
      <c r="AN1442" t="s">
        <v>286</v>
      </c>
      <c r="AO1442" t="s">
        <v>253</v>
      </c>
    </row>
    <row r="1443" spans="1:41">
      <c r="A1443">
        <v>1434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1741</v>
      </c>
      <c r="J1443" t="s">
        <v>1742</v>
      </c>
      <c r="K1443" t="s">
        <v>48</v>
      </c>
      <c r="L1443" t="s">
        <v>49</v>
      </c>
      <c r="M1443">
        <v>20</v>
      </c>
      <c r="N1443" t="s">
        <v>1743</v>
      </c>
      <c r="O1443" t="s">
        <v>51</v>
      </c>
      <c r="P1443" t="s">
        <v>912</v>
      </c>
      <c r="Q1443" t="s">
        <v>92</v>
      </c>
      <c r="R1443" t="s">
        <v>237</v>
      </c>
      <c r="S1443" t="s">
        <v>55</v>
      </c>
      <c r="T1443" t="s">
        <v>55</v>
      </c>
      <c r="U1443" t="s">
        <v>1744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1271</v>
      </c>
      <c r="AG1443" t="s">
        <v>1272</v>
      </c>
      <c r="AH1443">
        <v>38</v>
      </c>
      <c r="AI1443">
        <f>"07211     "</f>
        <v>0</v>
      </c>
      <c r="AJ1443" t="s">
        <v>239</v>
      </c>
      <c r="AK1443" t="s">
        <v>240</v>
      </c>
      <c r="AL1443" t="s">
        <v>284</v>
      </c>
      <c r="AM1443" t="s">
        <v>285</v>
      </c>
      <c r="AN1443" t="s">
        <v>286</v>
      </c>
      <c r="AO1443" t="s">
        <v>70</v>
      </c>
    </row>
    <row r="1444" spans="1:41">
      <c r="A1444">
        <v>1435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1741</v>
      </c>
      <c r="J1444" t="s">
        <v>1742</v>
      </c>
      <c r="K1444" t="s">
        <v>48</v>
      </c>
      <c r="L1444" t="s">
        <v>49</v>
      </c>
      <c r="M1444">
        <v>20</v>
      </c>
      <c r="N1444" t="s">
        <v>1743</v>
      </c>
      <c r="O1444" t="s">
        <v>51</v>
      </c>
      <c r="P1444" t="s">
        <v>912</v>
      </c>
      <c r="Q1444" t="s">
        <v>92</v>
      </c>
      <c r="R1444" t="s">
        <v>237</v>
      </c>
      <c r="S1444" t="s">
        <v>55</v>
      </c>
      <c r="T1444" t="s">
        <v>55</v>
      </c>
      <c r="U1444" t="s">
        <v>1744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1271</v>
      </c>
      <c r="AG1444" t="s">
        <v>1272</v>
      </c>
      <c r="AH1444">
        <v>39</v>
      </c>
      <c r="AI1444">
        <f>"07211     "</f>
        <v>0</v>
      </c>
      <c r="AJ1444" t="s">
        <v>239</v>
      </c>
      <c r="AK1444" t="s">
        <v>240</v>
      </c>
      <c r="AL1444" t="s">
        <v>1456</v>
      </c>
      <c r="AM1444" t="s">
        <v>1457</v>
      </c>
      <c r="AN1444" t="s">
        <v>286</v>
      </c>
      <c r="AO1444" t="s">
        <v>253</v>
      </c>
    </row>
    <row r="1445" spans="1:41">
      <c r="A1445">
        <v>2496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3759</v>
      </c>
      <c r="I1445" t="s">
        <v>1818</v>
      </c>
      <c r="J1445" t="s">
        <v>1819</v>
      </c>
      <c r="K1445" t="s">
        <v>48</v>
      </c>
      <c r="L1445" t="s">
        <v>49</v>
      </c>
      <c r="M1445">
        <v>22</v>
      </c>
      <c r="N1445" t="s">
        <v>1820</v>
      </c>
      <c r="O1445" t="s">
        <v>51</v>
      </c>
      <c r="P1445" t="s">
        <v>912</v>
      </c>
      <c r="Q1445" t="s">
        <v>92</v>
      </c>
      <c r="R1445" t="s">
        <v>237</v>
      </c>
      <c r="S1445" t="s">
        <v>55</v>
      </c>
      <c r="T1445" t="s">
        <v>55</v>
      </c>
      <c r="U1445" t="s">
        <v>1821</v>
      </c>
      <c r="V1445" t="s">
        <v>1822</v>
      </c>
      <c r="W1445" t="s">
        <v>1823</v>
      </c>
      <c r="X1445" t="s">
        <v>60</v>
      </c>
      <c r="Y1445" t="s">
        <v>60</v>
      </c>
      <c r="Z1445" t="s">
        <v>61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1824</v>
      </c>
      <c r="AG1445" t="s">
        <v>1825</v>
      </c>
      <c r="AH1445">
        <v>19</v>
      </c>
      <c r="AI1445">
        <f>"07211     "</f>
        <v>0</v>
      </c>
      <c r="AJ1445" t="s">
        <v>239</v>
      </c>
      <c r="AK1445" t="s">
        <v>240</v>
      </c>
      <c r="AL1445" t="s">
        <v>140</v>
      </c>
      <c r="AM1445" t="s">
        <v>141</v>
      </c>
      <c r="AN1445" t="s">
        <v>68</v>
      </c>
      <c r="AO1445" t="s">
        <v>69</v>
      </c>
    </row>
    <row r="1446" spans="1:41">
      <c r="A1446">
        <v>1436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1741</v>
      </c>
      <c r="J1446" t="s">
        <v>1742</v>
      </c>
      <c r="K1446" t="s">
        <v>48</v>
      </c>
      <c r="L1446" t="s">
        <v>49</v>
      </c>
      <c r="M1446">
        <v>20</v>
      </c>
      <c r="N1446" t="s">
        <v>1743</v>
      </c>
      <c r="O1446" t="s">
        <v>51</v>
      </c>
      <c r="P1446" t="s">
        <v>912</v>
      </c>
      <c r="Q1446" t="s">
        <v>92</v>
      </c>
      <c r="R1446" t="s">
        <v>237</v>
      </c>
      <c r="S1446" t="s">
        <v>55</v>
      </c>
      <c r="T1446" t="s">
        <v>55</v>
      </c>
      <c r="U1446" t="s">
        <v>1744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1271</v>
      </c>
      <c r="AG1446" t="s">
        <v>1272</v>
      </c>
      <c r="AH1446">
        <v>40</v>
      </c>
      <c r="AI1446">
        <f>"07211     "</f>
        <v>0</v>
      </c>
      <c r="AJ1446" t="s">
        <v>239</v>
      </c>
      <c r="AK1446" t="s">
        <v>240</v>
      </c>
      <c r="AL1446" t="s">
        <v>1826</v>
      </c>
      <c r="AM1446" t="s">
        <v>1827</v>
      </c>
      <c r="AN1446" t="s">
        <v>286</v>
      </c>
      <c r="AO1446" t="s">
        <v>70</v>
      </c>
    </row>
    <row r="1447" spans="1:41">
      <c r="A1447">
        <v>1437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1741</v>
      </c>
      <c r="J1447" t="s">
        <v>1742</v>
      </c>
      <c r="K1447" t="s">
        <v>48</v>
      </c>
      <c r="L1447" t="s">
        <v>49</v>
      </c>
      <c r="M1447">
        <v>20</v>
      </c>
      <c r="N1447" t="s">
        <v>1743</v>
      </c>
      <c r="O1447" t="s">
        <v>51</v>
      </c>
      <c r="P1447" t="s">
        <v>912</v>
      </c>
      <c r="Q1447" t="s">
        <v>92</v>
      </c>
      <c r="R1447" t="s">
        <v>237</v>
      </c>
      <c r="S1447" t="s">
        <v>55</v>
      </c>
      <c r="T1447" t="s">
        <v>55</v>
      </c>
      <c r="U1447" t="s">
        <v>1744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1271</v>
      </c>
      <c r="AG1447" t="s">
        <v>1272</v>
      </c>
      <c r="AH1447">
        <v>41</v>
      </c>
      <c r="AI1447">
        <f>"07211     "</f>
        <v>0</v>
      </c>
      <c r="AJ1447" t="s">
        <v>239</v>
      </c>
      <c r="AK1447" t="s">
        <v>240</v>
      </c>
      <c r="AL1447" t="s">
        <v>1826</v>
      </c>
      <c r="AM1447" t="s">
        <v>1827</v>
      </c>
      <c r="AN1447" t="s">
        <v>286</v>
      </c>
      <c r="AO1447" t="s">
        <v>70</v>
      </c>
    </row>
    <row r="1448" spans="1:41">
      <c r="A1448">
        <v>1438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1741</v>
      </c>
      <c r="J1448" t="s">
        <v>1742</v>
      </c>
      <c r="K1448" t="s">
        <v>48</v>
      </c>
      <c r="L1448" t="s">
        <v>49</v>
      </c>
      <c r="M1448">
        <v>20</v>
      </c>
      <c r="N1448" t="s">
        <v>1743</v>
      </c>
      <c r="O1448" t="s">
        <v>51</v>
      </c>
      <c r="P1448" t="s">
        <v>912</v>
      </c>
      <c r="Q1448" t="s">
        <v>92</v>
      </c>
      <c r="R1448" t="s">
        <v>237</v>
      </c>
      <c r="S1448" t="s">
        <v>55</v>
      </c>
      <c r="T1448" t="s">
        <v>55</v>
      </c>
      <c r="U1448" t="s">
        <v>1744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1271</v>
      </c>
      <c r="AG1448" t="s">
        <v>1272</v>
      </c>
      <c r="AH1448">
        <v>42</v>
      </c>
      <c r="AI1448">
        <f>"07211     "</f>
        <v>0</v>
      </c>
      <c r="AJ1448" t="s">
        <v>239</v>
      </c>
      <c r="AK1448" t="s">
        <v>240</v>
      </c>
      <c r="AL1448" t="s">
        <v>1868</v>
      </c>
      <c r="AM1448" t="s">
        <v>1869</v>
      </c>
      <c r="AN1448" t="s">
        <v>286</v>
      </c>
      <c r="AO1448" t="s">
        <v>253</v>
      </c>
    </row>
    <row r="1449" spans="1:41">
      <c r="A1449">
        <v>1439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3029</v>
      </c>
      <c r="I1449" t="s">
        <v>1741</v>
      </c>
      <c r="J1449" t="s">
        <v>1742</v>
      </c>
      <c r="K1449" t="s">
        <v>48</v>
      </c>
      <c r="L1449" t="s">
        <v>49</v>
      </c>
      <c r="M1449">
        <v>20</v>
      </c>
      <c r="N1449" t="s">
        <v>1743</v>
      </c>
      <c r="O1449" t="s">
        <v>51</v>
      </c>
      <c r="P1449" t="s">
        <v>912</v>
      </c>
      <c r="Q1449" t="s">
        <v>92</v>
      </c>
      <c r="R1449" t="s">
        <v>237</v>
      </c>
      <c r="S1449" t="s">
        <v>55</v>
      </c>
      <c r="T1449" t="s">
        <v>55</v>
      </c>
      <c r="U1449" t="s">
        <v>1744</v>
      </c>
      <c r="V1449" t="s">
        <v>80</v>
      </c>
      <c r="W1449" t="s">
        <v>80</v>
      </c>
      <c r="X1449" t="s">
        <v>60</v>
      </c>
      <c r="Y1449" t="s">
        <v>60</v>
      </c>
      <c r="Z1449" t="s">
        <v>61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1271</v>
      </c>
      <c r="AG1449" t="s">
        <v>1272</v>
      </c>
      <c r="AH1449">
        <v>43</v>
      </c>
      <c r="AI1449">
        <f>"07211     "</f>
        <v>0</v>
      </c>
      <c r="AJ1449" t="s">
        <v>239</v>
      </c>
      <c r="AK1449" t="s">
        <v>240</v>
      </c>
      <c r="AL1449" t="s">
        <v>1868</v>
      </c>
      <c r="AM1449" t="s">
        <v>1869</v>
      </c>
      <c r="AN1449" t="s">
        <v>286</v>
      </c>
      <c r="AO1449" t="s">
        <v>253</v>
      </c>
    </row>
    <row r="1450" spans="1:41">
      <c r="A1450">
        <v>1440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1741</v>
      </c>
      <c r="J1450" t="s">
        <v>1742</v>
      </c>
      <c r="K1450" t="s">
        <v>48</v>
      </c>
      <c r="L1450" t="s">
        <v>49</v>
      </c>
      <c r="M1450">
        <v>20</v>
      </c>
      <c r="N1450" t="s">
        <v>1743</v>
      </c>
      <c r="O1450" t="s">
        <v>51</v>
      </c>
      <c r="P1450" t="s">
        <v>912</v>
      </c>
      <c r="Q1450" t="s">
        <v>92</v>
      </c>
      <c r="R1450" t="s">
        <v>237</v>
      </c>
      <c r="S1450" t="s">
        <v>55</v>
      </c>
      <c r="T1450" t="s">
        <v>55</v>
      </c>
      <c r="U1450" t="s">
        <v>1744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1271</v>
      </c>
      <c r="AG1450" t="s">
        <v>1272</v>
      </c>
      <c r="AH1450">
        <v>44</v>
      </c>
      <c r="AI1450">
        <f>"07211     "</f>
        <v>0</v>
      </c>
      <c r="AJ1450" t="s">
        <v>239</v>
      </c>
      <c r="AK1450" t="s">
        <v>240</v>
      </c>
      <c r="AL1450" t="s">
        <v>1492</v>
      </c>
      <c r="AM1450" t="s">
        <v>1493</v>
      </c>
      <c r="AN1450" t="s">
        <v>286</v>
      </c>
      <c r="AO1450" t="s">
        <v>253</v>
      </c>
    </row>
    <row r="1451" spans="1:41">
      <c r="A1451">
        <v>2497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3759</v>
      </c>
      <c r="I1451" t="s">
        <v>1818</v>
      </c>
      <c r="J1451" t="s">
        <v>1819</v>
      </c>
      <c r="K1451" t="s">
        <v>48</v>
      </c>
      <c r="L1451" t="s">
        <v>49</v>
      </c>
      <c r="M1451">
        <v>22</v>
      </c>
      <c r="N1451" t="s">
        <v>1820</v>
      </c>
      <c r="O1451" t="s">
        <v>51</v>
      </c>
      <c r="P1451" t="s">
        <v>912</v>
      </c>
      <c r="Q1451" t="s">
        <v>92</v>
      </c>
      <c r="R1451" t="s">
        <v>237</v>
      </c>
      <c r="S1451" t="s">
        <v>55</v>
      </c>
      <c r="T1451" t="s">
        <v>55</v>
      </c>
      <c r="U1451" t="s">
        <v>1821</v>
      </c>
      <c r="V1451" t="s">
        <v>1822</v>
      </c>
      <c r="W1451" t="s">
        <v>1823</v>
      </c>
      <c r="X1451" t="s">
        <v>60</v>
      </c>
      <c r="Y1451" t="s">
        <v>60</v>
      </c>
      <c r="Z1451" t="s">
        <v>61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1824</v>
      </c>
      <c r="AG1451" t="s">
        <v>1825</v>
      </c>
      <c r="AH1451">
        <v>20</v>
      </c>
      <c r="AI1451">
        <f>"07211     "</f>
        <v>0</v>
      </c>
      <c r="AJ1451" t="s">
        <v>239</v>
      </c>
      <c r="AK1451" t="s">
        <v>240</v>
      </c>
      <c r="AL1451" t="s">
        <v>1492</v>
      </c>
      <c r="AM1451" t="s">
        <v>1493</v>
      </c>
      <c r="AN1451" t="s">
        <v>68</v>
      </c>
      <c r="AO1451" t="s">
        <v>224</v>
      </c>
    </row>
    <row r="1452" spans="1:41">
      <c r="A1452">
        <v>1441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1741</v>
      </c>
      <c r="J1452" t="s">
        <v>1742</v>
      </c>
      <c r="K1452" t="s">
        <v>48</v>
      </c>
      <c r="L1452" t="s">
        <v>49</v>
      </c>
      <c r="M1452">
        <v>20</v>
      </c>
      <c r="N1452" t="s">
        <v>1743</v>
      </c>
      <c r="O1452" t="s">
        <v>51</v>
      </c>
      <c r="P1452" t="s">
        <v>912</v>
      </c>
      <c r="Q1452" t="s">
        <v>92</v>
      </c>
      <c r="R1452" t="s">
        <v>237</v>
      </c>
      <c r="S1452" t="s">
        <v>55</v>
      </c>
      <c r="T1452" t="s">
        <v>55</v>
      </c>
      <c r="U1452" t="s">
        <v>1744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1271</v>
      </c>
      <c r="AG1452" t="s">
        <v>1272</v>
      </c>
      <c r="AH1452">
        <v>45</v>
      </c>
      <c r="AI1452">
        <f>"07211     "</f>
        <v>0</v>
      </c>
      <c r="AJ1452" t="s">
        <v>239</v>
      </c>
      <c r="AK1452" t="s">
        <v>240</v>
      </c>
      <c r="AL1452" t="s">
        <v>1492</v>
      </c>
      <c r="AM1452" t="s">
        <v>1493</v>
      </c>
      <c r="AN1452" t="s">
        <v>286</v>
      </c>
      <c r="AO1452" t="s">
        <v>70</v>
      </c>
    </row>
    <row r="1453" spans="1:41">
      <c r="A1453">
        <v>1442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1741</v>
      </c>
      <c r="J1453" t="s">
        <v>1742</v>
      </c>
      <c r="K1453" t="s">
        <v>48</v>
      </c>
      <c r="L1453" t="s">
        <v>49</v>
      </c>
      <c r="M1453">
        <v>20</v>
      </c>
      <c r="N1453" t="s">
        <v>1743</v>
      </c>
      <c r="O1453" t="s">
        <v>51</v>
      </c>
      <c r="P1453" t="s">
        <v>912</v>
      </c>
      <c r="Q1453" t="s">
        <v>92</v>
      </c>
      <c r="R1453" t="s">
        <v>237</v>
      </c>
      <c r="S1453" t="s">
        <v>55</v>
      </c>
      <c r="T1453" t="s">
        <v>55</v>
      </c>
      <c r="U1453" t="s">
        <v>1744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1271</v>
      </c>
      <c r="AG1453" t="s">
        <v>1272</v>
      </c>
      <c r="AH1453">
        <v>46</v>
      </c>
      <c r="AI1453">
        <f>"07211     "</f>
        <v>0</v>
      </c>
      <c r="AJ1453" t="s">
        <v>239</v>
      </c>
      <c r="AK1453" t="s">
        <v>240</v>
      </c>
      <c r="AL1453" t="s">
        <v>1492</v>
      </c>
      <c r="AM1453" t="s">
        <v>1493</v>
      </c>
      <c r="AN1453" t="s">
        <v>286</v>
      </c>
      <c r="AO1453" t="s">
        <v>142</v>
      </c>
    </row>
    <row r="1454" spans="1:41">
      <c r="A1454">
        <v>1443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1741</v>
      </c>
      <c r="J1454" t="s">
        <v>1742</v>
      </c>
      <c r="K1454" t="s">
        <v>48</v>
      </c>
      <c r="L1454" t="s">
        <v>49</v>
      </c>
      <c r="M1454">
        <v>20</v>
      </c>
      <c r="N1454" t="s">
        <v>1743</v>
      </c>
      <c r="O1454" t="s">
        <v>51</v>
      </c>
      <c r="P1454" t="s">
        <v>912</v>
      </c>
      <c r="Q1454" t="s">
        <v>92</v>
      </c>
      <c r="R1454" t="s">
        <v>237</v>
      </c>
      <c r="S1454" t="s">
        <v>55</v>
      </c>
      <c r="T1454" t="s">
        <v>55</v>
      </c>
      <c r="U1454" t="s">
        <v>1744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1271</v>
      </c>
      <c r="AG1454" t="s">
        <v>1272</v>
      </c>
      <c r="AH1454">
        <v>47</v>
      </c>
      <c r="AI1454">
        <f>"07211     "</f>
        <v>0</v>
      </c>
      <c r="AJ1454" t="s">
        <v>239</v>
      </c>
      <c r="AK1454" t="s">
        <v>240</v>
      </c>
      <c r="AL1454" t="s">
        <v>1870</v>
      </c>
      <c r="AM1454" t="s">
        <v>1871</v>
      </c>
      <c r="AN1454" t="s">
        <v>286</v>
      </c>
      <c r="AO1454" t="s">
        <v>253</v>
      </c>
    </row>
    <row r="1455" spans="1:41">
      <c r="A1455">
        <v>1444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3029</v>
      </c>
      <c r="I1455" t="s">
        <v>1741</v>
      </c>
      <c r="J1455" t="s">
        <v>1742</v>
      </c>
      <c r="K1455" t="s">
        <v>48</v>
      </c>
      <c r="L1455" t="s">
        <v>49</v>
      </c>
      <c r="M1455">
        <v>20</v>
      </c>
      <c r="N1455" t="s">
        <v>1743</v>
      </c>
      <c r="O1455" t="s">
        <v>51</v>
      </c>
      <c r="P1455" t="s">
        <v>912</v>
      </c>
      <c r="Q1455" t="s">
        <v>92</v>
      </c>
      <c r="R1455" t="s">
        <v>237</v>
      </c>
      <c r="S1455" t="s">
        <v>55</v>
      </c>
      <c r="T1455" t="s">
        <v>55</v>
      </c>
      <c r="U1455" t="s">
        <v>1744</v>
      </c>
      <c r="V1455" t="s">
        <v>80</v>
      </c>
      <c r="W1455" t="s">
        <v>80</v>
      </c>
      <c r="X1455" t="s">
        <v>60</v>
      </c>
      <c r="Y1455" t="s">
        <v>60</v>
      </c>
      <c r="Z1455" t="s">
        <v>61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1271</v>
      </c>
      <c r="AG1455" t="s">
        <v>1272</v>
      </c>
      <c r="AH1455">
        <v>48</v>
      </c>
      <c r="AI1455">
        <f>"07211     "</f>
        <v>0</v>
      </c>
      <c r="AJ1455" t="s">
        <v>239</v>
      </c>
      <c r="AK1455" t="s">
        <v>240</v>
      </c>
      <c r="AL1455" t="s">
        <v>1870</v>
      </c>
      <c r="AM1455" t="s">
        <v>1871</v>
      </c>
      <c r="AN1455" t="s">
        <v>286</v>
      </c>
      <c r="AO1455" t="s">
        <v>253</v>
      </c>
    </row>
    <row r="1456" spans="1:41">
      <c r="A1456">
        <v>1445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1741</v>
      </c>
      <c r="J1456" t="s">
        <v>1742</v>
      </c>
      <c r="K1456" t="s">
        <v>48</v>
      </c>
      <c r="L1456" t="s">
        <v>49</v>
      </c>
      <c r="M1456">
        <v>20</v>
      </c>
      <c r="N1456" t="s">
        <v>1743</v>
      </c>
      <c r="O1456" t="s">
        <v>51</v>
      </c>
      <c r="P1456" t="s">
        <v>912</v>
      </c>
      <c r="Q1456" t="s">
        <v>92</v>
      </c>
      <c r="R1456" t="s">
        <v>237</v>
      </c>
      <c r="S1456" t="s">
        <v>55</v>
      </c>
      <c r="T1456" t="s">
        <v>55</v>
      </c>
      <c r="U1456" t="s">
        <v>1744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1271</v>
      </c>
      <c r="AG1456" t="s">
        <v>1272</v>
      </c>
      <c r="AH1456">
        <v>49</v>
      </c>
      <c r="AI1456">
        <f>"07211     "</f>
        <v>0</v>
      </c>
      <c r="AJ1456" t="s">
        <v>239</v>
      </c>
      <c r="AK1456" t="s">
        <v>240</v>
      </c>
      <c r="AL1456" t="s">
        <v>1872</v>
      </c>
      <c r="AM1456" t="s">
        <v>1873</v>
      </c>
      <c r="AN1456" t="s">
        <v>286</v>
      </c>
      <c r="AO1456" t="s">
        <v>253</v>
      </c>
    </row>
    <row r="1457" spans="1:41">
      <c r="A1457">
        <v>2319</v>
      </c>
      <c r="B1457" t="s">
        <v>41</v>
      </c>
      <c r="C1457" t="s">
        <v>42</v>
      </c>
      <c r="D1457" t="s">
        <v>43</v>
      </c>
      <c r="E1457">
        <f>"02"</f>
        <v>0</v>
      </c>
      <c r="F1457" t="s">
        <v>124</v>
      </c>
      <c r="G1457" t="s">
        <v>125</v>
      </c>
      <c r="H1457">
        <v>3454</v>
      </c>
      <c r="I1457" t="s">
        <v>1874</v>
      </c>
      <c r="J1457" t="s">
        <v>1875</v>
      </c>
      <c r="K1457" t="s">
        <v>48</v>
      </c>
      <c r="L1457" t="s">
        <v>49</v>
      </c>
      <c r="M1457">
        <v>17</v>
      </c>
      <c r="N1457" t="s">
        <v>1876</v>
      </c>
      <c r="O1457" t="s">
        <v>51</v>
      </c>
      <c r="P1457" t="s">
        <v>1862</v>
      </c>
      <c r="Q1457" t="s">
        <v>53</v>
      </c>
      <c r="R1457" t="s">
        <v>914</v>
      </c>
      <c r="S1457" t="s">
        <v>1877</v>
      </c>
      <c r="T1457" t="s">
        <v>237</v>
      </c>
      <c r="U1457" t="s">
        <v>1878</v>
      </c>
      <c r="V1457" t="s">
        <v>80</v>
      </c>
      <c r="W1457" t="s">
        <v>80</v>
      </c>
      <c r="X1457" t="s">
        <v>60</v>
      </c>
      <c r="Y1457" t="s">
        <v>60</v>
      </c>
      <c r="Z1457" t="s">
        <v>60</v>
      </c>
      <c r="AA1457" t="s">
        <v>61</v>
      </c>
      <c r="AB1457" t="s">
        <v>60</v>
      </c>
      <c r="AC1457" t="s">
        <v>60</v>
      </c>
      <c r="AD1457" t="s">
        <v>61</v>
      </c>
      <c r="AE1457" t="s">
        <v>60</v>
      </c>
      <c r="AF1457" t="s">
        <v>80</v>
      </c>
      <c r="AG1457" t="s">
        <v>80</v>
      </c>
      <c r="AH1457">
        <v>2</v>
      </c>
      <c r="AI1457">
        <f>"02002     "</f>
        <v>0</v>
      </c>
      <c r="AJ1457" t="s">
        <v>128</v>
      </c>
      <c r="AK1457" t="s">
        <v>129</v>
      </c>
      <c r="AL1457" t="s">
        <v>96</v>
      </c>
      <c r="AM1457" t="s">
        <v>97</v>
      </c>
      <c r="AN1457" t="s">
        <v>68</v>
      </c>
      <c r="AO1457" t="s">
        <v>1505</v>
      </c>
    </row>
    <row r="1458" spans="1:41">
      <c r="A1458">
        <v>1446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3029</v>
      </c>
      <c r="I1458" t="s">
        <v>1741</v>
      </c>
      <c r="J1458" t="s">
        <v>1742</v>
      </c>
      <c r="K1458" t="s">
        <v>48</v>
      </c>
      <c r="L1458" t="s">
        <v>49</v>
      </c>
      <c r="M1458">
        <v>20</v>
      </c>
      <c r="N1458" t="s">
        <v>1743</v>
      </c>
      <c r="O1458" t="s">
        <v>51</v>
      </c>
      <c r="P1458" t="s">
        <v>912</v>
      </c>
      <c r="Q1458" t="s">
        <v>92</v>
      </c>
      <c r="R1458" t="s">
        <v>237</v>
      </c>
      <c r="S1458" t="s">
        <v>55</v>
      </c>
      <c r="T1458" t="s">
        <v>55</v>
      </c>
      <c r="U1458" t="s">
        <v>1744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61</v>
      </c>
      <c r="AF1458" t="s">
        <v>1271</v>
      </c>
      <c r="AG1458" t="s">
        <v>1272</v>
      </c>
      <c r="AH1458">
        <v>50</v>
      </c>
      <c r="AI1458">
        <f>"07211     "</f>
        <v>0</v>
      </c>
      <c r="AJ1458" t="s">
        <v>239</v>
      </c>
      <c r="AK1458" t="s">
        <v>240</v>
      </c>
      <c r="AL1458" t="s">
        <v>1872</v>
      </c>
      <c r="AM1458" t="s">
        <v>1873</v>
      </c>
      <c r="AN1458" t="s">
        <v>286</v>
      </c>
      <c r="AO1458" t="s">
        <v>70</v>
      </c>
    </row>
    <row r="1459" spans="1:41">
      <c r="A1459">
        <v>1447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3041</v>
      </c>
      <c r="I1459" t="s">
        <v>1879</v>
      </c>
      <c r="J1459" t="s">
        <v>1880</v>
      </c>
      <c r="K1459" t="s">
        <v>48</v>
      </c>
      <c r="L1459" t="s">
        <v>49</v>
      </c>
      <c r="M1459">
        <v>17</v>
      </c>
      <c r="N1459" t="s">
        <v>1881</v>
      </c>
      <c r="O1459" t="s">
        <v>51</v>
      </c>
      <c r="P1459" t="s">
        <v>1862</v>
      </c>
      <c r="Q1459" t="s">
        <v>92</v>
      </c>
      <c r="R1459" t="s">
        <v>237</v>
      </c>
      <c r="S1459" t="s">
        <v>55</v>
      </c>
      <c r="T1459" t="s">
        <v>55</v>
      </c>
      <c r="U1459" t="s">
        <v>1863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1</v>
      </c>
      <c r="AI1459">
        <f>"02104     "</f>
        <v>0</v>
      </c>
      <c r="AJ1459" t="s">
        <v>205</v>
      </c>
      <c r="AK1459" t="s">
        <v>206</v>
      </c>
      <c r="AL1459" t="s">
        <v>207</v>
      </c>
      <c r="AM1459" t="s">
        <v>208</v>
      </c>
      <c r="AN1459" t="s">
        <v>68</v>
      </c>
      <c r="AO1459" t="s">
        <v>70</v>
      </c>
    </row>
    <row r="1460" spans="1:41">
      <c r="A1460">
        <v>1448</v>
      </c>
      <c r="B1460" t="s">
        <v>41</v>
      </c>
      <c r="C1460" t="s">
        <v>42</v>
      </c>
      <c r="D1460" t="s">
        <v>43</v>
      </c>
      <c r="E1460">
        <f>"05"</f>
        <v>0</v>
      </c>
      <c r="F1460" t="s">
        <v>99</v>
      </c>
      <c r="G1460" t="s">
        <v>100</v>
      </c>
      <c r="H1460">
        <v>3043</v>
      </c>
      <c r="I1460" t="s">
        <v>1882</v>
      </c>
      <c r="J1460" t="s">
        <v>1883</v>
      </c>
      <c r="K1460" t="s">
        <v>48</v>
      </c>
      <c r="L1460" t="s">
        <v>49</v>
      </c>
      <c r="M1460">
        <v>20</v>
      </c>
      <c r="N1460" t="s">
        <v>1884</v>
      </c>
      <c r="O1460" t="s">
        <v>51</v>
      </c>
      <c r="P1460" t="s">
        <v>912</v>
      </c>
      <c r="Q1460" t="s">
        <v>913</v>
      </c>
      <c r="R1460" t="s">
        <v>914</v>
      </c>
      <c r="S1460" t="s">
        <v>55</v>
      </c>
      <c r="T1460" t="s">
        <v>55</v>
      </c>
      <c r="U1460" t="s">
        <v>1885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60</v>
      </c>
      <c r="AF1460" t="s">
        <v>80</v>
      </c>
      <c r="AG1460" t="s">
        <v>80</v>
      </c>
      <c r="AH1460">
        <v>1</v>
      </c>
      <c r="AI1460">
        <f>"05131     "</f>
        <v>0</v>
      </c>
      <c r="AJ1460" t="s">
        <v>105</v>
      </c>
      <c r="AK1460" t="s">
        <v>106</v>
      </c>
      <c r="AL1460" t="s">
        <v>107</v>
      </c>
      <c r="AM1460" t="s">
        <v>108</v>
      </c>
      <c r="AN1460" t="s">
        <v>68</v>
      </c>
      <c r="AO1460" t="s">
        <v>1886</v>
      </c>
    </row>
    <row r="1461" spans="1:41">
      <c r="A1461">
        <v>1449</v>
      </c>
      <c r="B1461" t="s">
        <v>41</v>
      </c>
      <c r="C1461" t="s">
        <v>42</v>
      </c>
      <c r="D1461" t="s">
        <v>43</v>
      </c>
      <c r="E1461">
        <f>"06"</f>
        <v>0</v>
      </c>
      <c r="F1461" t="s">
        <v>448</v>
      </c>
      <c r="G1461" t="s">
        <v>449</v>
      </c>
      <c r="H1461">
        <v>3046</v>
      </c>
      <c r="I1461" t="s">
        <v>1887</v>
      </c>
      <c r="J1461" t="s">
        <v>1888</v>
      </c>
      <c r="K1461" t="s">
        <v>48</v>
      </c>
      <c r="L1461" t="s">
        <v>49</v>
      </c>
      <c r="M1461">
        <v>17</v>
      </c>
      <c r="N1461" t="s">
        <v>1881</v>
      </c>
      <c r="O1461" t="s">
        <v>51</v>
      </c>
      <c r="P1461" t="s">
        <v>912</v>
      </c>
      <c r="Q1461" t="s">
        <v>92</v>
      </c>
      <c r="R1461" t="s">
        <v>237</v>
      </c>
      <c r="S1461" t="s">
        <v>55</v>
      </c>
      <c r="T1461" t="s">
        <v>55</v>
      </c>
      <c r="U1461" t="s">
        <v>1889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1734</v>
      </c>
      <c r="AG1461" t="s">
        <v>1735</v>
      </c>
      <c r="AH1461">
        <v>1</v>
      </c>
      <c r="AI1461">
        <f>"06101     "</f>
        <v>0</v>
      </c>
      <c r="AJ1461" t="s">
        <v>865</v>
      </c>
      <c r="AK1461" t="s">
        <v>866</v>
      </c>
      <c r="AL1461" t="s">
        <v>231</v>
      </c>
      <c r="AM1461" t="s">
        <v>232</v>
      </c>
      <c r="AN1461" t="s">
        <v>286</v>
      </c>
      <c r="AO1461" t="s">
        <v>1890</v>
      </c>
    </row>
    <row r="1462" spans="1:41">
      <c r="A1462">
        <v>1450</v>
      </c>
      <c r="B1462" t="s">
        <v>41</v>
      </c>
      <c r="C1462" t="s">
        <v>42</v>
      </c>
      <c r="D1462" t="s">
        <v>43</v>
      </c>
      <c r="E1462">
        <f>"06"</f>
        <v>0</v>
      </c>
      <c r="F1462" t="s">
        <v>448</v>
      </c>
      <c r="G1462" t="s">
        <v>449</v>
      </c>
      <c r="H1462">
        <v>3046</v>
      </c>
      <c r="I1462" t="s">
        <v>1887</v>
      </c>
      <c r="J1462" t="s">
        <v>1888</v>
      </c>
      <c r="K1462" t="s">
        <v>48</v>
      </c>
      <c r="L1462" t="s">
        <v>49</v>
      </c>
      <c r="M1462">
        <v>17</v>
      </c>
      <c r="N1462" t="s">
        <v>1881</v>
      </c>
      <c r="O1462" t="s">
        <v>51</v>
      </c>
      <c r="P1462" t="s">
        <v>912</v>
      </c>
      <c r="Q1462" t="s">
        <v>92</v>
      </c>
      <c r="R1462" t="s">
        <v>237</v>
      </c>
      <c r="S1462" t="s">
        <v>55</v>
      </c>
      <c r="T1462" t="s">
        <v>55</v>
      </c>
      <c r="U1462" t="s">
        <v>1889</v>
      </c>
      <c r="V1462" t="s">
        <v>80</v>
      </c>
      <c r="W1462" t="s">
        <v>80</v>
      </c>
      <c r="X1462" t="s">
        <v>60</v>
      </c>
      <c r="Y1462" t="s">
        <v>60</v>
      </c>
      <c r="Z1462" t="s">
        <v>60</v>
      </c>
      <c r="AA1462" t="s">
        <v>61</v>
      </c>
      <c r="AB1462" t="s">
        <v>60</v>
      </c>
      <c r="AC1462" t="s">
        <v>60</v>
      </c>
      <c r="AD1462" t="s">
        <v>61</v>
      </c>
      <c r="AE1462" t="s">
        <v>60</v>
      </c>
      <c r="AF1462" t="s">
        <v>1734</v>
      </c>
      <c r="AG1462" t="s">
        <v>1735</v>
      </c>
      <c r="AH1462">
        <v>2</v>
      </c>
      <c r="AI1462">
        <f>"06101     "</f>
        <v>0</v>
      </c>
      <c r="AJ1462" t="s">
        <v>865</v>
      </c>
      <c r="AK1462" t="s">
        <v>866</v>
      </c>
      <c r="AL1462" t="s">
        <v>231</v>
      </c>
      <c r="AM1462" t="s">
        <v>232</v>
      </c>
      <c r="AN1462" t="s">
        <v>286</v>
      </c>
      <c r="AO1462" t="s">
        <v>1890</v>
      </c>
    </row>
    <row r="1463" spans="1:41">
      <c r="A1463">
        <v>1451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448</v>
      </c>
      <c r="G1463" t="s">
        <v>449</v>
      </c>
      <c r="H1463">
        <v>3046</v>
      </c>
      <c r="I1463" t="s">
        <v>1887</v>
      </c>
      <c r="J1463" t="s">
        <v>1888</v>
      </c>
      <c r="K1463" t="s">
        <v>48</v>
      </c>
      <c r="L1463" t="s">
        <v>49</v>
      </c>
      <c r="M1463">
        <v>17</v>
      </c>
      <c r="N1463" t="s">
        <v>1881</v>
      </c>
      <c r="O1463" t="s">
        <v>51</v>
      </c>
      <c r="P1463" t="s">
        <v>912</v>
      </c>
      <c r="Q1463" t="s">
        <v>92</v>
      </c>
      <c r="R1463" t="s">
        <v>237</v>
      </c>
      <c r="S1463" t="s">
        <v>55</v>
      </c>
      <c r="T1463" t="s">
        <v>55</v>
      </c>
      <c r="U1463" t="s">
        <v>1889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1734</v>
      </c>
      <c r="AG1463" t="s">
        <v>1735</v>
      </c>
      <c r="AH1463">
        <v>3</v>
      </c>
      <c r="AI1463">
        <f>"06101     "</f>
        <v>0</v>
      </c>
      <c r="AJ1463" t="s">
        <v>865</v>
      </c>
      <c r="AK1463" t="s">
        <v>866</v>
      </c>
      <c r="AL1463" t="s">
        <v>231</v>
      </c>
      <c r="AM1463" t="s">
        <v>232</v>
      </c>
      <c r="AN1463" t="s">
        <v>286</v>
      </c>
      <c r="AO1463" t="s">
        <v>1890</v>
      </c>
    </row>
    <row r="1464" spans="1:41">
      <c r="A1464">
        <v>1452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448</v>
      </c>
      <c r="G1464" t="s">
        <v>449</v>
      </c>
      <c r="H1464">
        <v>3046</v>
      </c>
      <c r="I1464" t="s">
        <v>1887</v>
      </c>
      <c r="J1464" t="s">
        <v>1888</v>
      </c>
      <c r="K1464" t="s">
        <v>48</v>
      </c>
      <c r="L1464" t="s">
        <v>49</v>
      </c>
      <c r="M1464">
        <v>17</v>
      </c>
      <c r="N1464" t="s">
        <v>1881</v>
      </c>
      <c r="O1464" t="s">
        <v>51</v>
      </c>
      <c r="P1464" t="s">
        <v>912</v>
      </c>
      <c r="Q1464" t="s">
        <v>92</v>
      </c>
      <c r="R1464" t="s">
        <v>237</v>
      </c>
      <c r="S1464" t="s">
        <v>55</v>
      </c>
      <c r="T1464" t="s">
        <v>55</v>
      </c>
      <c r="U1464" t="s">
        <v>1889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1734</v>
      </c>
      <c r="AG1464" t="s">
        <v>1735</v>
      </c>
      <c r="AH1464">
        <v>4</v>
      </c>
      <c r="AI1464">
        <f>"06101     "</f>
        <v>0</v>
      </c>
      <c r="AJ1464" t="s">
        <v>865</v>
      </c>
      <c r="AK1464" t="s">
        <v>866</v>
      </c>
      <c r="AL1464" t="s">
        <v>231</v>
      </c>
      <c r="AM1464" t="s">
        <v>232</v>
      </c>
      <c r="AN1464" t="s">
        <v>286</v>
      </c>
      <c r="AO1464" t="s">
        <v>1890</v>
      </c>
    </row>
    <row r="1465" spans="1:41">
      <c r="A1465">
        <v>1453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448</v>
      </c>
      <c r="G1465" t="s">
        <v>449</v>
      </c>
      <c r="H1465">
        <v>3046</v>
      </c>
      <c r="I1465" t="s">
        <v>1887</v>
      </c>
      <c r="J1465" t="s">
        <v>1888</v>
      </c>
      <c r="K1465" t="s">
        <v>48</v>
      </c>
      <c r="L1465" t="s">
        <v>49</v>
      </c>
      <c r="M1465">
        <v>17</v>
      </c>
      <c r="N1465" t="s">
        <v>1881</v>
      </c>
      <c r="O1465" t="s">
        <v>51</v>
      </c>
      <c r="P1465" t="s">
        <v>912</v>
      </c>
      <c r="Q1465" t="s">
        <v>92</v>
      </c>
      <c r="R1465" t="s">
        <v>237</v>
      </c>
      <c r="S1465" t="s">
        <v>55</v>
      </c>
      <c r="T1465" t="s">
        <v>55</v>
      </c>
      <c r="U1465" t="s">
        <v>1889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1734</v>
      </c>
      <c r="AG1465" t="s">
        <v>1735</v>
      </c>
      <c r="AH1465">
        <v>5</v>
      </c>
      <c r="AI1465">
        <f>"06101     "</f>
        <v>0</v>
      </c>
      <c r="AJ1465" t="s">
        <v>865</v>
      </c>
      <c r="AK1465" t="s">
        <v>866</v>
      </c>
      <c r="AL1465" t="s">
        <v>231</v>
      </c>
      <c r="AM1465" t="s">
        <v>232</v>
      </c>
      <c r="AN1465" t="s">
        <v>286</v>
      </c>
      <c r="AO1465" t="s">
        <v>1890</v>
      </c>
    </row>
    <row r="1466" spans="1:41">
      <c r="A1466">
        <v>1454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448</v>
      </c>
      <c r="G1466" t="s">
        <v>449</v>
      </c>
      <c r="H1466">
        <v>3046</v>
      </c>
      <c r="I1466" t="s">
        <v>1887</v>
      </c>
      <c r="J1466" t="s">
        <v>1888</v>
      </c>
      <c r="K1466" t="s">
        <v>48</v>
      </c>
      <c r="L1466" t="s">
        <v>49</v>
      </c>
      <c r="M1466">
        <v>17</v>
      </c>
      <c r="N1466" t="s">
        <v>1881</v>
      </c>
      <c r="O1466" t="s">
        <v>51</v>
      </c>
      <c r="P1466" t="s">
        <v>912</v>
      </c>
      <c r="Q1466" t="s">
        <v>92</v>
      </c>
      <c r="R1466" t="s">
        <v>237</v>
      </c>
      <c r="S1466" t="s">
        <v>55</v>
      </c>
      <c r="T1466" t="s">
        <v>55</v>
      </c>
      <c r="U1466" t="s">
        <v>1889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1734</v>
      </c>
      <c r="AG1466" t="s">
        <v>1735</v>
      </c>
      <c r="AH1466">
        <v>6</v>
      </c>
      <c r="AI1466">
        <f>"06101     "</f>
        <v>0</v>
      </c>
      <c r="AJ1466" t="s">
        <v>865</v>
      </c>
      <c r="AK1466" t="s">
        <v>866</v>
      </c>
      <c r="AL1466" t="s">
        <v>231</v>
      </c>
      <c r="AM1466" t="s">
        <v>232</v>
      </c>
      <c r="AN1466" t="s">
        <v>286</v>
      </c>
      <c r="AO1466" t="s">
        <v>1890</v>
      </c>
    </row>
    <row r="1467" spans="1:41">
      <c r="A1467">
        <v>1455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448</v>
      </c>
      <c r="G1467" t="s">
        <v>449</v>
      </c>
      <c r="H1467">
        <v>3046</v>
      </c>
      <c r="I1467" t="s">
        <v>1887</v>
      </c>
      <c r="J1467" t="s">
        <v>1888</v>
      </c>
      <c r="K1467" t="s">
        <v>48</v>
      </c>
      <c r="L1467" t="s">
        <v>49</v>
      </c>
      <c r="M1467">
        <v>17</v>
      </c>
      <c r="N1467" t="s">
        <v>1881</v>
      </c>
      <c r="O1467" t="s">
        <v>51</v>
      </c>
      <c r="P1467" t="s">
        <v>912</v>
      </c>
      <c r="Q1467" t="s">
        <v>92</v>
      </c>
      <c r="R1467" t="s">
        <v>237</v>
      </c>
      <c r="S1467" t="s">
        <v>55</v>
      </c>
      <c r="T1467" t="s">
        <v>55</v>
      </c>
      <c r="U1467" t="s">
        <v>1889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1734</v>
      </c>
      <c r="AG1467" t="s">
        <v>1735</v>
      </c>
      <c r="AH1467">
        <v>7</v>
      </c>
      <c r="AI1467">
        <f>"06101     "</f>
        <v>0</v>
      </c>
      <c r="AJ1467" t="s">
        <v>865</v>
      </c>
      <c r="AK1467" t="s">
        <v>866</v>
      </c>
      <c r="AL1467" t="s">
        <v>231</v>
      </c>
      <c r="AM1467" t="s">
        <v>232</v>
      </c>
      <c r="AN1467" t="s">
        <v>286</v>
      </c>
      <c r="AO1467" t="s">
        <v>70</v>
      </c>
    </row>
    <row r="1468" spans="1:41">
      <c r="A1468">
        <v>1456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448</v>
      </c>
      <c r="G1468" t="s">
        <v>449</v>
      </c>
      <c r="H1468">
        <v>3046</v>
      </c>
      <c r="I1468" t="s">
        <v>1887</v>
      </c>
      <c r="J1468" t="s">
        <v>1888</v>
      </c>
      <c r="K1468" t="s">
        <v>48</v>
      </c>
      <c r="L1468" t="s">
        <v>49</v>
      </c>
      <c r="M1468">
        <v>17</v>
      </c>
      <c r="N1468" t="s">
        <v>1881</v>
      </c>
      <c r="O1468" t="s">
        <v>51</v>
      </c>
      <c r="P1468" t="s">
        <v>912</v>
      </c>
      <c r="Q1468" t="s">
        <v>92</v>
      </c>
      <c r="R1468" t="s">
        <v>237</v>
      </c>
      <c r="S1468" t="s">
        <v>55</v>
      </c>
      <c r="T1468" t="s">
        <v>55</v>
      </c>
      <c r="U1468" t="s">
        <v>1889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1734</v>
      </c>
      <c r="AG1468" t="s">
        <v>1735</v>
      </c>
      <c r="AH1468">
        <v>8</v>
      </c>
      <c r="AI1468">
        <f>"06101     "</f>
        <v>0</v>
      </c>
      <c r="AJ1468" t="s">
        <v>865</v>
      </c>
      <c r="AK1468" t="s">
        <v>866</v>
      </c>
      <c r="AL1468" t="s">
        <v>231</v>
      </c>
      <c r="AM1468" t="s">
        <v>232</v>
      </c>
      <c r="AN1468" t="s">
        <v>286</v>
      </c>
      <c r="AO1468" t="s">
        <v>70</v>
      </c>
    </row>
    <row r="1469" spans="1:41">
      <c r="A1469">
        <v>1457</v>
      </c>
      <c r="B1469" t="s">
        <v>41</v>
      </c>
      <c r="C1469" t="s">
        <v>42</v>
      </c>
      <c r="D1469" t="s">
        <v>43</v>
      </c>
      <c r="E1469">
        <f>"07"</f>
        <v>0</v>
      </c>
      <c r="F1469" t="s">
        <v>44</v>
      </c>
      <c r="G1469" t="s">
        <v>45</v>
      </c>
      <c r="H1469">
        <v>3047</v>
      </c>
      <c r="I1469" t="s">
        <v>1891</v>
      </c>
      <c r="J1469" t="s">
        <v>1892</v>
      </c>
      <c r="K1469" t="s">
        <v>48</v>
      </c>
      <c r="L1469" t="s">
        <v>49</v>
      </c>
      <c r="M1469">
        <v>18</v>
      </c>
      <c r="N1469" t="s">
        <v>1893</v>
      </c>
      <c r="O1469" t="s">
        <v>51</v>
      </c>
      <c r="P1469" t="s">
        <v>912</v>
      </c>
      <c r="Q1469" t="s">
        <v>913</v>
      </c>
      <c r="R1469" t="s">
        <v>914</v>
      </c>
      <c r="S1469" t="s">
        <v>55</v>
      </c>
      <c r="T1469" t="s">
        <v>55</v>
      </c>
      <c r="U1469" t="s">
        <v>915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60</v>
      </c>
      <c r="AE1469" t="s">
        <v>60</v>
      </c>
      <c r="AF1469" t="s">
        <v>976</v>
      </c>
      <c r="AG1469" t="s">
        <v>977</v>
      </c>
      <c r="AH1469">
        <v>1</v>
      </c>
      <c r="AI1469">
        <f>"0732      "</f>
        <v>0</v>
      </c>
      <c r="AJ1469" t="s">
        <v>978</v>
      </c>
      <c r="AK1469" t="s">
        <v>979</v>
      </c>
      <c r="AL1469" t="s">
        <v>66</v>
      </c>
      <c r="AM1469" t="s">
        <v>67</v>
      </c>
      <c r="AN1469" t="s">
        <v>286</v>
      </c>
      <c r="AO1469" t="s">
        <v>922</v>
      </c>
    </row>
    <row r="1470" spans="1:41">
      <c r="A1470">
        <v>2546</v>
      </c>
      <c r="B1470" t="s">
        <v>41</v>
      </c>
      <c r="C1470" t="s">
        <v>42</v>
      </c>
      <c r="D1470" t="s">
        <v>43</v>
      </c>
      <c r="E1470">
        <f>"07"</f>
        <v>0</v>
      </c>
      <c r="F1470" t="s">
        <v>44</v>
      </c>
      <c r="G1470" t="s">
        <v>45</v>
      </c>
      <c r="H1470">
        <v>3959</v>
      </c>
      <c r="I1470" t="s">
        <v>1894</v>
      </c>
      <c r="J1470" t="s">
        <v>1895</v>
      </c>
      <c r="K1470" t="s">
        <v>77</v>
      </c>
      <c r="L1470" t="s">
        <v>49</v>
      </c>
      <c r="M1470">
        <v>19</v>
      </c>
      <c r="N1470" t="s">
        <v>911</v>
      </c>
      <c r="O1470" t="s">
        <v>51</v>
      </c>
      <c r="P1470" t="s">
        <v>912</v>
      </c>
      <c r="Q1470" t="s">
        <v>913</v>
      </c>
      <c r="R1470" t="s">
        <v>914</v>
      </c>
      <c r="S1470" t="s">
        <v>55</v>
      </c>
      <c r="T1470" t="s">
        <v>55</v>
      </c>
      <c r="U1470" t="s">
        <v>915</v>
      </c>
      <c r="V1470" t="s">
        <v>80</v>
      </c>
      <c r="W1470" t="s">
        <v>80</v>
      </c>
      <c r="X1470" t="s">
        <v>60</v>
      </c>
      <c r="Y1470" t="s">
        <v>60</v>
      </c>
      <c r="Z1470" t="s">
        <v>61</v>
      </c>
      <c r="AA1470" t="s">
        <v>61</v>
      </c>
      <c r="AB1470" t="s">
        <v>61</v>
      </c>
      <c r="AC1470" t="s">
        <v>60</v>
      </c>
      <c r="AD1470" t="s">
        <v>61</v>
      </c>
      <c r="AE1470" t="s">
        <v>60</v>
      </c>
      <c r="AF1470" t="s">
        <v>916</v>
      </c>
      <c r="AG1470" t="s">
        <v>917</v>
      </c>
      <c r="AH1470">
        <v>1</v>
      </c>
      <c r="AI1470">
        <f>"07221     "</f>
        <v>0</v>
      </c>
      <c r="AJ1470" t="s">
        <v>353</v>
      </c>
      <c r="AK1470" t="s">
        <v>354</v>
      </c>
      <c r="AL1470" t="s">
        <v>355</v>
      </c>
      <c r="AM1470" t="s">
        <v>356</v>
      </c>
      <c r="AN1470" t="s">
        <v>68</v>
      </c>
      <c r="AO1470" t="s">
        <v>71</v>
      </c>
    </row>
    <row r="1471" spans="1:41">
      <c r="A1471">
        <v>1458</v>
      </c>
      <c r="B1471" t="s">
        <v>41</v>
      </c>
      <c r="C1471" t="s">
        <v>42</v>
      </c>
      <c r="D1471" t="s">
        <v>43</v>
      </c>
      <c r="E1471">
        <f>"07"</f>
        <v>0</v>
      </c>
      <c r="F1471" t="s">
        <v>44</v>
      </c>
      <c r="G1471" t="s">
        <v>45</v>
      </c>
      <c r="H1471">
        <v>3049</v>
      </c>
      <c r="I1471" t="s">
        <v>1896</v>
      </c>
      <c r="J1471" t="s">
        <v>1897</v>
      </c>
      <c r="K1471" t="s">
        <v>48</v>
      </c>
      <c r="L1471" t="s">
        <v>49</v>
      </c>
      <c r="M1471">
        <v>18</v>
      </c>
      <c r="N1471" t="s">
        <v>1893</v>
      </c>
      <c r="O1471" t="s">
        <v>51</v>
      </c>
      <c r="P1471" t="s">
        <v>912</v>
      </c>
      <c r="Q1471" t="s">
        <v>92</v>
      </c>
      <c r="R1471" t="s">
        <v>54</v>
      </c>
      <c r="S1471" t="s">
        <v>55</v>
      </c>
      <c r="T1471" t="s">
        <v>55</v>
      </c>
      <c r="U1471" t="s">
        <v>1898</v>
      </c>
      <c r="V1471" t="s">
        <v>80</v>
      </c>
      <c r="W1471" t="s">
        <v>80</v>
      </c>
      <c r="X1471" t="s">
        <v>60</v>
      </c>
      <c r="Y1471" t="s">
        <v>60</v>
      </c>
      <c r="Z1471" t="s">
        <v>60</v>
      </c>
      <c r="AA1471" t="s">
        <v>61</v>
      </c>
      <c r="AB1471" t="s">
        <v>60</v>
      </c>
      <c r="AC1471" t="s">
        <v>60</v>
      </c>
      <c r="AD1471" t="s">
        <v>61</v>
      </c>
      <c r="AE1471" t="s">
        <v>60</v>
      </c>
      <c r="AF1471" t="s">
        <v>80</v>
      </c>
      <c r="AG1471" t="s">
        <v>80</v>
      </c>
      <c r="AH1471">
        <v>1</v>
      </c>
      <c r="AI1471">
        <f>"07223     "</f>
        <v>0</v>
      </c>
      <c r="AJ1471" t="s">
        <v>370</v>
      </c>
      <c r="AK1471" t="s">
        <v>371</v>
      </c>
      <c r="AL1471" t="s">
        <v>231</v>
      </c>
      <c r="AM1471" t="s">
        <v>232</v>
      </c>
      <c r="AN1471" t="s">
        <v>286</v>
      </c>
      <c r="AO1471" t="s">
        <v>70</v>
      </c>
    </row>
    <row r="1472" spans="1:41">
      <c r="A1472">
        <v>1459</v>
      </c>
      <c r="B1472" t="s">
        <v>41</v>
      </c>
      <c r="C1472" t="s">
        <v>42</v>
      </c>
      <c r="D1472" t="s">
        <v>43</v>
      </c>
      <c r="E1472">
        <f>"01"</f>
        <v>0</v>
      </c>
      <c r="F1472" t="s">
        <v>377</v>
      </c>
      <c r="G1472" t="s">
        <v>378</v>
      </c>
      <c r="H1472">
        <v>3050</v>
      </c>
      <c r="I1472" t="s">
        <v>1899</v>
      </c>
      <c r="J1472" t="s">
        <v>1900</v>
      </c>
      <c r="K1472" t="s">
        <v>48</v>
      </c>
      <c r="L1472" t="s">
        <v>322</v>
      </c>
      <c r="M1472">
        <v>19</v>
      </c>
      <c r="N1472" t="s">
        <v>1901</v>
      </c>
      <c r="O1472" t="s">
        <v>51</v>
      </c>
      <c r="P1472" t="s">
        <v>1862</v>
      </c>
      <c r="Q1472" t="s">
        <v>913</v>
      </c>
      <c r="R1472" t="s">
        <v>914</v>
      </c>
      <c r="S1472" t="s">
        <v>55</v>
      </c>
      <c r="T1472" t="s">
        <v>55</v>
      </c>
      <c r="U1472" t="s">
        <v>1902</v>
      </c>
      <c r="V1472" t="s">
        <v>80</v>
      </c>
      <c r="W1472" t="s">
        <v>80</v>
      </c>
      <c r="X1472" t="s">
        <v>1082</v>
      </c>
      <c r="Y1472" t="s">
        <v>60</v>
      </c>
      <c r="Z1472" t="s">
        <v>61</v>
      </c>
      <c r="AA1472" t="s">
        <v>61</v>
      </c>
      <c r="AB1472" t="s">
        <v>61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1</v>
      </c>
      <c r="AI1472">
        <f>"01        "</f>
        <v>0</v>
      </c>
      <c r="AJ1472" t="s">
        <v>377</v>
      </c>
      <c r="AK1472" t="s">
        <v>378</v>
      </c>
      <c r="AL1472" t="s">
        <v>66</v>
      </c>
      <c r="AM1472" t="s">
        <v>67</v>
      </c>
      <c r="AN1472" t="s">
        <v>286</v>
      </c>
      <c r="AO1472" t="s">
        <v>70</v>
      </c>
    </row>
    <row r="1473" spans="1:41">
      <c r="A1473">
        <v>1460</v>
      </c>
      <c r="B1473" t="s">
        <v>41</v>
      </c>
      <c r="C1473" t="s">
        <v>42</v>
      </c>
      <c r="D1473" t="s">
        <v>43</v>
      </c>
      <c r="E1473">
        <f>"07"</f>
        <v>0</v>
      </c>
      <c r="F1473" t="s">
        <v>44</v>
      </c>
      <c r="G1473" t="s">
        <v>45</v>
      </c>
      <c r="H1473">
        <v>3050</v>
      </c>
      <c r="I1473" t="s">
        <v>1899</v>
      </c>
      <c r="J1473" t="s">
        <v>1900</v>
      </c>
      <c r="K1473" t="s">
        <v>48</v>
      </c>
      <c r="L1473" t="s">
        <v>322</v>
      </c>
      <c r="M1473">
        <v>19</v>
      </c>
      <c r="N1473" t="s">
        <v>1901</v>
      </c>
      <c r="O1473" t="s">
        <v>51</v>
      </c>
      <c r="P1473" t="s">
        <v>1862</v>
      </c>
      <c r="Q1473" t="s">
        <v>913</v>
      </c>
      <c r="R1473" t="s">
        <v>914</v>
      </c>
      <c r="S1473" t="s">
        <v>55</v>
      </c>
      <c r="T1473" t="s">
        <v>55</v>
      </c>
      <c r="U1473" t="s">
        <v>1902</v>
      </c>
      <c r="V1473" t="s">
        <v>80</v>
      </c>
      <c r="W1473" t="s">
        <v>80</v>
      </c>
      <c r="X1473" t="s">
        <v>1082</v>
      </c>
      <c r="Y1473" t="s">
        <v>60</v>
      </c>
      <c r="Z1473" t="s">
        <v>61</v>
      </c>
      <c r="AA1473" t="s">
        <v>61</v>
      </c>
      <c r="AB1473" t="s">
        <v>61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2</v>
      </c>
      <c r="AI1473">
        <f>"073       "</f>
        <v>0</v>
      </c>
      <c r="AJ1473" t="s">
        <v>147</v>
      </c>
      <c r="AK1473" t="s">
        <v>148</v>
      </c>
      <c r="AL1473" t="s">
        <v>66</v>
      </c>
      <c r="AM1473" t="s">
        <v>67</v>
      </c>
      <c r="AN1473" t="s">
        <v>286</v>
      </c>
      <c r="AO1473" t="s">
        <v>70</v>
      </c>
    </row>
    <row r="1474" spans="1:41">
      <c r="A1474">
        <v>1461</v>
      </c>
      <c r="B1474" t="s">
        <v>41</v>
      </c>
      <c r="C1474" t="s">
        <v>42</v>
      </c>
      <c r="D1474" t="s">
        <v>43</v>
      </c>
      <c r="E1474">
        <f>"02"</f>
        <v>0</v>
      </c>
      <c r="F1474" t="s">
        <v>124</v>
      </c>
      <c r="G1474" t="s">
        <v>125</v>
      </c>
      <c r="H1474">
        <v>3051</v>
      </c>
      <c r="I1474" t="s">
        <v>1903</v>
      </c>
      <c r="J1474" t="s">
        <v>1904</v>
      </c>
      <c r="K1474" t="s">
        <v>48</v>
      </c>
      <c r="L1474" t="s">
        <v>49</v>
      </c>
      <c r="M1474">
        <v>18</v>
      </c>
      <c r="N1474" t="s">
        <v>1893</v>
      </c>
      <c r="O1474" t="s">
        <v>51</v>
      </c>
      <c r="P1474" t="s">
        <v>912</v>
      </c>
      <c r="Q1474" t="s">
        <v>92</v>
      </c>
      <c r="R1474" t="s">
        <v>54</v>
      </c>
      <c r="S1474" t="s">
        <v>55</v>
      </c>
      <c r="T1474" t="s">
        <v>55</v>
      </c>
      <c r="U1474" t="s">
        <v>1898</v>
      </c>
      <c r="V1474" t="s">
        <v>80</v>
      </c>
      <c r="W1474" t="s">
        <v>80</v>
      </c>
      <c r="X1474" t="s">
        <v>60</v>
      </c>
      <c r="Y1474" t="s">
        <v>60</v>
      </c>
      <c r="Z1474" t="s">
        <v>60</v>
      </c>
      <c r="AA1474" t="s">
        <v>61</v>
      </c>
      <c r="AB1474" t="s">
        <v>60</v>
      </c>
      <c r="AC1474" t="s">
        <v>60</v>
      </c>
      <c r="AD1474" t="s">
        <v>61</v>
      </c>
      <c r="AE1474" t="s">
        <v>60</v>
      </c>
      <c r="AF1474" t="s">
        <v>80</v>
      </c>
      <c r="AG1474" t="s">
        <v>80</v>
      </c>
      <c r="AH1474">
        <v>1</v>
      </c>
      <c r="AI1474">
        <f>"02203     "</f>
        <v>0</v>
      </c>
      <c r="AJ1474" t="s">
        <v>1443</v>
      </c>
      <c r="AK1474" t="s">
        <v>1444</v>
      </c>
      <c r="AL1474" t="s">
        <v>96</v>
      </c>
      <c r="AM1474" t="s">
        <v>97</v>
      </c>
      <c r="AN1474" t="s">
        <v>68</v>
      </c>
      <c r="AO1474" t="s">
        <v>70</v>
      </c>
    </row>
    <row r="1475" spans="1:41">
      <c r="A1475">
        <v>1462</v>
      </c>
      <c r="B1475" t="s">
        <v>41</v>
      </c>
      <c r="C1475" t="s">
        <v>42</v>
      </c>
      <c r="D1475" t="s">
        <v>43</v>
      </c>
      <c r="E1475">
        <f>"02"</f>
        <v>0</v>
      </c>
      <c r="F1475" t="s">
        <v>124</v>
      </c>
      <c r="G1475" t="s">
        <v>125</v>
      </c>
      <c r="H1475">
        <v>3054</v>
      </c>
      <c r="I1475" t="s">
        <v>1905</v>
      </c>
      <c r="J1475" t="s">
        <v>1906</v>
      </c>
      <c r="K1475" t="s">
        <v>48</v>
      </c>
      <c r="L1475" t="s">
        <v>49</v>
      </c>
      <c r="M1475">
        <v>17</v>
      </c>
      <c r="N1475" t="s">
        <v>1907</v>
      </c>
      <c r="O1475" t="s">
        <v>51</v>
      </c>
      <c r="P1475" t="s">
        <v>912</v>
      </c>
      <c r="Q1475" t="s">
        <v>92</v>
      </c>
      <c r="R1475" t="s">
        <v>237</v>
      </c>
      <c r="S1475" t="s">
        <v>55</v>
      </c>
      <c r="T1475" t="s">
        <v>55</v>
      </c>
      <c r="U1475" t="s">
        <v>1908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61</v>
      </c>
      <c r="AD1475" t="s">
        <v>60</v>
      </c>
      <c r="AE1475" t="s">
        <v>61</v>
      </c>
      <c r="AF1475" t="s">
        <v>1105</v>
      </c>
      <c r="AG1475" t="s">
        <v>1106</v>
      </c>
      <c r="AH1475">
        <v>1</v>
      </c>
      <c r="AI1475">
        <f>"02202     "</f>
        <v>0</v>
      </c>
      <c r="AJ1475" t="s">
        <v>161</v>
      </c>
      <c r="AK1475" t="s">
        <v>162</v>
      </c>
      <c r="AL1475" t="s">
        <v>1909</v>
      </c>
      <c r="AM1475" t="s">
        <v>1910</v>
      </c>
      <c r="AN1475" t="s">
        <v>68</v>
      </c>
      <c r="AO1475" t="s">
        <v>1786</v>
      </c>
    </row>
    <row r="1476" spans="1:41">
      <c r="A1476">
        <v>1463</v>
      </c>
      <c r="B1476" t="s">
        <v>41</v>
      </c>
      <c r="C1476" t="s">
        <v>42</v>
      </c>
      <c r="D1476" t="s">
        <v>43</v>
      </c>
      <c r="E1476">
        <f>"06"</f>
        <v>0</v>
      </c>
      <c r="F1476" t="s">
        <v>448</v>
      </c>
      <c r="G1476" t="s">
        <v>449</v>
      </c>
      <c r="H1476">
        <v>3056</v>
      </c>
      <c r="I1476" t="s">
        <v>1911</v>
      </c>
      <c r="J1476" t="s">
        <v>1912</v>
      </c>
      <c r="K1476" t="s">
        <v>48</v>
      </c>
      <c r="L1476" t="s">
        <v>49</v>
      </c>
      <c r="M1476">
        <v>18</v>
      </c>
      <c r="N1476" t="s">
        <v>1893</v>
      </c>
      <c r="O1476" t="s">
        <v>51</v>
      </c>
      <c r="P1476" t="s">
        <v>912</v>
      </c>
      <c r="Q1476" t="s">
        <v>92</v>
      </c>
      <c r="R1476" t="s">
        <v>54</v>
      </c>
      <c r="S1476" t="s">
        <v>55</v>
      </c>
      <c r="T1476" t="s">
        <v>55</v>
      </c>
      <c r="U1476" t="s">
        <v>1898</v>
      </c>
      <c r="V1476" t="s">
        <v>80</v>
      </c>
      <c r="W1476" t="s">
        <v>80</v>
      </c>
      <c r="X1476" t="s">
        <v>60</v>
      </c>
      <c r="Y1476" t="s">
        <v>60</v>
      </c>
      <c r="Z1476" t="s">
        <v>60</v>
      </c>
      <c r="AA1476" t="s">
        <v>61</v>
      </c>
      <c r="AB1476" t="s">
        <v>60</v>
      </c>
      <c r="AC1476" t="s">
        <v>60</v>
      </c>
      <c r="AD1476" t="s">
        <v>61</v>
      </c>
      <c r="AE1476" t="s">
        <v>60</v>
      </c>
      <c r="AF1476" t="s">
        <v>80</v>
      </c>
      <c r="AG1476" t="s">
        <v>80</v>
      </c>
      <c r="AH1476">
        <v>1</v>
      </c>
      <c r="AI1476">
        <f>"06102     "</f>
        <v>0</v>
      </c>
      <c r="AJ1476" t="s">
        <v>552</v>
      </c>
      <c r="AK1476" t="s">
        <v>553</v>
      </c>
      <c r="AL1476" t="s">
        <v>231</v>
      </c>
      <c r="AM1476" t="s">
        <v>232</v>
      </c>
      <c r="AN1476" t="s">
        <v>68</v>
      </c>
      <c r="AO1476" t="s">
        <v>71</v>
      </c>
    </row>
    <row r="1477" spans="1:41">
      <c r="A1477">
        <v>1464</v>
      </c>
      <c r="B1477" t="s">
        <v>41</v>
      </c>
      <c r="C1477" t="s">
        <v>42</v>
      </c>
      <c r="D1477" t="s">
        <v>43</v>
      </c>
      <c r="E1477">
        <f>"04"</f>
        <v>0</v>
      </c>
      <c r="F1477" t="s">
        <v>86</v>
      </c>
      <c r="G1477" t="s">
        <v>87</v>
      </c>
      <c r="H1477">
        <v>3081</v>
      </c>
      <c r="I1477" t="s">
        <v>1913</v>
      </c>
      <c r="J1477" t="s">
        <v>1914</v>
      </c>
      <c r="K1477" t="s">
        <v>77</v>
      </c>
      <c r="L1477" t="s">
        <v>49</v>
      </c>
      <c r="M1477">
        <v>19</v>
      </c>
      <c r="N1477" t="s">
        <v>911</v>
      </c>
      <c r="O1477" t="s">
        <v>51</v>
      </c>
      <c r="P1477" t="s">
        <v>912</v>
      </c>
      <c r="Q1477" t="s">
        <v>913</v>
      </c>
      <c r="R1477" t="s">
        <v>914</v>
      </c>
      <c r="S1477" t="s">
        <v>55</v>
      </c>
      <c r="T1477" t="s">
        <v>55</v>
      </c>
      <c r="U1477" t="s">
        <v>915</v>
      </c>
      <c r="V1477" t="s">
        <v>80</v>
      </c>
      <c r="W1477" t="s">
        <v>80</v>
      </c>
      <c r="X1477" t="s">
        <v>60</v>
      </c>
      <c r="Y1477" t="s">
        <v>60</v>
      </c>
      <c r="Z1477" t="s">
        <v>61</v>
      </c>
      <c r="AA1477" t="s">
        <v>61</v>
      </c>
      <c r="AB1477" t="s">
        <v>61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"04001     "</f>
        <v>0</v>
      </c>
      <c r="AJ1477" t="s">
        <v>274</v>
      </c>
      <c r="AK1477" t="s">
        <v>275</v>
      </c>
      <c r="AL1477" t="s">
        <v>96</v>
      </c>
      <c r="AM1477" t="s">
        <v>97</v>
      </c>
      <c r="AN1477" t="s">
        <v>68</v>
      </c>
      <c r="AO1477" t="s">
        <v>85</v>
      </c>
    </row>
    <row r="1478" spans="1:41">
      <c r="A1478">
        <v>1465</v>
      </c>
      <c r="B1478" t="s">
        <v>41</v>
      </c>
      <c r="C1478" t="s">
        <v>42</v>
      </c>
      <c r="D1478" t="s">
        <v>43</v>
      </c>
      <c r="E1478">
        <f>"07"</f>
        <v>0</v>
      </c>
      <c r="F1478" t="s">
        <v>44</v>
      </c>
      <c r="G1478" t="s">
        <v>45</v>
      </c>
      <c r="H1478">
        <v>3089</v>
      </c>
      <c r="I1478" t="s">
        <v>1915</v>
      </c>
      <c r="J1478" t="s">
        <v>1916</v>
      </c>
      <c r="K1478" t="s">
        <v>77</v>
      </c>
      <c r="L1478" t="s">
        <v>49</v>
      </c>
      <c r="M1478">
        <v>20</v>
      </c>
      <c r="N1478" t="s">
        <v>1884</v>
      </c>
      <c r="O1478" t="s">
        <v>51</v>
      </c>
      <c r="P1478" t="s">
        <v>912</v>
      </c>
      <c r="Q1478" t="s">
        <v>913</v>
      </c>
      <c r="R1478" t="s">
        <v>914</v>
      </c>
      <c r="S1478" t="s">
        <v>55</v>
      </c>
      <c r="T1478" t="s">
        <v>55</v>
      </c>
      <c r="U1478" t="s">
        <v>915</v>
      </c>
      <c r="V1478" t="s">
        <v>80</v>
      </c>
      <c r="W1478" t="s">
        <v>80</v>
      </c>
      <c r="X1478" t="s">
        <v>60</v>
      </c>
      <c r="Y1478" t="s">
        <v>60</v>
      </c>
      <c r="Z1478" t="s">
        <v>61</v>
      </c>
      <c r="AA1478" t="s">
        <v>61</v>
      </c>
      <c r="AB1478" t="s">
        <v>61</v>
      </c>
      <c r="AC1478" t="s">
        <v>60</v>
      </c>
      <c r="AD1478" t="s">
        <v>61</v>
      </c>
      <c r="AE1478" t="s">
        <v>60</v>
      </c>
      <c r="AF1478" t="s">
        <v>80</v>
      </c>
      <c r="AG1478" t="s">
        <v>80</v>
      </c>
      <c r="AH1478">
        <v>1</v>
      </c>
      <c r="AI1478">
        <f>"07111     "</f>
        <v>0</v>
      </c>
      <c r="AJ1478" t="s">
        <v>343</v>
      </c>
      <c r="AK1478" t="s">
        <v>344</v>
      </c>
      <c r="AL1478" t="s">
        <v>66</v>
      </c>
      <c r="AM1478" t="s">
        <v>67</v>
      </c>
      <c r="AN1478" t="s">
        <v>68</v>
      </c>
      <c r="AO1478" t="s">
        <v>71</v>
      </c>
    </row>
    <row r="1479" spans="1:41">
      <c r="A1479">
        <v>1466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3092</v>
      </c>
      <c r="I1479" t="s">
        <v>1917</v>
      </c>
      <c r="J1479" t="s">
        <v>1918</v>
      </c>
      <c r="K1479" t="s">
        <v>77</v>
      </c>
      <c r="L1479" t="s">
        <v>49</v>
      </c>
      <c r="M1479">
        <v>19</v>
      </c>
      <c r="N1479" t="s">
        <v>911</v>
      </c>
      <c r="O1479" t="s">
        <v>51</v>
      </c>
      <c r="P1479" t="s">
        <v>912</v>
      </c>
      <c r="Q1479" t="s">
        <v>913</v>
      </c>
      <c r="R1479" t="s">
        <v>914</v>
      </c>
      <c r="S1479" t="s">
        <v>55</v>
      </c>
      <c r="T1479" t="s">
        <v>55</v>
      </c>
      <c r="U1479" t="s">
        <v>915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"07221     "</f>
        <v>0</v>
      </c>
      <c r="AJ1479" t="s">
        <v>353</v>
      </c>
      <c r="AK1479" t="s">
        <v>354</v>
      </c>
      <c r="AL1479" t="s">
        <v>1197</v>
      </c>
      <c r="AM1479" t="s">
        <v>1198</v>
      </c>
      <c r="AN1479" t="s">
        <v>68</v>
      </c>
      <c r="AO1479" t="s">
        <v>72</v>
      </c>
    </row>
    <row r="1480" spans="1:41">
      <c r="A1480">
        <v>1467</v>
      </c>
      <c r="B1480" t="s">
        <v>41</v>
      </c>
      <c r="C1480" t="s">
        <v>42</v>
      </c>
      <c r="D1480" t="s">
        <v>43</v>
      </c>
      <c r="E1480">
        <f>"05"</f>
        <v>0</v>
      </c>
      <c r="F1480" t="s">
        <v>99</v>
      </c>
      <c r="G1480" t="s">
        <v>100</v>
      </c>
      <c r="H1480">
        <v>3100</v>
      </c>
      <c r="I1480" t="s">
        <v>1919</v>
      </c>
      <c r="J1480" t="s">
        <v>1920</v>
      </c>
      <c r="K1480" t="s">
        <v>48</v>
      </c>
      <c r="L1480" t="s">
        <v>49</v>
      </c>
      <c r="M1480">
        <v>17</v>
      </c>
      <c r="N1480" t="s">
        <v>1876</v>
      </c>
      <c r="O1480" t="s">
        <v>51</v>
      </c>
      <c r="P1480" t="s">
        <v>1862</v>
      </c>
      <c r="Q1480" t="s">
        <v>53</v>
      </c>
      <c r="R1480" t="s">
        <v>914</v>
      </c>
      <c r="S1480" t="s">
        <v>1877</v>
      </c>
      <c r="T1480" t="s">
        <v>237</v>
      </c>
      <c r="U1480" t="s">
        <v>1921</v>
      </c>
      <c r="V1480" t="s">
        <v>80</v>
      </c>
      <c r="W1480" t="s">
        <v>80</v>
      </c>
      <c r="X1480" t="s">
        <v>60</v>
      </c>
      <c r="Y1480" t="s">
        <v>60</v>
      </c>
      <c r="Z1480" t="s">
        <v>60</v>
      </c>
      <c r="AA1480" t="s">
        <v>61</v>
      </c>
      <c r="AB1480" t="s">
        <v>60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13</v>
      </c>
      <c r="AI1480">
        <f>"05111     "</f>
        <v>0</v>
      </c>
      <c r="AJ1480" t="s">
        <v>752</v>
      </c>
      <c r="AK1480" t="s">
        <v>753</v>
      </c>
      <c r="AL1480" t="s">
        <v>107</v>
      </c>
      <c r="AM1480" t="s">
        <v>108</v>
      </c>
      <c r="AN1480" t="s">
        <v>68</v>
      </c>
      <c r="AO1480" t="s">
        <v>999</v>
      </c>
    </row>
    <row r="1481" spans="1:41">
      <c r="A1481">
        <v>1468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1919</v>
      </c>
      <c r="J1481" t="s">
        <v>1920</v>
      </c>
      <c r="K1481" t="s">
        <v>48</v>
      </c>
      <c r="L1481" t="s">
        <v>49</v>
      </c>
      <c r="M1481">
        <v>17</v>
      </c>
      <c r="N1481" t="s">
        <v>1876</v>
      </c>
      <c r="O1481" t="s">
        <v>51</v>
      </c>
      <c r="P1481" t="s">
        <v>1862</v>
      </c>
      <c r="Q1481" t="s">
        <v>53</v>
      </c>
      <c r="R1481" t="s">
        <v>914</v>
      </c>
      <c r="S1481" t="s">
        <v>1877</v>
      </c>
      <c r="T1481" t="s">
        <v>237</v>
      </c>
      <c r="U1481" t="s">
        <v>1921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18</v>
      </c>
      <c r="AI1481">
        <f>"05111     "</f>
        <v>0</v>
      </c>
      <c r="AJ1481" t="s">
        <v>752</v>
      </c>
      <c r="AK1481" t="s">
        <v>753</v>
      </c>
      <c r="AL1481" t="s">
        <v>107</v>
      </c>
      <c r="AM1481" t="s">
        <v>108</v>
      </c>
      <c r="AN1481" t="s">
        <v>68</v>
      </c>
      <c r="AO1481" t="s">
        <v>1505</v>
      </c>
    </row>
    <row r="1482" spans="1:41">
      <c r="A1482">
        <v>1469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1919</v>
      </c>
      <c r="J1482" t="s">
        <v>1920</v>
      </c>
      <c r="K1482" t="s">
        <v>48</v>
      </c>
      <c r="L1482" t="s">
        <v>49</v>
      </c>
      <c r="M1482">
        <v>17</v>
      </c>
      <c r="N1482" t="s">
        <v>1876</v>
      </c>
      <c r="O1482" t="s">
        <v>51</v>
      </c>
      <c r="P1482" t="s">
        <v>1862</v>
      </c>
      <c r="Q1482" t="s">
        <v>53</v>
      </c>
      <c r="R1482" t="s">
        <v>914</v>
      </c>
      <c r="S1482" t="s">
        <v>1877</v>
      </c>
      <c r="T1482" t="s">
        <v>237</v>
      </c>
      <c r="U1482" t="s">
        <v>1921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22</v>
      </c>
      <c r="AI1482">
        <f>"05111     "</f>
        <v>0</v>
      </c>
      <c r="AJ1482" t="s">
        <v>752</v>
      </c>
      <c r="AK1482" t="s">
        <v>753</v>
      </c>
      <c r="AL1482" t="s">
        <v>107</v>
      </c>
      <c r="AM1482" t="s">
        <v>108</v>
      </c>
      <c r="AN1482" t="s">
        <v>68</v>
      </c>
      <c r="AO1482" t="s">
        <v>223</v>
      </c>
    </row>
    <row r="1483" spans="1:41">
      <c r="A1483">
        <v>1470</v>
      </c>
      <c r="B1483" t="s">
        <v>41</v>
      </c>
      <c r="C1483" t="s">
        <v>42</v>
      </c>
      <c r="D1483" t="s">
        <v>43</v>
      </c>
      <c r="E1483">
        <f>"03"</f>
        <v>0</v>
      </c>
      <c r="F1483" t="s">
        <v>73</v>
      </c>
      <c r="G1483" t="s">
        <v>74</v>
      </c>
      <c r="H1483">
        <v>3106</v>
      </c>
      <c r="I1483" t="s">
        <v>1922</v>
      </c>
      <c r="J1483" t="s">
        <v>1923</v>
      </c>
      <c r="K1483" t="s">
        <v>48</v>
      </c>
      <c r="L1483" t="s">
        <v>49</v>
      </c>
      <c r="M1483">
        <v>17</v>
      </c>
      <c r="N1483" t="s">
        <v>1924</v>
      </c>
      <c r="O1483" t="s">
        <v>51</v>
      </c>
      <c r="P1483" t="s">
        <v>1862</v>
      </c>
      <c r="Q1483" t="s">
        <v>53</v>
      </c>
      <c r="R1483" t="s">
        <v>914</v>
      </c>
      <c r="S1483" t="s">
        <v>1877</v>
      </c>
      <c r="T1483" t="s">
        <v>237</v>
      </c>
      <c r="U1483" t="s">
        <v>1902</v>
      </c>
      <c r="V1483" t="s">
        <v>80</v>
      </c>
      <c r="W1483" t="s">
        <v>80</v>
      </c>
      <c r="X1483" t="s">
        <v>60</v>
      </c>
      <c r="Y1483" t="s">
        <v>60</v>
      </c>
      <c r="Z1483" t="s">
        <v>61</v>
      </c>
      <c r="AA1483" t="s">
        <v>61</v>
      </c>
      <c r="AB1483" t="s">
        <v>61</v>
      </c>
      <c r="AC1483" t="s">
        <v>60</v>
      </c>
      <c r="AD1483" t="s">
        <v>60</v>
      </c>
      <c r="AE1483" t="s">
        <v>60</v>
      </c>
      <c r="AF1483" t="s">
        <v>80</v>
      </c>
      <c r="AG1483" t="s">
        <v>80</v>
      </c>
      <c r="AH1483">
        <v>53</v>
      </c>
      <c r="AI1483">
        <f>"03311     "</f>
        <v>0</v>
      </c>
      <c r="AJ1483" t="s">
        <v>318</v>
      </c>
      <c r="AK1483" t="s">
        <v>319</v>
      </c>
      <c r="AL1483" t="s">
        <v>315</v>
      </c>
      <c r="AM1483" t="s">
        <v>316</v>
      </c>
      <c r="AN1483" t="s">
        <v>286</v>
      </c>
      <c r="AO1483" t="s">
        <v>70</v>
      </c>
    </row>
    <row r="1484" spans="1:41">
      <c r="A1484">
        <v>1471</v>
      </c>
      <c r="B1484" t="s">
        <v>41</v>
      </c>
      <c r="C1484" t="s">
        <v>42</v>
      </c>
      <c r="D1484" t="s">
        <v>43</v>
      </c>
      <c r="E1484">
        <f>"02"</f>
        <v>0</v>
      </c>
      <c r="F1484" t="s">
        <v>124</v>
      </c>
      <c r="G1484" t="s">
        <v>125</v>
      </c>
      <c r="H1484">
        <v>3117</v>
      </c>
      <c r="I1484" t="s">
        <v>1925</v>
      </c>
      <c r="J1484" t="s">
        <v>1926</v>
      </c>
      <c r="K1484" t="s">
        <v>77</v>
      </c>
      <c r="L1484" t="s">
        <v>49</v>
      </c>
      <c r="M1484">
        <v>19</v>
      </c>
      <c r="N1484" t="s">
        <v>1927</v>
      </c>
      <c r="O1484" t="s">
        <v>51</v>
      </c>
      <c r="P1484" t="s">
        <v>912</v>
      </c>
      <c r="Q1484" t="s">
        <v>92</v>
      </c>
      <c r="R1484" t="s">
        <v>237</v>
      </c>
      <c r="S1484" t="s">
        <v>55</v>
      </c>
      <c r="T1484" t="s">
        <v>55</v>
      </c>
      <c r="U1484" t="s">
        <v>1908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61</v>
      </c>
      <c r="AE1484" t="s">
        <v>60</v>
      </c>
      <c r="AF1484" t="s">
        <v>62</v>
      </c>
      <c r="AG1484" t="s">
        <v>63</v>
      </c>
      <c r="AH1484">
        <v>1</v>
      </c>
      <c r="AI1484">
        <f>"02202     "</f>
        <v>0</v>
      </c>
      <c r="AJ1484" t="s">
        <v>161</v>
      </c>
      <c r="AK1484" t="s">
        <v>162</v>
      </c>
      <c r="AL1484" t="s">
        <v>1909</v>
      </c>
      <c r="AM1484" t="s">
        <v>1910</v>
      </c>
      <c r="AN1484" t="s">
        <v>68</v>
      </c>
      <c r="AO1484" t="s">
        <v>233</v>
      </c>
    </row>
    <row r="1485" spans="1:41">
      <c r="A1485">
        <v>1472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3118</v>
      </c>
      <c r="I1485" t="s">
        <v>1928</v>
      </c>
      <c r="J1485" t="s">
        <v>1929</v>
      </c>
      <c r="K1485" t="s">
        <v>48</v>
      </c>
      <c r="L1485" t="s">
        <v>49</v>
      </c>
      <c r="M1485">
        <v>17</v>
      </c>
      <c r="N1485" t="s">
        <v>1930</v>
      </c>
      <c r="O1485" t="s">
        <v>51</v>
      </c>
      <c r="P1485" t="s">
        <v>912</v>
      </c>
      <c r="Q1485" t="s">
        <v>92</v>
      </c>
      <c r="R1485" t="s">
        <v>237</v>
      </c>
      <c r="S1485" t="s">
        <v>55</v>
      </c>
      <c r="T1485" t="s">
        <v>55</v>
      </c>
      <c r="U1485" t="s">
        <v>1908</v>
      </c>
      <c r="V1485" t="s">
        <v>80</v>
      </c>
      <c r="W1485" t="s">
        <v>80</v>
      </c>
      <c r="X1485" t="s">
        <v>60</v>
      </c>
      <c r="Y1485" t="s">
        <v>60</v>
      </c>
      <c r="Z1485" t="s">
        <v>60</v>
      </c>
      <c r="AA1485" t="s">
        <v>61</v>
      </c>
      <c r="AB1485" t="s">
        <v>60</v>
      </c>
      <c r="AC1485" t="s">
        <v>61</v>
      </c>
      <c r="AD1485" t="s">
        <v>61</v>
      </c>
      <c r="AE1485" t="s">
        <v>61</v>
      </c>
      <c r="AF1485" t="s">
        <v>80</v>
      </c>
      <c r="AG1485" t="s">
        <v>80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1909</v>
      </c>
      <c r="AM1485" t="s">
        <v>1910</v>
      </c>
      <c r="AN1485" t="s">
        <v>286</v>
      </c>
      <c r="AO1485" t="s">
        <v>1931</v>
      </c>
    </row>
    <row r="1486" spans="1:41">
      <c r="A1486">
        <v>1473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1928</v>
      </c>
      <c r="J1486" t="s">
        <v>1929</v>
      </c>
      <c r="K1486" t="s">
        <v>48</v>
      </c>
      <c r="L1486" t="s">
        <v>49</v>
      </c>
      <c r="M1486">
        <v>17</v>
      </c>
      <c r="N1486" t="s">
        <v>1930</v>
      </c>
      <c r="O1486" t="s">
        <v>51</v>
      </c>
      <c r="P1486" t="s">
        <v>912</v>
      </c>
      <c r="Q1486" t="s">
        <v>92</v>
      </c>
      <c r="R1486" t="s">
        <v>237</v>
      </c>
      <c r="S1486" t="s">
        <v>55</v>
      </c>
      <c r="T1486" t="s">
        <v>55</v>
      </c>
      <c r="U1486" t="s">
        <v>1908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2</v>
      </c>
      <c r="AI1486">
        <f>"02202     "</f>
        <v>0</v>
      </c>
      <c r="AJ1486" t="s">
        <v>161</v>
      </c>
      <c r="AK1486" t="s">
        <v>162</v>
      </c>
      <c r="AL1486" t="s">
        <v>1909</v>
      </c>
      <c r="AM1486" t="s">
        <v>1910</v>
      </c>
      <c r="AN1486" t="s">
        <v>286</v>
      </c>
      <c r="AO1486" t="s">
        <v>1931</v>
      </c>
    </row>
    <row r="1487" spans="1:41">
      <c r="A1487">
        <v>1474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1928</v>
      </c>
      <c r="J1487" t="s">
        <v>1929</v>
      </c>
      <c r="K1487" t="s">
        <v>48</v>
      </c>
      <c r="L1487" t="s">
        <v>49</v>
      </c>
      <c r="M1487">
        <v>17</v>
      </c>
      <c r="N1487" t="s">
        <v>1930</v>
      </c>
      <c r="O1487" t="s">
        <v>51</v>
      </c>
      <c r="P1487" t="s">
        <v>912</v>
      </c>
      <c r="Q1487" t="s">
        <v>92</v>
      </c>
      <c r="R1487" t="s">
        <v>237</v>
      </c>
      <c r="S1487" t="s">
        <v>55</v>
      </c>
      <c r="T1487" t="s">
        <v>55</v>
      </c>
      <c r="U1487" t="s">
        <v>1908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3</v>
      </c>
      <c r="AI1487">
        <f>"02202     "</f>
        <v>0</v>
      </c>
      <c r="AJ1487" t="s">
        <v>161</v>
      </c>
      <c r="AK1487" t="s">
        <v>162</v>
      </c>
      <c r="AL1487" t="s">
        <v>1909</v>
      </c>
      <c r="AM1487" t="s">
        <v>1910</v>
      </c>
      <c r="AN1487" t="s">
        <v>286</v>
      </c>
      <c r="AO1487" t="s">
        <v>1931</v>
      </c>
    </row>
    <row r="1488" spans="1:41">
      <c r="A1488">
        <v>1475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1928</v>
      </c>
      <c r="J1488" t="s">
        <v>1929</v>
      </c>
      <c r="K1488" t="s">
        <v>48</v>
      </c>
      <c r="L1488" t="s">
        <v>49</v>
      </c>
      <c r="M1488">
        <v>17</v>
      </c>
      <c r="N1488" t="s">
        <v>1930</v>
      </c>
      <c r="O1488" t="s">
        <v>51</v>
      </c>
      <c r="P1488" t="s">
        <v>912</v>
      </c>
      <c r="Q1488" t="s">
        <v>92</v>
      </c>
      <c r="R1488" t="s">
        <v>237</v>
      </c>
      <c r="S1488" t="s">
        <v>55</v>
      </c>
      <c r="T1488" t="s">
        <v>55</v>
      </c>
      <c r="U1488" t="s">
        <v>1908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5</v>
      </c>
      <c r="AI1488">
        <f>"02202     "</f>
        <v>0</v>
      </c>
      <c r="AJ1488" t="s">
        <v>161</v>
      </c>
      <c r="AK1488" t="s">
        <v>162</v>
      </c>
      <c r="AL1488" t="s">
        <v>1909</v>
      </c>
      <c r="AM1488" t="s">
        <v>1910</v>
      </c>
      <c r="AN1488" t="s">
        <v>286</v>
      </c>
      <c r="AO1488" t="s">
        <v>1931</v>
      </c>
    </row>
    <row r="1489" spans="1:41">
      <c r="A1489">
        <v>1476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1928</v>
      </c>
      <c r="J1489" t="s">
        <v>1929</v>
      </c>
      <c r="K1489" t="s">
        <v>48</v>
      </c>
      <c r="L1489" t="s">
        <v>49</v>
      </c>
      <c r="M1489">
        <v>17</v>
      </c>
      <c r="N1489" t="s">
        <v>1930</v>
      </c>
      <c r="O1489" t="s">
        <v>51</v>
      </c>
      <c r="P1489" t="s">
        <v>912</v>
      </c>
      <c r="Q1489" t="s">
        <v>92</v>
      </c>
      <c r="R1489" t="s">
        <v>237</v>
      </c>
      <c r="S1489" t="s">
        <v>55</v>
      </c>
      <c r="T1489" t="s">
        <v>55</v>
      </c>
      <c r="U1489" t="s">
        <v>1908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6</v>
      </c>
      <c r="AI1489">
        <f>"02202     "</f>
        <v>0</v>
      </c>
      <c r="AJ1489" t="s">
        <v>161</v>
      </c>
      <c r="AK1489" t="s">
        <v>162</v>
      </c>
      <c r="AL1489" t="s">
        <v>1909</v>
      </c>
      <c r="AM1489" t="s">
        <v>1910</v>
      </c>
      <c r="AN1489" t="s">
        <v>286</v>
      </c>
      <c r="AO1489" t="s">
        <v>1931</v>
      </c>
    </row>
    <row r="1490" spans="1:41">
      <c r="A1490">
        <v>1477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1928</v>
      </c>
      <c r="J1490" t="s">
        <v>1929</v>
      </c>
      <c r="K1490" t="s">
        <v>48</v>
      </c>
      <c r="L1490" t="s">
        <v>49</v>
      </c>
      <c r="M1490">
        <v>17</v>
      </c>
      <c r="N1490" t="s">
        <v>1930</v>
      </c>
      <c r="O1490" t="s">
        <v>51</v>
      </c>
      <c r="P1490" t="s">
        <v>912</v>
      </c>
      <c r="Q1490" t="s">
        <v>92</v>
      </c>
      <c r="R1490" t="s">
        <v>237</v>
      </c>
      <c r="S1490" t="s">
        <v>55</v>
      </c>
      <c r="T1490" t="s">
        <v>55</v>
      </c>
      <c r="U1490" t="s">
        <v>1908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7</v>
      </c>
      <c r="AI1490">
        <f>"02202     "</f>
        <v>0</v>
      </c>
      <c r="AJ1490" t="s">
        <v>161</v>
      </c>
      <c r="AK1490" t="s">
        <v>162</v>
      </c>
      <c r="AL1490" t="s">
        <v>1909</v>
      </c>
      <c r="AM1490" t="s">
        <v>1910</v>
      </c>
      <c r="AN1490" t="s">
        <v>286</v>
      </c>
      <c r="AO1490" t="s">
        <v>1931</v>
      </c>
    </row>
    <row r="1491" spans="1:41">
      <c r="A1491">
        <v>1478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1928</v>
      </c>
      <c r="J1491" t="s">
        <v>1929</v>
      </c>
      <c r="K1491" t="s">
        <v>48</v>
      </c>
      <c r="L1491" t="s">
        <v>49</v>
      </c>
      <c r="M1491">
        <v>17</v>
      </c>
      <c r="N1491" t="s">
        <v>1930</v>
      </c>
      <c r="O1491" t="s">
        <v>51</v>
      </c>
      <c r="P1491" t="s">
        <v>912</v>
      </c>
      <c r="Q1491" t="s">
        <v>92</v>
      </c>
      <c r="R1491" t="s">
        <v>237</v>
      </c>
      <c r="S1491" t="s">
        <v>55</v>
      </c>
      <c r="T1491" t="s">
        <v>55</v>
      </c>
      <c r="U1491" t="s">
        <v>1908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8</v>
      </c>
      <c r="AI1491">
        <f>"02202     "</f>
        <v>0</v>
      </c>
      <c r="AJ1491" t="s">
        <v>161</v>
      </c>
      <c r="AK1491" t="s">
        <v>162</v>
      </c>
      <c r="AL1491" t="s">
        <v>1909</v>
      </c>
      <c r="AM1491" t="s">
        <v>1910</v>
      </c>
      <c r="AN1491" t="s">
        <v>286</v>
      </c>
      <c r="AO1491" t="s">
        <v>1931</v>
      </c>
    </row>
    <row r="1492" spans="1:41">
      <c r="A1492">
        <v>1479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1928</v>
      </c>
      <c r="J1492" t="s">
        <v>1929</v>
      </c>
      <c r="K1492" t="s">
        <v>48</v>
      </c>
      <c r="L1492" t="s">
        <v>49</v>
      </c>
      <c r="M1492">
        <v>17</v>
      </c>
      <c r="N1492" t="s">
        <v>1930</v>
      </c>
      <c r="O1492" t="s">
        <v>51</v>
      </c>
      <c r="P1492" t="s">
        <v>912</v>
      </c>
      <c r="Q1492" t="s">
        <v>92</v>
      </c>
      <c r="R1492" t="s">
        <v>237</v>
      </c>
      <c r="S1492" t="s">
        <v>55</v>
      </c>
      <c r="T1492" t="s">
        <v>55</v>
      </c>
      <c r="U1492" t="s">
        <v>1908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9</v>
      </c>
      <c r="AI1492">
        <f>"02202     "</f>
        <v>0</v>
      </c>
      <c r="AJ1492" t="s">
        <v>161</v>
      </c>
      <c r="AK1492" t="s">
        <v>162</v>
      </c>
      <c r="AL1492" t="s">
        <v>1909</v>
      </c>
      <c r="AM1492" t="s">
        <v>1910</v>
      </c>
      <c r="AN1492" t="s">
        <v>286</v>
      </c>
      <c r="AO1492" t="s">
        <v>253</v>
      </c>
    </row>
    <row r="1493" spans="1:41">
      <c r="A1493">
        <v>1480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1928</v>
      </c>
      <c r="J1493" t="s">
        <v>1929</v>
      </c>
      <c r="K1493" t="s">
        <v>48</v>
      </c>
      <c r="L1493" t="s">
        <v>49</v>
      </c>
      <c r="M1493">
        <v>17</v>
      </c>
      <c r="N1493" t="s">
        <v>1930</v>
      </c>
      <c r="O1493" t="s">
        <v>51</v>
      </c>
      <c r="P1493" t="s">
        <v>912</v>
      </c>
      <c r="Q1493" t="s">
        <v>92</v>
      </c>
      <c r="R1493" t="s">
        <v>237</v>
      </c>
      <c r="S1493" t="s">
        <v>55</v>
      </c>
      <c r="T1493" t="s">
        <v>55</v>
      </c>
      <c r="U1493" t="s">
        <v>1908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10</v>
      </c>
      <c r="AI1493">
        <f>"02202     "</f>
        <v>0</v>
      </c>
      <c r="AJ1493" t="s">
        <v>161</v>
      </c>
      <c r="AK1493" t="s">
        <v>162</v>
      </c>
      <c r="AL1493" t="s">
        <v>1909</v>
      </c>
      <c r="AM1493" t="s">
        <v>1910</v>
      </c>
      <c r="AN1493" t="s">
        <v>286</v>
      </c>
      <c r="AO1493" t="s">
        <v>253</v>
      </c>
    </row>
    <row r="1494" spans="1:41">
      <c r="A1494">
        <v>1481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1928</v>
      </c>
      <c r="J1494" t="s">
        <v>1929</v>
      </c>
      <c r="K1494" t="s">
        <v>48</v>
      </c>
      <c r="L1494" t="s">
        <v>49</v>
      </c>
      <c r="M1494">
        <v>17</v>
      </c>
      <c r="N1494" t="s">
        <v>1930</v>
      </c>
      <c r="O1494" t="s">
        <v>51</v>
      </c>
      <c r="P1494" t="s">
        <v>912</v>
      </c>
      <c r="Q1494" t="s">
        <v>92</v>
      </c>
      <c r="R1494" t="s">
        <v>237</v>
      </c>
      <c r="S1494" t="s">
        <v>55</v>
      </c>
      <c r="T1494" t="s">
        <v>55</v>
      </c>
      <c r="U1494" t="s">
        <v>1908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11</v>
      </c>
      <c r="AI1494">
        <f>"02202     "</f>
        <v>0</v>
      </c>
      <c r="AJ1494" t="s">
        <v>161</v>
      </c>
      <c r="AK1494" t="s">
        <v>162</v>
      </c>
      <c r="AL1494" t="s">
        <v>1909</v>
      </c>
      <c r="AM1494" t="s">
        <v>1910</v>
      </c>
      <c r="AN1494" t="s">
        <v>286</v>
      </c>
      <c r="AO1494" t="s">
        <v>253</v>
      </c>
    </row>
    <row r="1495" spans="1:41">
      <c r="A1495">
        <v>1482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1928</v>
      </c>
      <c r="J1495" t="s">
        <v>1929</v>
      </c>
      <c r="K1495" t="s">
        <v>48</v>
      </c>
      <c r="L1495" t="s">
        <v>49</v>
      </c>
      <c r="M1495">
        <v>17</v>
      </c>
      <c r="N1495" t="s">
        <v>1930</v>
      </c>
      <c r="O1495" t="s">
        <v>51</v>
      </c>
      <c r="P1495" t="s">
        <v>912</v>
      </c>
      <c r="Q1495" t="s">
        <v>92</v>
      </c>
      <c r="R1495" t="s">
        <v>237</v>
      </c>
      <c r="S1495" t="s">
        <v>55</v>
      </c>
      <c r="T1495" t="s">
        <v>55</v>
      </c>
      <c r="U1495" t="s">
        <v>1908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14</v>
      </c>
      <c r="AI1495">
        <f>"02202     "</f>
        <v>0</v>
      </c>
      <c r="AJ1495" t="s">
        <v>161</v>
      </c>
      <c r="AK1495" t="s">
        <v>162</v>
      </c>
      <c r="AL1495" t="s">
        <v>1909</v>
      </c>
      <c r="AM1495" t="s">
        <v>1910</v>
      </c>
      <c r="AN1495" t="s">
        <v>286</v>
      </c>
      <c r="AO1495" t="s">
        <v>948</v>
      </c>
    </row>
    <row r="1496" spans="1:41">
      <c r="A1496">
        <v>1483</v>
      </c>
      <c r="B1496" t="s">
        <v>41</v>
      </c>
      <c r="C1496" t="s">
        <v>42</v>
      </c>
      <c r="D1496" t="s">
        <v>43</v>
      </c>
      <c r="E1496">
        <f>"05"</f>
        <v>0</v>
      </c>
      <c r="F1496" t="s">
        <v>99</v>
      </c>
      <c r="G1496" t="s">
        <v>100</v>
      </c>
      <c r="H1496">
        <v>3121</v>
      </c>
      <c r="I1496" t="s">
        <v>1932</v>
      </c>
      <c r="J1496" t="s">
        <v>1933</v>
      </c>
      <c r="K1496" t="s">
        <v>48</v>
      </c>
      <c r="L1496" t="s">
        <v>49</v>
      </c>
      <c r="M1496">
        <v>19</v>
      </c>
      <c r="N1496" t="s">
        <v>1934</v>
      </c>
      <c r="O1496" t="s">
        <v>51</v>
      </c>
      <c r="P1496" t="s">
        <v>912</v>
      </c>
      <c r="Q1496" t="s">
        <v>913</v>
      </c>
      <c r="R1496" t="s">
        <v>914</v>
      </c>
      <c r="S1496" t="s">
        <v>55</v>
      </c>
      <c r="T1496" t="s">
        <v>55</v>
      </c>
      <c r="U1496" t="s">
        <v>915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60</v>
      </c>
      <c r="AD1496" t="s">
        <v>61</v>
      </c>
      <c r="AE1496" t="s">
        <v>60</v>
      </c>
      <c r="AF1496" t="s">
        <v>916</v>
      </c>
      <c r="AG1496" t="s">
        <v>917</v>
      </c>
      <c r="AH1496">
        <v>1</v>
      </c>
      <c r="AI1496">
        <f>"05311     "</f>
        <v>0</v>
      </c>
      <c r="AJ1496" t="s">
        <v>192</v>
      </c>
      <c r="AK1496" t="s">
        <v>193</v>
      </c>
      <c r="AL1496" t="s">
        <v>107</v>
      </c>
      <c r="AM1496" t="s">
        <v>108</v>
      </c>
      <c r="AN1496" t="s">
        <v>68</v>
      </c>
      <c r="AO1496" t="s">
        <v>72</v>
      </c>
    </row>
    <row r="1497" spans="1:41">
      <c r="A1497">
        <v>1484</v>
      </c>
      <c r="B1497" t="s">
        <v>41</v>
      </c>
      <c r="C1497" t="s">
        <v>42</v>
      </c>
      <c r="D1497" t="s">
        <v>43</v>
      </c>
      <c r="E1497">
        <f>"05"</f>
        <v>0</v>
      </c>
      <c r="F1497" t="s">
        <v>99</v>
      </c>
      <c r="G1497" t="s">
        <v>100</v>
      </c>
      <c r="H1497">
        <v>3121</v>
      </c>
      <c r="I1497" t="s">
        <v>1932</v>
      </c>
      <c r="J1497" t="s">
        <v>1933</v>
      </c>
      <c r="K1497" t="s">
        <v>48</v>
      </c>
      <c r="L1497" t="s">
        <v>49</v>
      </c>
      <c r="M1497">
        <v>19</v>
      </c>
      <c r="N1497" t="s">
        <v>1934</v>
      </c>
      <c r="O1497" t="s">
        <v>51</v>
      </c>
      <c r="P1497" t="s">
        <v>912</v>
      </c>
      <c r="Q1497" t="s">
        <v>913</v>
      </c>
      <c r="R1497" t="s">
        <v>914</v>
      </c>
      <c r="S1497" t="s">
        <v>55</v>
      </c>
      <c r="T1497" t="s">
        <v>55</v>
      </c>
      <c r="U1497" t="s">
        <v>915</v>
      </c>
      <c r="V1497" t="s">
        <v>80</v>
      </c>
      <c r="W1497" t="s">
        <v>80</v>
      </c>
      <c r="X1497" t="s">
        <v>60</v>
      </c>
      <c r="Y1497" t="s">
        <v>60</v>
      </c>
      <c r="Z1497" t="s">
        <v>60</v>
      </c>
      <c r="AA1497" t="s">
        <v>61</v>
      </c>
      <c r="AB1497" t="s">
        <v>60</v>
      </c>
      <c r="AC1497" t="s">
        <v>60</v>
      </c>
      <c r="AD1497" t="s">
        <v>61</v>
      </c>
      <c r="AE1497" t="s">
        <v>60</v>
      </c>
      <c r="AF1497" t="s">
        <v>916</v>
      </c>
      <c r="AG1497" t="s">
        <v>917</v>
      </c>
      <c r="AH1497">
        <v>2</v>
      </c>
      <c r="AI1497">
        <f>"05311     "</f>
        <v>0</v>
      </c>
      <c r="AJ1497" t="s">
        <v>192</v>
      </c>
      <c r="AK1497" t="s">
        <v>193</v>
      </c>
      <c r="AL1497" t="s">
        <v>107</v>
      </c>
      <c r="AM1497" t="s">
        <v>108</v>
      </c>
      <c r="AN1497" t="s">
        <v>68</v>
      </c>
      <c r="AO1497" t="s">
        <v>72</v>
      </c>
    </row>
    <row r="1498" spans="1:41">
      <c r="A1498">
        <v>1485</v>
      </c>
      <c r="B1498" t="s">
        <v>41</v>
      </c>
      <c r="C1498" t="s">
        <v>42</v>
      </c>
      <c r="D1498" t="s">
        <v>43</v>
      </c>
      <c r="E1498">
        <f>"08"</f>
        <v>0</v>
      </c>
      <c r="F1498" t="s">
        <v>241</v>
      </c>
      <c r="G1498" t="s">
        <v>242</v>
      </c>
      <c r="H1498">
        <v>3122</v>
      </c>
      <c r="I1498" t="s">
        <v>1935</v>
      </c>
      <c r="J1498" t="s">
        <v>1936</v>
      </c>
      <c r="K1498" t="s">
        <v>48</v>
      </c>
      <c r="L1498" t="s">
        <v>49</v>
      </c>
      <c r="M1498">
        <v>18</v>
      </c>
      <c r="N1498" t="s">
        <v>1937</v>
      </c>
      <c r="O1498" t="s">
        <v>51</v>
      </c>
      <c r="P1498" t="s">
        <v>1862</v>
      </c>
      <c r="Q1498" t="s">
        <v>92</v>
      </c>
      <c r="R1498" t="s">
        <v>237</v>
      </c>
      <c r="S1498" t="s">
        <v>55</v>
      </c>
      <c r="T1498" t="s">
        <v>55</v>
      </c>
      <c r="U1498" t="s">
        <v>1863</v>
      </c>
      <c r="V1498" t="s">
        <v>80</v>
      </c>
      <c r="W1498" t="s">
        <v>80</v>
      </c>
      <c r="X1498" t="s">
        <v>60</v>
      </c>
      <c r="Y1498" t="s">
        <v>60</v>
      </c>
      <c r="Z1498" t="s">
        <v>61</v>
      </c>
      <c r="AA1498" t="s">
        <v>61</v>
      </c>
      <c r="AB1498" t="s">
        <v>61</v>
      </c>
      <c r="AC1498" t="s">
        <v>60</v>
      </c>
      <c r="AD1498" t="s">
        <v>61</v>
      </c>
      <c r="AE1498" t="s">
        <v>60</v>
      </c>
      <c r="AF1498" t="s">
        <v>80</v>
      </c>
      <c r="AG1498" t="s">
        <v>80</v>
      </c>
      <c r="AH1498">
        <v>1</v>
      </c>
      <c r="AI1498">
        <f>"08302     "</f>
        <v>0</v>
      </c>
      <c r="AJ1498" t="s">
        <v>477</v>
      </c>
      <c r="AK1498" t="s">
        <v>478</v>
      </c>
      <c r="AL1498" t="s">
        <v>375</v>
      </c>
      <c r="AM1498" t="s">
        <v>376</v>
      </c>
      <c r="AN1498" t="s">
        <v>286</v>
      </c>
      <c r="AO1498" t="s">
        <v>70</v>
      </c>
    </row>
    <row r="1499" spans="1:41">
      <c r="A1499">
        <v>1486</v>
      </c>
      <c r="B1499" t="s">
        <v>41</v>
      </c>
      <c r="C1499" t="s">
        <v>42</v>
      </c>
      <c r="D1499" t="s">
        <v>43</v>
      </c>
      <c r="E1499">
        <f>"05"</f>
        <v>0</v>
      </c>
      <c r="F1499" t="s">
        <v>99</v>
      </c>
      <c r="G1499" t="s">
        <v>100</v>
      </c>
      <c r="H1499">
        <v>3129</v>
      </c>
      <c r="I1499" t="s">
        <v>1938</v>
      </c>
      <c r="J1499" t="s">
        <v>1939</v>
      </c>
      <c r="K1499" t="s">
        <v>48</v>
      </c>
      <c r="L1499" t="s">
        <v>49</v>
      </c>
      <c r="M1499">
        <v>20</v>
      </c>
      <c r="N1499" t="s">
        <v>1855</v>
      </c>
      <c r="O1499" t="s">
        <v>51</v>
      </c>
      <c r="P1499" t="s">
        <v>912</v>
      </c>
      <c r="Q1499" t="s">
        <v>913</v>
      </c>
      <c r="R1499" t="s">
        <v>914</v>
      </c>
      <c r="S1499" t="s">
        <v>55</v>
      </c>
      <c r="T1499" t="s">
        <v>55</v>
      </c>
      <c r="U1499" t="s">
        <v>915</v>
      </c>
      <c r="V1499" t="s">
        <v>80</v>
      </c>
      <c r="W1499" t="s">
        <v>80</v>
      </c>
      <c r="X1499" t="s">
        <v>60</v>
      </c>
      <c r="Y1499" t="s">
        <v>60</v>
      </c>
      <c r="Z1499" t="s">
        <v>60</v>
      </c>
      <c r="AA1499" t="s">
        <v>61</v>
      </c>
      <c r="AB1499" t="s">
        <v>60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2</v>
      </c>
      <c r="AI1499">
        <f>"05111     "</f>
        <v>0</v>
      </c>
      <c r="AJ1499" t="s">
        <v>752</v>
      </c>
      <c r="AK1499" t="s">
        <v>753</v>
      </c>
      <c r="AL1499" t="s">
        <v>107</v>
      </c>
      <c r="AM1499" t="s">
        <v>108</v>
      </c>
      <c r="AN1499" t="s">
        <v>68</v>
      </c>
      <c r="AO1499" t="s">
        <v>70</v>
      </c>
    </row>
    <row r="1500" spans="1:41">
      <c r="A1500">
        <v>1487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3130</v>
      </c>
      <c r="I1500" t="s">
        <v>1940</v>
      </c>
      <c r="J1500" t="s">
        <v>1941</v>
      </c>
      <c r="K1500" t="s">
        <v>77</v>
      </c>
      <c r="L1500" t="s">
        <v>49</v>
      </c>
      <c r="M1500">
        <v>20</v>
      </c>
      <c r="N1500" t="s">
        <v>1855</v>
      </c>
      <c r="O1500" t="s">
        <v>51</v>
      </c>
      <c r="P1500" t="s">
        <v>912</v>
      </c>
      <c r="Q1500" t="s">
        <v>913</v>
      </c>
      <c r="R1500" t="s">
        <v>914</v>
      </c>
      <c r="S1500" t="s">
        <v>55</v>
      </c>
      <c r="T1500" t="s">
        <v>55</v>
      </c>
      <c r="U1500" t="s">
        <v>915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1</v>
      </c>
      <c r="AI1500">
        <f>"05113     "</f>
        <v>0</v>
      </c>
      <c r="AJ1500" t="s">
        <v>731</v>
      </c>
      <c r="AK1500" t="s">
        <v>732</v>
      </c>
      <c r="AL1500" t="s">
        <v>107</v>
      </c>
      <c r="AM1500" t="s">
        <v>108</v>
      </c>
      <c r="AN1500" t="s">
        <v>68</v>
      </c>
      <c r="AO1500" t="s">
        <v>69</v>
      </c>
    </row>
    <row r="1501" spans="1:41">
      <c r="A1501">
        <v>1488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3131</v>
      </c>
      <c r="I1501" t="s">
        <v>1942</v>
      </c>
      <c r="J1501" t="s">
        <v>1943</v>
      </c>
      <c r="K1501" t="s">
        <v>48</v>
      </c>
      <c r="L1501" t="s">
        <v>49</v>
      </c>
      <c r="M1501">
        <v>17</v>
      </c>
      <c r="N1501" t="s">
        <v>1876</v>
      </c>
      <c r="O1501" t="s">
        <v>51</v>
      </c>
      <c r="P1501" t="s">
        <v>1862</v>
      </c>
      <c r="Q1501" t="s">
        <v>53</v>
      </c>
      <c r="R1501" t="s">
        <v>914</v>
      </c>
      <c r="S1501" t="s">
        <v>1877</v>
      </c>
      <c r="T1501" t="s">
        <v>237</v>
      </c>
      <c r="U1501" t="s">
        <v>1921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19</v>
      </c>
      <c r="AI1501">
        <f>"05113     "</f>
        <v>0</v>
      </c>
      <c r="AJ1501" t="s">
        <v>731</v>
      </c>
      <c r="AK1501" t="s">
        <v>732</v>
      </c>
      <c r="AL1501" t="s">
        <v>107</v>
      </c>
      <c r="AM1501" t="s">
        <v>108</v>
      </c>
      <c r="AN1501" t="s">
        <v>68</v>
      </c>
      <c r="AO1501" t="s">
        <v>233</v>
      </c>
    </row>
    <row r="1502" spans="1:41">
      <c r="A1502">
        <v>1489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3138</v>
      </c>
      <c r="I1502" t="s">
        <v>1944</v>
      </c>
      <c r="J1502" t="s">
        <v>1945</v>
      </c>
      <c r="K1502" t="s">
        <v>48</v>
      </c>
      <c r="L1502" t="s">
        <v>49</v>
      </c>
      <c r="M1502">
        <v>17</v>
      </c>
      <c r="N1502" t="s">
        <v>1876</v>
      </c>
      <c r="O1502" t="s">
        <v>51</v>
      </c>
      <c r="P1502" t="s">
        <v>1862</v>
      </c>
      <c r="Q1502" t="s">
        <v>53</v>
      </c>
      <c r="R1502" t="s">
        <v>914</v>
      </c>
      <c r="S1502" t="s">
        <v>1877</v>
      </c>
      <c r="T1502" t="s">
        <v>237</v>
      </c>
      <c r="U1502" t="s">
        <v>1921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2</v>
      </c>
      <c r="AI1502">
        <f>"05112     "</f>
        <v>0</v>
      </c>
      <c r="AJ1502" t="s">
        <v>748</v>
      </c>
      <c r="AK1502" t="s">
        <v>749</v>
      </c>
      <c r="AL1502" t="s">
        <v>107</v>
      </c>
      <c r="AM1502" t="s">
        <v>108</v>
      </c>
      <c r="AN1502" t="s">
        <v>68</v>
      </c>
      <c r="AO1502" t="s">
        <v>70</v>
      </c>
    </row>
    <row r="1503" spans="1:41">
      <c r="A1503">
        <v>1490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1944</v>
      </c>
      <c r="J1503" t="s">
        <v>1945</v>
      </c>
      <c r="K1503" t="s">
        <v>48</v>
      </c>
      <c r="L1503" t="s">
        <v>49</v>
      </c>
      <c r="M1503">
        <v>17</v>
      </c>
      <c r="N1503" t="s">
        <v>1876</v>
      </c>
      <c r="O1503" t="s">
        <v>51</v>
      </c>
      <c r="P1503" t="s">
        <v>1862</v>
      </c>
      <c r="Q1503" t="s">
        <v>53</v>
      </c>
      <c r="R1503" t="s">
        <v>914</v>
      </c>
      <c r="S1503" t="s">
        <v>1877</v>
      </c>
      <c r="T1503" t="s">
        <v>237</v>
      </c>
      <c r="U1503" t="s">
        <v>1921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12</v>
      </c>
      <c r="AI1503">
        <f>"05112     "</f>
        <v>0</v>
      </c>
      <c r="AJ1503" t="s">
        <v>748</v>
      </c>
      <c r="AK1503" t="s">
        <v>749</v>
      </c>
      <c r="AL1503" t="s">
        <v>107</v>
      </c>
      <c r="AM1503" t="s">
        <v>108</v>
      </c>
      <c r="AN1503" t="s">
        <v>68</v>
      </c>
      <c r="AO1503" t="s">
        <v>233</v>
      </c>
    </row>
    <row r="1504" spans="1:41">
      <c r="A1504">
        <v>1491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3138</v>
      </c>
      <c r="I1504" t="s">
        <v>1944</v>
      </c>
      <c r="J1504" t="s">
        <v>1945</v>
      </c>
      <c r="K1504" t="s">
        <v>48</v>
      </c>
      <c r="L1504" t="s">
        <v>49</v>
      </c>
      <c r="M1504">
        <v>17</v>
      </c>
      <c r="N1504" t="s">
        <v>1876</v>
      </c>
      <c r="O1504" t="s">
        <v>51</v>
      </c>
      <c r="P1504" t="s">
        <v>1862</v>
      </c>
      <c r="Q1504" t="s">
        <v>53</v>
      </c>
      <c r="R1504" t="s">
        <v>914</v>
      </c>
      <c r="S1504" t="s">
        <v>1877</v>
      </c>
      <c r="T1504" t="s">
        <v>237</v>
      </c>
      <c r="U1504" t="s">
        <v>1921</v>
      </c>
      <c r="V1504" t="s">
        <v>80</v>
      </c>
      <c r="W1504" t="s">
        <v>80</v>
      </c>
      <c r="X1504" t="s">
        <v>60</v>
      </c>
      <c r="Y1504" t="s">
        <v>60</v>
      </c>
      <c r="Z1504" t="s">
        <v>60</v>
      </c>
      <c r="AA1504" t="s">
        <v>61</v>
      </c>
      <c r="AB1504" t="s">
        <v>60</v>
      </c>
      <c r="AC1504" t="s">
        <v>60</v>
      </c>
      <c r="AD1504" t="s">
        <v>61</v>
      </c>
      <c r="AE1504" t="s">
        <v>60</v>
      </c>
      <c r="AF1504" t="s">
        <v>80</v>
      </c>
      <c r="AG1504" t="s">
        <v>80</v>
      </c>
      <c r="AH1504">
        <v>19</v>
      </c>
      <c r="AI1504">
        <f>"05112     "</f>
        <v>0</v>
      </c>
      <c r="AJ1504" t="s">
        <v>748</v>
      </c>
      <c r="AK1504" t="s">
        <v>749</v>
      </c>
      <c r="AL1504" t="s">
        <v>107</v>
      </c>
      <c r="AM1504" t="s">
        <v>108</v>
      </c>
      <c r="AN1504" t="s">
        <v>68</v>
      </c>
      <c r="AO1504" t="s">
        <v>233</v>
      </c>
    </row>
    <row r="1505" spans="1:41">
      <c r="A1505">
        <v>1492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3140</v>
      </c>
      <c r="I1505" t="s">
        <v>1946</v>
      </c>
      <c r="J1505" t="s">
        <v>1947</v>
      </c>
      <c r="K1505" t="s">
        <v>77</v>
      </c>
      <c r="L1505" t="s">
        <v>49</v>
      </c>
      <c r="M1505">
        <v>21</v>
      </c>
      <c r="N1505" t="s">
        <v>1948</v>
      </c>
      <c r="O1505" t="s">
        <v>51</v>
      </c>
      <c r="P1505" t="s">
        <v>912</v>
      </c>
      <c r="Q1505" t="s">
        <v>913</v>
      </c>
      <c r="R1505" t="s">
        <v>914</v>
      </c>
      <c r="S1505" t="s">
        <v>55</v>
      </c>
      <c r="T1505" t="s">
        <v>55</v>
      </c>
      <c r="U1505" t="s">
        <v>915</v>
      </c>
      <c r="V1505" t="s">
        <v>80</v>
      </c>
      <c r="W1505" t="s">
        <v>80</v>
      </c>
      <c r="X1505" t="s">
        <v>60</v>
      </c>
      <c r="Y1505" t="s">
        <v>60</v>
      </c>
      <c r="Z1505" t="s">
        <v>61</v>
      </c>
      <c r="AA1505" t="s">
        <v>61</v>
      </c>
      <c r="AB1505" t="s">
        <v>61</v>
      </c>
      <c r="AC1505" t="s">
        <v>60</v>
      </c>
      <c r="AD1505" t="s">
        <v>61</v>
      </c>
      <c r="AE1505" t="s">
        <v>60</v>
      </c>
      <c r="AF1505" t="s">
        <v>916</v>
      </c>
      <c r="AG1505" t="s">
        <v>917</v>
      </c>
      <c r="AH1505">
        <v>1</v>
      </c>
      <c r="AI1505">
        <f>"05201     "</f>
        <v>0</v>
      </c>
      <c r="AJ1505" t="s">
        <v>406</v>
      </c>
      <c r="AK1505" t="s">
        <v>407</v>
      </c>
      <c r="AL1505" t="s">
        <v>107</v>
      </c>
      <c r="AM1505" t="s">
        <v>108</v>
      </c>
      <c r="AN1505" t="s">
        <v>286</v>
      </c>
      <c r="AO1505" t="s">
        <v>70</v>
      </c>
    </row>
    <row r="1506" spans="1:41">
      <c r="A1506">
        <v>1493</v>
      </c>
      <c r="B1506" t="s">
        <v>41</v>
      </c>
      <c r="C1506" t="s">
        <v>42</v>
      </c>
      <c r="D1506" t="s">
        <v>43</v>
      </c>
      <c r="E1506">
        <f>"08"</f>
        <v>0</v>
      </c>
      <c r="F1506" t="s">
        <v>241</v>
      </c>
      <c r="G1506" t="s">
        <v>242</v>
      </c>
      <c r="H1506">
        <v>3146</v>
      </c>
      <c r="I1506" t="s">
        <v>1949</v>
      </c>
      <c r="J1506" t="s">
        <v>1950</v>
      </c>
      <c r="K1506" t="s">
        <v>77</v>
      </c>
      <c r="L1506" t="s">
        <v>49</v>
      </c>
      <c r="M1506">
        <v>19</v>
      </c>
      <c r="N1506" t="s">
        <v>911</v>
      </c>
      <c r="O1506" t="s">
        <v>51</v>
      </c>
      <c r="P1506" t="s">
        <v>912</v>
      </c>
      <c r="Q1506" t="s">
        <v>913</v>
      </c>
      <c r="R1506" t="s">
        <v>914</v>
      </c>
      <c r="S1506" t="s">
        <v>55</v>
      </c>
      <c r="T1506" t="s">
        <v>55</v>
      </c>
      <c r="U1506" t="s">
        <v>915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916</v>
      </c>
      <c r="AG1506" t="s">
        <v>917</v>
      </c>
      <c r="AH1506">
        <v>1</v>
      </c>
      <c r="AI1506">
        <f>"08313     "</f>
        <v>0</v>
      </c>
      <c r="AJ1506" t="s">
        <v>869</v>
      </c>
      <c r="AK1506" t="s">
        <v>870</v>
      </c>
      <c r="AL1506" t="s">
        <v>375</v>
      </c>
      <c r="AM1506" t="s">
        <v>376</v>
      </c>
      <c r="AN1506" t="s">
        <v>68</v>
      </c>
      <c r="AO1506" t="s">
        <v>70</v>
      </c>
    </row>
    <row r="1507" spans="1:41">
      <c r="A1507">
        <v>1494</v>
      </c>
      <c r="B1507" t="s">
        <v>41</v>
      </c>
      <c r="C1507" t="s">
        <v>42</v>
      </c>
      <c r="D1507" t="s">
        <v>43</v>
      </c>
      <c r="E1507">
        <f>"05"</f>
        <v>0</v>
      </c>
      <c r="F1507" t="s">
        <v>99</v>
      </c>
      <c r="G1507" t="s">
        <v>100</v>
      </c>
      <c r="H1507">
        <v>3156</v>
      </c>
      <c r="I1507" t="s">
        <v>1951</v>
      </c>
      <c r="J1507" t="s">
        <v>1952</v>
      </c>
      <c r="K1507" t="s">
        <v>77</v>
      </c>
      <c r="L1507" t="s">
        <v>49</v>
      </c>
      <c r="M1507">
        <v>20</v>
      </c>
      <c r="N1507" t="s">
        <v>1855</v>
      </c>
      <c r="O1507" t="s">
        <v>51</v>
      </c>
      <c r="P1507" t="s">
        <v>912</v>
      </c>
      <c r="Q1507" t="s">
        <v>913</v>
      </c>
      <c r="R1507" t="s">
        <v>914</v>
      </c>
      <c r="S1507" t="s">
        <v>55</v>
      </c>
      <c r="T1507" t="s">
        <v>55</v>
      </c>
      <c r="U1507" t="s">
        <v>915</v>
      </c>
      <c r="V1507" t="s">
        <v>80</v>
      </c>
      <c r="W1507" t="s">
        <v>80</v>
      </c>
      <c r="X1507" t="s">
        <v>60</v>
      </c>
      <c r="Y1507" t="s">
        <v>60</v>
      </c>
      <c r="Z1507" t="s">
        <v>60</v>
      </c>
      <c r="AA1507" t="s">
        <v>61</v>
      </c>
      <c r="AB1507" t="s">
        <v>60</v>
      </c>
      <c r="AC1507" t="s">
        <v>60</v>
      </c>
      <c r="AD1507" t="s">
        <v>61</v>
      </c>
      <c r="AE1507" t="s">
        <v>60</v>
      </c>
      <c r="AF1507" t="s">
        <v>80</v>
      </c>
      <c r="AG1507" t="s">
        <v>80</v>
      </c>
      <c r="AH1507">
        <v>1</v>
      </c>
      <c r="AI1507">
        <f>"05112     "</f>
        <v>0</v>
      </c>
      <c r="AJ1507" t="s">
        <v>748</v>
      </c>
      <c r="AK1507" t="s">
        <v>749</v>
      </c>
      <c r="AL1507" t="s">
        <v>107</v>
      </c>
      <c r="AM1507" t="s">
        <v>108</v>
      </c>
      <c r="AN1507" t="s">
        <v>68</v>
      </c>
      <c r="AO1507" t="s">
        <v>223</v>
      </c>
    </row>
    <row r="1508" spans="1:41">
      <c r="A1508">
        <v>2393</v>
      </c>
      <c r="B1508" t="s">
        <v>41</v>
      </c>
      <c r="C1508" t="s">
        <v>42</v>
      </c>
      <c r="D1508" t="s">
        <v>43</v>
      </c>
      <c r="E1508">
        <f>"07"</f>
        <v>0</v>
      </c>
      <c r="F1508" t="s">
        <v>44</v>
      </c>
      <c r="G1508" t="s">
        <v>45</v>
      </c>
      <c r="H1508">
        <v>3593</v>
      </c>
      <c r="I1508" t="s">
        <v>909</v>
      </c>
      <c r="J1508" t="s">
        <v>910</v>
      </c>
      <c r="K1508" t="s">
        <v>48</v>
      </c>
      <c r="L1508" t="s">
        <v>49</v>
      </c>
      <c r="M1508">
        <v>19</v>
      </c>
      <c r="N1508" t="s">
        <v>911</v>
      </c>
      <c r="O1508" t="s">
        <v>51</v>
      </c>
      <c r="P1508" t="s">
        <v>912</v>
      </c>
      <c r="Q1508" t="s">
        <v>913</v>
      </c>
      <c r="R1508" t="s">
        <v>914</v>
      </c>
      <c r="S1508" t="s">
        <v>55</v>
      </c>
      <c r="T1508" t="s">
        <v>55</v>
      </c>
      <c r="U1508" t="s">
        <v>915</v>
      </c>
      <c r="V1508" t="s">
        <v>80</v>
      </c>
      <c r="W1508" t="s">
        <v>80</v>
      </c>
      <c r="X1508" t="s">
        <v>60</v>
      </c>
      <c r="Y1508" t="s">
        <v>60</v>
      </c>
      <c r="Z1508" t="s">
        <v>61</v>
      </c>
      <c r="AA1508" t="s">
        <v>61</v>
      </c>
      <c r="AB1508" t="s">
        <v>61</v>
      </c>
      <c r="AC1508" t="s">
        <v>60</v>
      </c>
      <c r="AD1508" t="s">
        <v>61</v>
      </c>
      <c r="AE1508" t="s">
        <v>60</v>
      </c>
      <c r="AF1508" t="s">
        <v>916</v>
      </c>
      <c r="AG1508" t="s">
        <v>917</v>
      </c>
      <c r="AH1508">
        <v>3</v>
      </c>
      <c r="AI1508">
        <f>"07112     "</f>
        <v>0</v>
      </c>
      <c r="AJ1508" t="s">
        <v>540</v>
      </c>
      <c r="AK1508" t="s">
        <v>541</v>
      </c>
      <c r="AL1508" t="s">
        <v>137</v>
      </c>
      <c r="AM1508" t="s">
        <v>138</v>
      </c>
      <c r="AN1508" t="s">
        <v>68</v>
      </c>
      <c r="AO1508" t="s">
        <v>999</v>
      </c>
    </row>
    <row r="1509" spans="1:41">
      <c r="A1509">
        <v>1495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3182</v>
      </c>
      <c r="I1509" t="s">
        <v>1953</v>
      </c>
      <c r="J1509" t="s">
        <v>1954</v>
      </c>
      <c r="K1509" t="s">
        <v>77</v>
      </c>
      <c r="L1509" t="s">
        <v>49</v>
      </c>
      <c r="M1509">
        <v>19</v>
      </c>
      <c r="N1509" t="s">
        <v>911</v>
      </c>
      <c r="O1509" t="s">
        <v>51</v>
      </c>
      <c r="P1509" t="s">
        <v>912</v>
      </c>
      <c r="Q1509" t="s">
        <v>913</v>
      </c>
      <c r="R1509" t="s">
        <v>914</v>
      </c>
      <c r="S1509" t="s">
        <v>55</v>
      </c>
      <c r="T1509" t="s">
        <v>55</v>
      </c>
      <c r="U1509" t="s">
        <v>915</v>
      </c>
      <c r="V1509" t="s">
        <v>80</v>
      </c>
      <c r="W1509" t="s">
        <v>80</v>
      </c>
      <c r="X1509" t="s">
        <v>60</v>
      </c>
      <c r="Y1509" t="s">
        <v>60</v>
      </c>
      <c r="Z1509" t="s">
        <v>61</v>
      </c>
      <c r="AA1509" t="s">
        <v>61</v>
      </c>
      <c r="AB1509" t="s">
        <v>61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1</v>
      </c>
      <c r="AI1509">
        <f>"05114     "</f>
        <v>0</v>
      </c>
      <c r="AJ1509" t="s">
        <v>590</v>
      </c>
      <c r="AK1509" t="s">
        <v>591</v>
      </c>
      <c r="AL1509" t="s">
        <v>107</v>
      </c>
      <c r="AM1509" t="s">
        <v>108</v>
      </c>
      <c r="AN1509" t="s">
        <v>286</v>
      </c>
      <c r="AO1509" t="s">
        <v>209</v>
      </c>
    </row>
    <row r="1510" spans="1:41">
      <c r="A1510">
        <v>1496</v>
      </c>
      <c r="B1510" t="s">
        <v>41</v>
      </c>
      <c r="C1510" t="s">
        <v>42</v>
      </c>
      <c r="D1510" t="s">
        <v>43</v>
      </c>
      <c r="E1510">
        <f>"04"</f>
        <v>0</v>
      </c>
      <c r="F1510" t="s">
        <v>86</v>
      </c>
      <c r="G1510" t="s">
        <v>87</v>
      </c>
      <c r="H1510">
        <v>3190</v>
      </c>
      <c r="I1510" t="s">
        <v>1955</v>
      </c>
      <c r="J1510" t="s">
        <v>1956</v>
      </c>
      <c r="K1510" t="s">
        <v>77</v>
      </c>
      <c r="L1510" t="s">
        <v>49</v>
      </c>
      <c r="M1510">
        <v>19</v>
      </c>
      <c r="N1510" t="s">
        <v>911</v>
      </c>
      <c r="O1510" t="s">
        <v>51</v>
      </c>
      <c r="P1510" t="s">
        <v>1862</v>
      </c>
      <c r="Q1510" t="s">
        <v>53</v>
      </c>
      <c r="R1510" t="s">
        <v>914</v>
      </c>
      <c r="S1510" t="s">
        <v>1877</v>
      </c>
      <c r="T1510" t="s">
        <v>237</v>
      </c>
      <c r="U1510" t="s">
        <v>1957</v>
      </c>
      <c r="V1510" t="s">
        <v>80</v>
      </c>
      <c r="W1510" t="s">
        <v>80</v>
      </c>
      <c r="X1510" t="s">
        <v>60</v>
      </c>
      <c r="Y1510" t="s">
        <v>60</v>
      </c>
      <c r="Z1510" t="s">
        <v>61</v>
      </c>
      <c r="AA1510" t="s">
        <v>61</v>
      </c>
      <c r="AB1510" t="s">
        <v>61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1</v>
      </c>
      <c r="AI1510">
        <f>"04002     "</f>
        <v>0</v>
      </c>
      <c r="AJ1510" t="s">
        <v>519</v>
      </c>
      <c r="AK1510" t="s">
        <v>520</v>
      </c>
      <c r="AL1510" t="s">
        <v>96</v>
      </c>
      <c r="AM1510" t="s">
        <v>97</v>
      </c>
      <c r="AN1510" t="s">
        <v>68</v>
      </c>
      <c r="AO1510" t="s">
        <v>85</v>
      </c>
    </row>
    <row r="1511" spans="1:41">
      <c r="A1511">
        <v>1497</v>
      </c>
      <c r="B1511" t="s">
        <v>41</v>
      </c>
      <c r="C1511" t="s">
        <v>42</v>
      </c>
      <c r="D1511" t="s">
        <v>43</v>
      </c>
      <c r="E1511">
        <f>"05"</f>
        <v>0</v>
      </c>
      <c r="F1511" t="s">
        <v>99</v>
      </c>
      <c r="G1511" t="s">
        <v>100</v>
      </c>
      <c r="H1511">
        <v>3238</v>
      </c>
      <c r="I1511" t="s">
        <v>1958</v>
      </c>
      <c r="J1511" t="s">
        <v>1959</v>
      </c>
      <c r="K1511" t="s">
        <v>77</v>
      </c>
      <c r="L1511" t="s">
        <v>49</v>
      </c>
      <c r="M1511">
        <v>19</v>
      </c>
      <c r="N1511" t="s">
        <v>911</v>
      </c>
      <c r="O1511" t="s">
        <v>51</v>
      </c>
      <c r="P1511" t="s">
        <v>912</v>
      </c>
      <c r="Q1511" t="s">
        <v>53</v>
      </c>
      <c r="R1511" t="s">
        <v>914</v>
      </c>
      <c r="S1511" t="s">
        <v>55</v>
      </c>
      <c r="T1511" t="s">
        <v>55</v>
      </c>
      <c r="U1511" t="s">
        <v>1960</v>
      </c>
      <c r="V1511" t="s">
        <v>80</v>
      </c>
      <c r="W1511" t="s">
        <v>80</v>
      </c>
      <c r="X1511" t="s">
        <v>60</v>
      </c>
      <c r="Y1511" t="s">
        <v>60</v>
      </c>
      <c r="Z1511" t="s">
        <v>61</v>
      </c>
      <c r="AA1511" t="s">
        <v>61</v>
      </c>
      <c r="AB1511" t="s">
        <v>61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1</v>
      </c>
      <c r="AI1511">
        <f>"05205     "</f>
        <v>0</v>
      </c>
      <c r="AJ1511" t="s">
        <v>470</v>
      </c>
      <c r="AK1511" t="s">
        <v>471</v>
      </c>
      <c r="AL1511" t="s">
        <v>107</v>
      </c>
      <c r="AM1511" t="s">
        <v>108</v>
      </c>
      <c r="AN1511" t="s">
        <v>68</v>
      </c>
      <c r="AO1511" t="s">
        <v>198</v>
      </c>
    </row>
    <row r="1512" spans="1:41">
      <c r="A1512">
        <v>1498</v>
      </c>
      <c r="B1512" t="s">
        <v>41</v>
      </c>
      <c r="C1512" t="s">
        <v>42</v>
      </c>
      <c r="D1512" t="s">
        <v>43</v>
      </c>
      <c r="E1512">
        <f>"05"</f>
        <v>0</v>
      </c>
      <c r="F1512" t="s">
        <v>99</v>
      </c>
      <c r="G1512" t="s">
        <v>100</v>
      </c>
      <c r="H1512">
        <v>3274</v>
      </c>
      <c r="I1512" t="s">
        <v>1961</v>
      </c>
      <c r="J1512" t="s">
        <v>1962</v>
      </c>
      <c r="K1512" t="s">
        <v>48</v>
      </c>
      <c r="L1512" t="s">
        <v>49</v>
      </c>
      <c r="M1512">
        <v>17</v>
      </c>
      <c r="N1512" t="s">
        <v>1881</v>
      </c>
      <c r="O1512" t="s">
        <v>51</v>
      </c>
      <c r="P1512" t="s">
        <v>1862</v>
      </c>
      <c r="Q1512" t="s">
        <v>53</v>
      </c>
      <c r="R1512" t="s">
        <v>914</v>
      </c>
      <c r="S1512" t="s">
        <v>1877</v>
      </c>
      <c r="T1512" t="s">
        <v>237</v>
      </c>
      <c r="U1512" t="s">
        <v>1963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47</v>
      </c>
      <c r="AI1512">
        <f>"05114     "</f>
        <v>0</v>
      </c>
      <c r="AJ1512" t="s">
        <v>590</v>
      </c>
      <c r="AK1512" t="s">
        <v>591</v>
      </c>
      <c r="AL1512" t="s">
        <v>1533</v>
      </c>
      <c r="AM1512" t="s">
        <v>1534</v>
      </c>
      <c r="AN1512" t="s">
        <v>68</v>
      </c>
      <c r="AO1512" t="s">
        <v>71</v>
      </c>
    </row>
    <row r="1513" spans="1:41">
      <c r="A1513">
        <v>1499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3274</v>
      </c>
      <c r="I1513" t="s">
        <v>1961</v>
      </c>
      <c r="J1513" t="s">
        <v>1962</v>
      </c>
      <c r="K1513" t="s">
        <v>48</v>
      </c>
      <c r="L1513" t="s">
        <v>49</v>
      </c>
      <c r="M1513">
        <v>17</v>
      </c>
      <c r="N1513" t="s">
        <v>1881</v>
      </c>
      <c r="O1513" t="s">
        <v>51</v>
      </c>
      <c r="P1513" t="s">
        <v>1862</v>
      </c>
      <c r="Q1513" t="s">
        <v>53</v>
      </c>
      <c r="R1513" t="s">
        <v>914</v>
      </c>
      <c r="S1513" t="s">
        <v>1877</v>
      </c>
      <c r="T1513" t="s">
        <v>237</v>
      </c>
      <c r="U1513" t="s">
        <v>1963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48</v>
      </c>
      <c r="AI1513">
        <f>"05114     "</f>
        <v>0</v>
      </c>
      <c r="AJ1513" t="s">
        <v>590</v>
      </c>
      <c r="AK1513" t="s">
        <v>591</v>
      </c>
      <c r="AL1513" t="s">
        <v>1527</v>
      </c>
      <c r="AM1513" t="s">
        <v>1528</v>
      </c>
      <c r="AN1513" t="s">
        <v>68</v>
      </c>
      <c r="AO1513" t="s">
        <v>70</v>
      </c>
    </row>
    <row r="1514" spans="1:41">
      <c r="A1514">
        <v>1500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3278</v>
      </c>
      <c r="I1514" t="s">
        <v>1964</v>
      </c>
      <c r="J1514" t="s">
        <v>1965</v>
      </c>
      <c r="K1514" t="s">
        <v>77</v>
      </c>
      <c r="L1514" t="s">
        <v>49</v>
      </c>
      <c r="M1514">
        <v>19</v>
      </c>
      <c r="N1514" t="s">
        <v>911</v>
      </c>
      <c r="O1514" t="s">
        <v>51</v>
      </c>
      <c r="P1514" t="s">
        <v>912</v>
      </c>
      <c r="Q1514" t="s">
        <v>913</v>
      </c>
      <c r="R1514" t="s">
        <v>914</v>
      </c>
      <c r="S1514" t="s">
        <v>55</v>
      </c>
      <c r="T1514" t="s">
        <v>55</v>
      </c>
      <c r="U1514" t="s">
        <v>915</v>
      </c>
      <c r="V1514" t="s">
        <v>80</v>
      </c>
      <c r="W1514" t="s">
        <v>80</v>
      </c>
      <c r="X1514" t="s">
        <v>60</v>
      </c>
      <c r="Y1514" t="s">
        <v>60</v>
      </c>
      <c r="Z1514" t="s">
        <v>61</v>
      </c>
      <c r="AA1514" t="s">
        <v>61</v>
      </c>
      <c r="AB1514" t="s">
        <v>61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1</v>
      </c>
      <c r="AI1514">
        <f>"05201     "</f>
        <v>0</v>
      </c>
      <c r="AJ1514" t="s">
        <v>406</v>
      </c>
      <c r="AK1514" t="s">
        <v>407</v>
      </c>
      <c r="AL1514" t="s">
        <v>107</v>
      </c>
      <c r="AM1514" t="s">
        <v>108</v>
      </c>
      <c r="AN1514" t="s">
        <v>68</v>
      </c>
      <c r="AO1514" t="s">
        <v>71</v>
      </c>
    </row>
    <row r="1515" spans="1:41">
      <c r="A1515">
        <v>1751</v>
      </c>
      <c r="B1515" t="s">
        <v>41</v>
      </c>
      <c r="C1515" t="s">
        <v>42</v>
      </c>
      <c r="D1515" t="s">
        <v>43</v>
      </c>
      <c r="E1515">
        <f>"04"</f>
        <v>0</v>
      </c>
      <c r="F1515" t="s">
        <v>86</v>
      </c>
      <c r="G1515" t="s">
        <v>87</v>
      </c>
      <c r="H1515">
        <v>3299</v>
      </c>
      <c r="I1515" t="s">
        <v>1966</v>
      </c>
      <c r="J1515" t="s">
        <v>1967</v>
      </c>
      <c r="K1515" t="s">
        <v>48</v>
      </c>
      <c r="L1515" t="s">
        <v>49</v>
      </c>
      <c r="M1515">
        <v>18</v>
      </c>
      <c r="N1515" t="s">
        <v>1893</v>
      </c>
      <c r="O1515" t="s">
        <v>51</v>
      </c>
      <c r="P1515" t="s">
        <v>912</v>
      </c>
      <c r="Q1515" t="s">
        <v>913</v>
      </c>
      <c r="R1515" t="s">
        <v>914</v>
      </c>
      <c r="S1515" t="s">
        <v>55</v>
      </c>
      <c r="T1515" t="s">
        <v>55</v>
      </c>
      <c r="U1515" t="s">
        <v>915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76</v>
      </c>
      <c r="AI1515">
        <f>"04201     "</f>
        <v>0</v>
      </c>
      <c r="AJ1515" t="s">
        <v>219</v>
      </c>
      <c r="AK1515" t="s">
        <v>220</v>
      </c>
      <c r="AL1515" t="s">
        <v>121</v>
      </c>
      <c r="AM1515" t="s">
        <v>122</v>
      </c>
      <c r="AN1515" t="s">
        <v>68</v>
      </c>
      <c r="AO1515" t="s">
        <v>440</v>
      </c>
    </row>
    <row r="1516" spans="1:41">
      <c r="A1516">
        <v>1752</v>
      </c>
      <c r="B1516" t="s">
        <v>41</v>
      </c>
      <c r="C1516" t="s">
        <v>42</v>
      </c>
      <c r="D1516" t="s">
        <v>43</v>
      </c>
      <c r="E1516">
        <f>"04"</f>
        <v>0</v>
      </c>
      <c r="F1516" t="s">
        <v>86</v>
      </c>
      <c r="G1516" t="s">
        <v>87</v>
      </c>
      <c r="H1516">
        <v>3299</v>
      </c>
      <c r="I1516" t="s">
        <v>1966</v>
      </c>
      <c r="J1516" t="s">
        <v>1967</v>
      </c>
      <c r="K1516" t="s">
        <v>48</v>
      </c>
      <c r="L1516" t="s">
        <v>49</v>
      </c>
      <c r="M1516">
        <v>18</v>
      </c>
      <c r="N1516" t="s">
        <v>1893</v>
      </c>
      <c r="O1516" t="s">
        <v>51</v>
      </c>
      <c r="P1516" t="s">
        <v>912</v>
      </c>
      <c r="Q1516" t="s">
        <v>913</v>
      </c>
      <c r="R1516" t="s">
        <v>914</v>
      </c>
      <c r="S1516" t="s">
        <v>55</v>
      </c>
      <c r="T1516" t="s">
        <v>55</v>
      </c>
      <c r="U1516" t="s">
        <v>915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78</v>
      </c>
      <c r="AI1516">
        <f>"04201     "</f>
        <v>0</v>
      </c>
      <c r="AJ1516" t="s">
        <v>219</v>
      </c>
      <c r="AK1516" t="s">
        <v>220</v>
      </c>
      <c r="AL1516" t="s">
        <v>221</v>
      </c>
      <c r="AM1516" t="s">
        <v>222</v>
      </c>
      <c r="AN1516" t="s">
        <v>286</v>
      </c>
      <c r="AO1516" t="s">
        <v>142</v>
      </c>
    </row>
    <row r="1517" spans="1:41">
      <c r="A1517">
        <v>1501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3283</v>
      </c>
      <c r="I1517" t="s">
        <v>1968</v>
      </c>
      <c r="J1517" t="s">
        <v>1969</v>
      </c>
      <c r="K1517" t="s">
        <v>48</v>
      </c>
      <c r="L1517" t="s">
        <v>49</v>
      </c>
      <c r="M1517">
        <v>18</v>
      </c>
      <c r="N1517" t="s">
        <v>1970</v>
      </c>
      <c r="O1517" t="s">
        <v>51</v>
      </c>
      <c r="P1517" t="s">
        <v>912</v>
      </c>
      <c r="Q1517" t="s">
        <v>53</v>
      </c>
      <c r="R1517" t="s">
        <v>914</v>
      </c>
      <c r="S1517" t="s">
        <v>55</v>
      </c>
      <c r="T1517" t="s">
        <v>55</v>
      </c>
      <c r="U1517" t="s">
        <v>915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4</v>
      </c>
      <c r="AI1517">
        <f>"05114     "</f>
        <v>0</v>
      </c>
      <c r="AJ1517" t="s">
        <v>590</v>
      </c>
      <c r="AK1517" t="s">
        <v>591</v>
      </c>
      <c r="AL1517" t="s">
        <v>1971</v>
      </c>
      <c r="AM1517" t="s">
        <v>1972</v>
      </c>
      <c r="AN1517" t="s">
        <v>68</v>
      </c>
      <c r="AO1517" t="s">
        <v>70</v>
      </c>
    </row>
    <row r="1518" spans="1:41">
      <c r="A1518">
        <v>1502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3283</v>
      </c>
      <c r="I1518" t="s">
        <v>1968</v>
      </c>
      <c r="J1518" t="s">
        <v>1969</v>
      </c>
      <c r="K1518" t="s">
        <v>48</v>
      </c>
      <c r="L1518" t="s">
        <v>49</v>
      </c>
      <c r="M1518">
        <v>18</v>
      </c>
      <c r="N1518" t="s">
        <v>1970</v>
      </c>
      <c r="O1518" t="s">
        <v>51</v>
      </c>
      <c r="P1518" t="s">
        <v>912</v>
      </c>
      <c r="Q1518" t="s">
        <v>53</v>
      </c>
      <c r="R1518" t="s">
        <v>914</v>
      </c>
      <c r="S1518" t="s">
        <v>55</v>
      </c>
      <c r="T1518" t="s">
        <v>55</v>
      </c>
      <c r="U1518" t="s">
        <v>915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5</v>
      </c>
      <c r="AI1518">
        <f>"05114     "</f>
        <v>0</v>
      </c>
      <c r="AJ1518" t="s">
        <v>590</v>
      </c>
      <c r="AK1518" t="s">
        <v>591</v>
      </c>
      <c r="AL1518" t="s">
        <v>1971</v>
      </c>
      <c r="AM1518" t="s">
        <v>1972</v>
      </c>
      <c r="AN1518" t="s">
        <v>68</v>
      </c>
      <c r="AO1518" t="s">
        <v>70</v>
      </c>
    </row>
    <row r="1519" spans="1:41">
      <c r="A1519">
        <v>1503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3283</v>
      </c>
      <c r="I1519" t="s">
        <v>1968</v>
      </c>
      <c r="J1519" t="s">
        <v>1969</v>
      </c>
      <c r="K1519" t="s">
        <v>48</v>
      </c>
      <c r="L1519" t="s">
        <v>49</v>
      </c>
      <c r="M1519">
        <v>18</v>
      </c>
      <c r="N1519" t="s">
        <v>1970</v>
      </c>
      <c r="O1519" t="s">
        <v>51</v>
      </c>
      <c r="P1519" t="s">
        <v>912</v>
      </c>
      <c r="Q1519" t="s">
        <v>53</v>
      </c>
      <c r="R1519" t="s">
        <v>914</v>
      </c>
      <c r="S1519" t="s">
        <v>55</v>
      </c>
      <c r="T1519" t="s">
        <v>55</v>
      </c>
      <c r="U1519" t="s">
        <v>915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6</v>
      </c>
      <c r="AI1519">
        <f>"05114     "</f>
        <v>0</v>
      </c>
      <c r="AJ1519" t="s">
        <v>590</v>
      </c>
      <c r="AK1519" t="s">
        <v>591</v>
      </c>
      <c r="AL1519" t="s">
        <v>1971</v>
      </c>
      <c r="AM1519" t="s">
        <v>1972</v>
      </c>
      <c r="AN1519" t="s">
        <v>68</v>
      </c>
      <c r="AO1519" t="s">
        <v>142</v>
      </c>
    </row>
    <row r="1520" spans="1:41">
      <c r="A1520">
        <v>1504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3283</v>
      </c>
      <c r="I1520" t="s">
        <v>1968</v>
      </c>
      <c r="J1520" t="s">
        <v>1969</v>
      </c>
      <c r="K1520" t="s">
        <v>48</v>
      </c>
      <c r="L1520" t="s">
        <v>49</v>
      </c>
      <c r="M1520">
        <v>18</v>
      </c>
      <c r="N1520" t="s">
        <v>1970</v>
      </c>
      <c r="O1520" t="s">
        <v>51</v>
      </c>
      <c r="P1520" t="s">
        <v>912</v>
      </c>
      <c r="Q1520" t="s">
        <v>53</v>
      </c>
      <c r="R1520" t="s">
        <v>914</v>
      </c>
      <c r="S1520" t="s">
        <v>55</v>
      </c>
      <c r="T1520" t="s">
        <v>55</v>
      </c>
      <c r="U1520" t="s">
        <v>915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7</v>
      </c>
      <c r="AI1520">
        <f>"05114     "</f>
        <v>0</v>
      </c>
      <c r="AJ1520" t="s">
        <v>590</v>
      </c>
      <c r="AK1520" t="s">
        <v>591</v>
      </c>
      <c r="AL1520" t="s">
        <v>1971</v>
      </c>
      <c r="AM1520" t="s">
        <v>1972</v>
      </c>
      <c r="AN1520" t="s">
        <v>68</v>
      </c>
      <c r="AO1520" t="s">
        <v>70</v>
      </c>
    </row>
    <row r="1521" spans="1:41">
      <c r="A1521">
        <v>1505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3283</v>
      </c>
      <c r="I1521" t="s">
        <v>1968</v>
      </c>
      <c r="J1521" t="s">
        <v>1969</v>
      </c>
      <c r="K1521" t="s">
        <v>48</v>
      </c>
      <c r="L1521" t="s">
        <v>49</v>
      </c>
      <c r="M1521">
        <v>18</v>
      </c>
      <c r="N1521" t="s">
        <v>1970</v>
      </c>
      <c r="O1521" t="s">
        <v>51</v>
      </c>
      <c r="P1521" t="s">
        <v>912</v>
      </c>
      <c r="Q1521" t="s">
        <v>53</v>
      </c>
      <c r="R1521" t="s">
        <v>914</v>
      </c>
      <c r="S1521" t="s">
        <v>55</v>
      </c>
      <c r="T1521" t="s">
        <v>55</v>
      </c>
      <c r="U1521" t="s">
        <v>915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8</v>
      </c>
      <c r="AI1521">
        <f>"05114     "</f>
        <v>0</v>
      </c>
      <c r="AJ1521" t="s">
        <v>590</v>
      </c>
      <c r="AK1521" t="s">
        <v>591</v>
      </c>
      <c r="AL1521" t="s">
        <v>1971</v>
      </c>
      <c r="AM1521" t="s">
        <v>1972</v>
      </c>
      <c r="AN1521" t="s">
        <v>68</v>
      </c>
      <c r="AO1521" t="s">
        <v>70</v>
      </c>
    </row>
    <row r="1522" spans="1:41">
      <c r="A1522">
        <v>1506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1973</v>
      </c>
      <c r="J1522" t="s">
        <v>1974</v>
      </c>
      <c r="K1522" t="s">
        <v>48</v>
      </c>
      <c r="L1522" t="s">
        <v>49</v>
      </c>
      <c r="M1522">
        <v>18</v>
      </c>
      <c r="N1522" t="s">
        <v>1893</v>
      </c>
      <c r="O1522" t="s">
        <v>51</v>
      </c>
      <c r="P1522" t="s">
        <v>912</v>
      </c>
      <c r="Q1522" t="s">
        <v>53</v>
      </c>
      <c r="R1522" t="s">
        <v>914</v>
      </c>
      <c r="S1522" t="s">
        <v>237</v>
      </c>
      <c r="T1522" t="s">
        <v>55</v>
      </c>
      <c r="U1522" t="s">
        <v>915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3</v>
      </c>
      <c r="AI1522">
        <f>"05112     "</f>
        <v>0</v>
      </c>
      <c r="AJ1522" t="s">
        <v>748</v>
      </c>
      <c r="AK1522" t="s">
        <v>749</v>
      </c>
      <c r="AL1522" t="s">
        <v>107</v>
      </c>
      <c r="AM1522" t="s">
        <v>108</v>
      </c>
      <c r="AN1522" t="s">
        <v>68</v>
      </c>
      <c r="AO1522" t="s">
        <v>209</v>
      </c>
    </row>
    <row r="1523" spans="1:41">
      <c r="A1523">
        <v>1507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1973</v>
      </c>
      <c r="J1523" t="s">
        <v>1974</v>
      </c>
      <c r="K1523" t="s">
        <v>48</v>
      </c>
      <c r="L1523" t="s">
        <v>49</v>
      </c>
      <c r="M1523">
        <v>18</v>
      </c>
      <c r="N1523" t="s">
        <v>1893</v>
      </c>
      <c r="O1523" t="s">
        <v>51</v>
      </c>
      <c r="P1523" t="s">
        <v>912</v>
      </c>
      <c r="Q1523" t="s">
        <v>53</v>
      </c>
      <c r="R1523" t="s">
        <v>914</v>
      </c>
      <c r="S1523" t="s">
        <v>237</v>
      </c>
      <c r="T1523" t="s">
        <v>55</v>
      </c>
      <c r="U1523" t="s">
        <v>915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5</v>
      </c>
      <c r="AI1523">
        <f>"05112     "</f>
        <v>0</v>
      </c>
      <c r="AJ1523" t="s">
        <v>748</v>
      </c>
      <c r="AK1523" t="s">
        <v>749</v>
      </c>
      <c r="AL1523" t="s">
        <v>107</v>
      </c>
      <c r="AM1523" t="s">
        <v>108</v>
      </c>
      <c r="AN1523" t="s">
        <v>68</v>
      </c>
      <c r="AO1523" t="s">
        <v>276</v>
      </c>
    </row>
    <row r="1524" spans="1:41">
      <c r="A1524">
        <v>1508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1973</v>
      </c>
      <c r="J1524" t="s">
        <v>1974</v>
      </c>
      <c r="K1524" t="s">
        <v>48</v>
      </c>
      <c r="L1524" t="s">
        <v>49</v>
      </c>
      <c r="M1524">
        <v>18</v>
      </c>
      <c r="N1524" t="s">
        <v>1893</v>
      </c>
      <c r="O1524" t="s">
        <v>51</v>
      </c>
      <c r="P1524" t="s">
        <v>912</v>
      </c>
      <c r="Q1524" t="s">
        <v>53</v>
      </c>
      <c r="R1524" t="s">
        <v>914</v>
      </c>
      <c r="S1524" t="s">
        <v>237</v>
      </c>
      <c r="T1524" t="s">
        <v>55</v>
      </c>
      <c r="U1524" t="s">
        <v>915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6</v>
      </c>
      <c r="AI1524">
        <f>"05111     "</f>
        <v>0</v>
      </c>
      <c r="AJ1524" t="s">
        <v>752</v>
      </c>
      <c r="AK1524" t="s">
        <v>753</v>
      </c>
      <c r="AL1524" t="s">
        <v>107</v>
      </c>
      <c r="AM1524" t="s">
        <v>108</v>
      </c>
      <c r="AN1524" t="s">
        <v>68</v>
      </c>
      <c r="AO1524" t="s">
        <v>69</v>
      </c>
    </row>
    <row r="1525" spans="1:41">
      <c r="A1525">
        <v>1509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1973</v>
      </c>
      <c r="J1525" t="s">
        <v>1974</v>
      </c>
      <c r="K1525" t="s">
        <v>48</v>
      </c>
      <c r="L1525" t="s">
        <v>49</v>
      </c>
      <c r="M1525">
        <v>18</v>
      </c>
      <c r="N1525" t="s">
        <v>1893</v>
      </c>
      <c r="O1525" t="s">
        <v>51</v>
      </c>
      <c r="P1525" t="s">
        <v>912</v>
      </c>
      <c r="Q1525" t="s">
        <v>53</v>
      </c>
      <c r="R1525" t="s">
        <v>914</v>
      </c>
      <c r="S1525" t="s">
        <v>237</v>
      </c>
      <c r="T1525" t="s">
        <v>55</v>
      </c>
      <c r="U1525" t="s">
        <v>915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8</v>
      </c>
      <c r="AI1525">
        <f>"05113     "</f>
        <v>0</v>
      </c>
      <c r="AJ1525" t="s">
        <v>731</v>
      </c>
      <c r="AK1525" t="s">
        <v>732</v>
      </c>
      <c r="AL1525" t="s">
        <v>107</v>
      </c>
      <c r="AM1525" t="s">
        <v>108</v>
      </c>
      <c r="AN1525" t="s">
        <v>68</v>
      </c>
      <c r="AO1525" t="s">
        <v>209</v>
      </c>
    </row>
    <row r="1526" spans="1:41">
      <c r="A1526">
        <v>1510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1973</v>
      </c>
      <c r="J1526" t="s">
        <v>1974</v>
      </c>
      <c r="K1526" t="s">
        <v>48</v>
      </c>
      <c r="L1526" t="s">
        <v>49</v>
      </c>
      <c r="M1526">
        <v>18</v>
      </c>
      <c r="N1526" t="s">
        <v>1893</v>
      </c>
      <c r="O1526" t="s">
        <v>51</v>
      </c>
      <c r="P1526" t="s">
        <v>912</v>
      </c>
      <c r="Q1526" t="s">
        <v>53</v>
      </c>
      <c r="R1526" t="s">
        <v>914</v>
      </c>
      <c r="S1526" t="s">
        <v>237</v>
      </c>
      <c r="T1526" t="s">
        <v>55</v>
      </c>
      <c r="U1526" t="s">
        <v>915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10</v>
      </c>
      <c r="AI1526">
        <f>"05112     "</f>
        <v>0</v>
      </c>
      <c r="AJ1526" t="s">
        <v>748</v>
      </c>
      <c r="AK1526" t="s">
        <v>749</v>
      </c>
      <c r="AL1526" t="s">
        <v>107</v>
      </c>
      <c r="AM1526" t="s">
        <v>108</v>
      </c>
      <c r="AN1526" t="s">
        <v>68</v>
      </c>
      <c r="AO1526" t="s">
        <v>440</v>
      </c>
    </row>
    <row r="1527" spans="1:41">
      <c r="A1527">
        <v>1511</v>
      </c>
      <c r="B1527" t="s">
        <v>41</v>
      </c>
      <c r="C1527" t="s">
        <v>42</v>
      </c>
      <c r="D1527" t="s">
        <v>43</v>
      </c>
      <c r="E1527">
        <f>"05"</f>
        <v>0</v>
      </c>
      <c r="F1527" t="s">
        <v>99</v>
      </c>
      <c r="G1527" t="s">
        <v>100</v>
      </c>
      <c r="H1527">
        <v>3286</v>
      </c>
      <c r="I1527" t="s">
        <v>1973</v>
      </c>
      <c r="J1527" t="s">
        <v>1974</v>
      </c>
      <c r="K1527" t="s">
        <v>48</v>
      </c>
      <c r="L1527" t="s">
        <v>49</v>
      </c>
      <c r="M1527">
        <v>18</v>
      </c>
      <c r="N1527" t="s">
        <v>1893</v>
      </c>
      <c r="O1527" t="s">
        <v>51</v>
      </c>
      <c r="P1527" t="s">
        <v>912</v>
      </c>
      <c r="Q1527" t="s">
        <v>53</v>
      </c>
      <c r="R1527" t="s">
        <v>914</v>
      </c>
      <c r="S1527" t="s">
        <v>237</v>
      </c>
      <c r="T1527" t="s">
        <v>55</v>
      </c>
      <c r="U1527" t="s">
        <v>915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13</v>
      </c>
      <c r="AI1527">
        <f>"05111     "</f>
        <v>0</v>
      </c>
      <c r="AJ1527" t="s">
        <v>752</v>
      </c>
      <c r="AK1527" t="s">
        <v>753</v>
      </c>
      <c r="AL1527" t="s">
        <v>107</v>
      </c>
      <c r="AM1527" t="s">
        <v>108</v>
      </c>
      <c r="AN1527" t="s">
        <v>68</v>
      </c>
      <c r="AO1527" t="s">
        <v>184</v>
      </c>
    </row>
    <row r="1528" spans="1:41">
      <c r="A1528">
        <v>1512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1973</v>
      </c>
      <c r="J1528" t="s">
        <v>1974</v>
      </c>
      <c r="K1528" t="s">
        <v>48</v>
      </c>
      <c r="L1528" t="s">
        <v>49</v>
      </c>
      <c r="M1528">
        <v>18</v>
      </c>
      <c r="N1528" t="s">
        <v>1893</v>
      </c>
      <c r="O1528" t="s">
        <v>51</v>
      </c>
      <c r="P1528" t="s">
        <v>912</v>
      </c>
      <c r="Q1528" t="s">
        <v>53</v>
      </c>
      <c r="R1528" t="s">
        <v>914</v>
      </c>
      <c r="S1528" t="s">
        <v>237</v>
      </c>
      <c r="T1528" t="s">
        <v>55</v>
      </c>
      <c r="U1528" t="s">
        <v>915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17</v>
      </c>
      <c r="AI1528">
        <f>"05112     "</f>
        <v>0</v>
      </c>
      <c r="AJ1528" t="s">
        <v>748</v>
      </c>
      <c r="AK1528" t="s">
        <v>749</v>
      </c>
      <c r="AL1528" t="s">
        <v>107</v>
      </c>
      <c r="AM1528" t="s">
        <v>108</v>
      </c>
      <c r="AN1528" t="s">
        <v>68</v>
      </c>
      <c r="AO1528" t="s">
        <v>69</v>
      </c>
    </row>
    <row r="1529" spans="1:41">
      <c r="A1529">
        <v>1513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1973</v>
      </c>
      <c r="J1529" t="s">
        <v>1974</v>
      </c>
      <c r="K1529" t="s">
        <v>48</v>
      </c>
      <c r="L1529" t="s">
        <v>49</v>
      </c>
      <c r="M1529">
        <v>18</v>
      </c>
      <c r="N1529" t="s">
        <v>1893</v>
      </c>
      <c r="O1529" t="s">
        <v>51</v>
      </c>
      <c r="P1529" t="s">
        <v>912</v>
      </c>
      <c r="Q1529" t="s">
        <v>53</v>
      </c>
      <c r="R1529" t="s">
        <v>914</v>
      </c>
      <c r="S1529" t="s">
        <v>237</v>
      </c>
      <c r="T1529" t="s">
        <v>55</v>
      </c>
      <c r="U1529" t="s">
        <v>915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18</v>
      </c>
      <c r="AI1529">
        <f>"05112     "</f>
        <v>0</v>
      </c>
      <c r="AJ1529" t="s">
        <v>748</v>
      </c>
      <c r="AK1529" t="s">
        <v>749</v>
      </c>
      <c r="AL1529" t="s">
        <v>107</v>
      </c>
      <c r="AM1529" t="s">
        <v>108</v>
      </c>
      <c r="AN1529" t="s">
        <v>68</v>
      </c>
      <c r="AO1529" t="s">
        <v>209</v>
      </c>
    </row>
    <row r="1530" spans="1:41">
      <c r="A1530">
        <v>1514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1973</v>
      </c>
      <c r="J1530" t="s">
        <v>1974</v>
      </c>
      <c r="K1530" t="s">
        <v>48</v>
      </c>
      <c r="L1530" t="s">
        <v>49</v>
      </c>
      <c r="M1530">
        <v>18</v>
      </c>
      <c r="N1530" t="s">
        <v>1893</v>
      </c>
      <c r="O1530" t="s">
        <v>51</v>
      </c>
      <c r="P1530" t="s">
        <v>912</v>
      </c>
      <c r="Q1530" t="s">
        <v>53</v>
      </c>
      <c r="R1530" t="s">
        <v>914</v>
      </c>
      <c r="S1530" t="s">
        <v>237</v>
      </c>
      <c r="T1530" t="s">
        <v>55</v>
      </c>
      <c r="U1530" t="s">
        <v>915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19</v>
      </c>
      <c r="AI1530">
        <f>"05112     "</f>
        <v>0</v>
      </c>
      <c r="AJ1530" t="s">
        <v>748</v>
      </c>
      <c r="AK1530" t="s">
        <v>749</v>
      </c>
      <c r="AL1530" t="s">
        <v>107</v>
      </c>
      <c r="AM1530" t="s">
        <v>108</v>
      </c>
      <c r="AN1530" t="s">
        <v>68</v>
      </c>
      <c r="AO1530" t="s">
        <v>184</v>
      </c>
    </row>
    <row r="1531" spans="1:41">
      <c r="A1531">
        <v>1515</v>
      </c>
      <c r="B1531" t="s">
        <v>41</v>
      </c>
      <c r="C1531" t="s">
        <v>42</v>
      </c>
      <c r="D1531" t="s">
        <v>43</v>
      </c>
      <c r="E1531">
        <f>"05"</f>
        <v>0</v>
      </c>
      <c r="F1531" t="s">
        <v>99</v>
      </c>
      <c r="G1531" t="s">
        <v>100</v>
      </c>
      <c r="H1531">
        <v>3286</v>
      </c>
      <c r="I1531" t="s">
        <v>1973</v>
      </c>
      <c r="J1531" t="s">
        <v>1974</v>
      </c>
      <c r="K1531" t="s">
        <v>48</v>
      </c>
      <c r="L1531" t="s">
        <v>49</v>
      </c>
      <c r="M1531">
        <v>18</v>
      </c>
      <c r="N1531" t="s">
        <v>1893</v>
      </c>
      <c r="O1531" t="s">
        <v>51</v>
      </c>
      <c r="P1531" t="s">
        <v>912</v>
      </c>
      <c r="Q1531" t="s">
        <v>53</v>
      </c>
      <c r="R1531" t="s">
        <v>914</v>
      </c>
      <c r="S1531" t="s">
        <v>237</v>
      </c>
      <c r="T1531" t="s">
        <v>55</v>
      </c>
      <c r="U1531" t="s">
        <v>915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20</v>
      </c>
      <c r="AI1531">
        <f>"05132     "</f>
        <v>0</v>
      </c>
      <c r="AJ1531" t="s">
        <v>494</v>
      </c>
      <c r="AK1531" t="s">
        <v>495</v>
      </c>
      <c r="AL1531" t="s">
        <v>107</v>
      </c>
      <c r="AM1531" t="s">
        <v>108</v>
      </c>
      <c r="AN1531" t="s">
        <v>68</v>
      </c>
      <c r="AO1531" t="s">
        <v>70</v>
      </c>
    </row>
    <row r="1532" spans="1:41">
      <c r="A1532">
        <v>1516</v>
      </c>
      <c r="B1532" t="s">
        <v>41</v>
      </c>
      <c r="C1532" t="s">
        <v>42</v>
      </c>
      <c r="D1532" t="s">
        <v>43</v>
      </c>
      <c r="E1532">
        <f>"07"</f>
        <v>0</v>
      </c>
      <c r="F1532" t="s">
        <v>44</v>
      </c>
      <c r="G1532" t="s">
        <v>45</v>
      </c>
      <c r="H1532">
        <v>3286</v>
      </c>
      <c r="I1532" t="s">
        <v>1973</v>
      </c>
      <c r="J1532" t="s">
        <v>1974</v>
      </c>
      <c r="K1532" t="s">
        <v>48</v>
      </c>
      <c r="L1532" t="s">
        <v>49</v>
      </c>
      <c r="M1532">
        <v>18</v>
      </c>
      <c r="N1532" t="s">
        <v>1893</v>
      </c>
      <c r="O1532" t="s">
        <v>51</v>
      </c>
      <c r="P1532" t="s">
        <v>912</v>
      </c>
      <c r="Q1532" t="s">
        <v>53</v>
      </c>
      <c r="R1532" t="s">
        <v>914</v>
      </c>
      <c r="S1532" t="s">
        <v>237</v>
      </c>
      <c r="T1532" t="s">
        <v>55</v>
      </c>
      <c r="U1532" t="s">
        <v>915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21</v>
      </c>
      <c r="AI1532">
        <f>"0711      "</f>
        <v>0</v>
      </c>
      <c r="AJ1532" t="s">
        <v>532</v>
      </c>
      <c r="AK1532" t="s">
        <v>533</v>
      </c>
      <c r="AL1532" t="s">
        <v>66</v>
      </c>
      <c r="AM1532" t="s">
        <v>67</v>
      </c>
      <c r="AN1532" t="s">
        <v>68</v>
      </c>
      <c r="AO1532" t="s">
        <v>276</v>
      </c>
    </row>
    <row r="1533" spans="1:41">
      <c r="A1533">
        <v>1517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1973</v>
      </c>
      <c r="J1533" t="s">
        <v>1974</v>
      </c>
      <c r="K1533" t="s">
        <v>48</v>
      </c>
      <c r="L1533" t="s">
        <v>49</v>
      </c>
      <c r="M1533">
        <v>18</v>
      </c>
      <c r="N1533" t="s">
        <v>1893</v>
      </c>
      <c r="O1533" t="s">
        <v>51</v>
      </c>
      <c r="P1533" t="s">
        <v>912</v>
      </c>
      <c r="Q1533" t="s">
        <v>53</v>
      </c>
      <c r="R1533" t="s">
        <v>914</v>
      </c>
      <c r="S1533" t="s">
        <v>237</v>
      </c>
      <c r="T1533" t="s">
        <v>55</v>
      </c>
      <c r="U1533" t="s">
        <v>915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24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85</v>
      </c>
    </row>
    <row r="1534" spans="1:41">
      <c r="A1534">
        <v>1518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1973</v>
      </c>
      <c r="J1534" t="s">
        <v>1974</v>
      </c>
      <c r="K1534" t="s">
        <v>48</v>
      </c>
      <c r="L1534" t="s">
        <v>49</v>
      </c>
      <c r="M1534">
        <v>18</v>
      </c>
      <c r="N1534" t="s">
        <v>1893</v>
      </c>
      <c r="O1534" t="s">
        <v>51</v>
      </c>
      <c r="P1534" t="s">
        <v>912</v>
      </c>
      <c r="Q1534" t="s">
        <v>53</v>
      </c>
      <c r="R1534" t="s">
        <v>914</v>
      </c>
      <c r="S1534" t="s">
        <v>237</v>
      </c>
      <c r="T1534" t="s">
        <v>55</v>
      </c>
      <c r="U1534" t="s">
        <v>915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27</v>
      </c>
      <c r="AI1534">
        <f>"05312     "</f>
        <v>0</v>
      </c>
      <c r="AJ1534" t="s">
        <v>196</v>
      </c>
      <c r="AK1534" t="s">
        <v>197</v>
      </c>
      <c r="AL1534" t="s">
        <v>107</v>
      </c>
      <c r="AM1534" t="s">
        <v>108</v>
      </c>
      <c r="AN1534" t="s">
        <v>68</v>
      </c>
      <c r="AO1534" t="s">
        <v>999</v>
      </c>
    </row>
    <row r="1535" spans="1:41">
      <c r="A1535">
        <v>1519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1973</v>
      </c>
      <c r="J1535" t="s">
        <v>1974</v>
      </c>
      <c r="K1535" t="s">
        <v>48</v>
      </c>
      <c r="L1535" t="s">
        <v>49</v>
      </c>
      <c r="M1535">
        <v>18</v>
      </c>
      <c r="N1535" t="s">
        <v>1893</v>
      </c>
      <c r="O1535" t="s">
        <v>51</v>
      </c>
      <c r="P1535" t="s">
        <v>912</v>
      </c>
      <c r="Q1535" t="s">
        <v>53</v>
      </c>
      <c r="R1535" t="s">
        <v>914</v>
      </c>
      <c r="S1535" t="s">
        <v>237</v>
      </c>
      <c r="T1535" t="s">
        <v>55</v>
      </c>
      <c r="U1535" t="s">
        <v>915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28</v>
      </c>
      <c r="AI1535">
        <f>"05132     "</f>
        <v>0</v>
      </c>
      <c r="AJ1535" t="s">
        <v>494</v>
      </c>
      <c r="AK1535" t="s">
        <v>495</v>
      </c>
      <c r="AL1535" t="s">
        <v>107</v>
      </c>
      <c r="AM1535" t="s">
        <v>108</v>
      </c>
      <c r="AN1535" t="s">
        <v>68</v>
      </c>
      <c r="AO1535" t="s">
        <v>71</v>
      </c>
    </row>
    <row r="1536" spans="1:41">
      <c r="A1536">
        <v>1520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1973</v>
      </c>
      <c r="J1536" t="s">
        <v>1974</v>
      </c>
      <c r="K1536" t="s">
        <v>48</v>
      </c>
      <c r="L1536" t="s">
        <v>49</v>
      </c>
      <c r="M1536">
        <v>18</v>
      </c>
      <c r="N1536" t="s">
        <v>1893</v>
      </c>
      <c r="O1536" t="s">
        <v>51</v>
      </c>
      <c r="P1536" t="s">
        <v>912</v>
      </c>
      <c r="Q1536" t="s">
        <v>53</v>
      </c>
      <c r="R1536" t="s">
        <v>914</v>
      </c>
      <c r="S1536" t="s">
        <v>237</v>
      </c>
      <c r="T1536" t="s">
        <v>55</v>
      </c>
      <c r="U1536" t="s">
        <v>915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29</v>
      </c>
      <c r="AI1536">
        <f>"05131     "</f>
        <v>0</v>
      </c>
      <c r="AJ1536" t="s">
        <v>105</v>
      </c>
      <c r="AK1536" t="s">
        <v>106</v>
      </c>
      <c r="AL1536" t="s">
        <v>107</v>
      </c>
      <c r="AM1536" t="s">
        <v>108</v>
      </c>
      <c r="AN1536" t="s">
        <v>68</v>
      </c>
      <c r="AO1536" t="s">
        <v>69</v>
      </c>
    </row>
    <row r="1537" spans="1:41">
      <c r="A1537">
        <v>1521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1973</v>
      </c>
      <c r="J1537" t="s">
        <v>1974</v>
      </c>
      <c r="K1537" t="s">
        <v>48</v>
      </c>
      <c r="L1537" t="s">
        <v>49</v>
      </c>
      <c r="M1537">
        <v>18</v>
      </c>
      <c r="N1537" t="s">
        <v>1893</v>
      </c>
      <c r="O1537" t="s">
        <v>51</v>
      </c>
      <c r="P1537" t="s">
        <v>912</v>
      </c>
      <c r="Q1537" t="s">
        <v>53</v>
      </c>
      <c r="R1537" t="s">
        <v>914</v>
      </c>
      <c r="S1537" t="s">
        <v>237</v>
      </c>
      <c r="T1537" t="s">
        <v>55</v>
      </c>
      <c r="U1537" t="s">
        <v>915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30</v>
      </c>
      <c r="AI1537">
        <f>"05312     "</f>
        <v>0</v>
      </c>
      <c r="AJ1537" t="s">
        <v>196</v>
      </c>
      <c r="AK1537" t="s">
        <v>197</v>
      </c>
      <c r="AL1537" t="s">
        <v>107</v>
      </c>
      <c r="AM1537" t="s">
        <v>108</v>
      </c>
      <c r="AN1537" t="s">
        <v>68</v>
      </c>
      <c r="AO1537" t="s">
        <v>223</v>
      </c>
    </row>
    <row r="1538" spans="1:41">
      <c r="A1538">
        <v>1522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1973</v>
      </c>
      <c r="J1538" t="s">
        <v>1974</v>
      </c>
      <c r="K1538" t="s">
        <v>48</v>
      </c>
      <c r="L1538" t="s">
        <v>49</v>
      </c>
      <c r="M1538">
        <v>18</v>
      </c>
      <c r="N1538" t="s">
        <v>1893</v>
      </c>
      <c r="O1538" t="s">
        <v>51</v>
      </c>
      <c r="P1538" t="s">
        <v>912</v>
      </c>
      <c r="Q1538" t="s">
        <v>53</v>
      </c>
      <c r="R1538" t="s">
        <v>914</v>
      </c>
      <c r="S1538" t="s">
        <v>237</v>
      </c>
      <c r="T1538" t="s">
        <v>55</v>
      </c>
      <c r="U1538" t="s">
        <v>915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31</v>
      </c>
      <c r="AI1538">
        <f>"05312     "</f>
        <v>0</v>
      </c>
      <c r="AJ1538" t="s">
        <v>196</v>
      </c>
      <c r="AK1538" t="s">
        <v>197</v>
      </c>
      <c r="AL1538" t="s">
        <v>107</v>
      </c>
      <c r="AM1538" t="s">
        <v>108</v>
      </c>
      <c r="AN1538" t="s">
        <v>68</v>
      </c>
      <c r="AO1538" t="s">
        <v>142</v>
      </c>
    </row>
    <row r="1539" spans="1:41">
      <c r="A1539">
        <v>1523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1973</v>
      </c>
      <c r="J1539" t="s">
        <v>1974</v>
      </c>
      <c r="K1539" t="s">
        <v>48</v>
      </c>
      <c r="L1539" t="s">
        <v>49</v>
      </c>
      <c r="M1539">
        <v>18</v>
      </c>
      <c r="N1539" t="s">
        <v>1893</v>
      </c>
      <c r="O1539" t="s">
        <v>51</v>
      </c>
      <c r="P1539" t="s">
        <v>912</v>
      </c>
      <c r="Q1539" t="s">
        <v>53</v>
      </c>
      <c r="R1539" t="s">
        <v>914</v>
      </c>
      <c r="S1539" t="s">
        <v>237</v>
      </c>
      <c r="T1539" t="s">
        <v>55</v>
      </c>
      <c r="U1539" t="s">
        <v>915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33</v>
      </c>
      <c r="AI1539">
        <f>"05312     "</f>
        <v>0</v>
      </c>
      <c r="AJ1539" t="s">
        <v>196</v>
      </c>
      <c r="AK1539" t="s">
        <v>197</v>
      </c>
      <c r="AL1539" t="s">
        <v>107</v>
      </c>
      <c r="AM1539" t="s">
        <v>108</v>
      </c>
      <c r="AN1539" t="s">
        <v>68</v>
      </c>
      <c r="AO1539" t="s">
        <v>403</v>
      </c>
    </row>
    <row r="1540" spans="1:41">
      <c r="A1540">
        <v>1524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1973</v>
      </c>
      <c r="J1540" t="s">
        <v>1974</v>
      </c>
      <c r="K1540" t="s">
        <v>48</v>
      </c>
      <c r="L1540" t="s">
        <v>49</v>
      </c>
      <c r="M1540">
        <v>18</v>
      </c>
      <c r="N1540" t="s">
        <v>1893</v>
      </c>
      <c r="O1540" t="s">
        <v>51</v>
      </c>
      <c r="P1540" t="s">
        <v>912</v>
      </c>
      <c r="Q1540" t="s">
        <v>53</v>
      </c>
      <c r="R1540" t="s">
        <v>914</v>
      </c>
      <c r="S1540" t="s">
        <v>237</v>
      </c>
      <c r="T1540" t="s">
        <v>55</v>
      </c>
      <c r="U1540" t="s">
        <v>915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34</v>
      </c>
      <c r="AI1540">
        <f>"05113     "</f>
        <v>0</v>
      </c>
      <c r="AJ1540" t="s">
        <v>731</v>
      </c>
      <c r="AK1540" t="s">
        <v>732</v>
      </c>
      <c r="AL1540" t="s">
        <v>107</v>
      </c>
      <c r="AM1540" t="s">
        <v>108</v>
      </c>
      <c r="AN1540" t="s">
        <v>68</v>
      </c>
      <c r="AO1540" t="s">
        <v>1505</v>
      </c>
    </row>
    <row r="1541" spans="1:41">
      <c r="A1541">
        <v>1525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1973</v>
      </c>
      <c r="J1541" t="s">
        <v>1974</v>
      </c>
      <c r="K1541" t="s">
        <v>48</v>
      </c>
      <c r="L1541" t="s">
        <v>49</v>
      </c>
      <c r="M1541">
        <v>18</v>
      </c>
      <c r="N1541" t="s">
        <v>1893</v>
      </c>
      <c r="O1541" t="s">
        <v>51</v>
      </c>
      <c r="P1541" t="s">
        <v>912</v>
      </c>
      <c r="Q1541" t="s">
        <v>53</v>
      </c>
      <c r="R1541" t="s">
        <v>914</v>
      </c>
      <c r="S1541" t="s">
        <v>237</v>
      </c>
      <c r="T1541" t="s">
        <v>55</v>
      </c>
      <c r="U1541" t="s">
        <v>915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35</v>
      </c>
      <c r="AI1541">
        <f>"05113     "</f>
        <v>0</v>
      </c>
      <c r="AJ1541" t="s">
        <v>731</v>
      </c>
      <c r="AK1541" t="s">
        <v>732</v>
      </c>
      <c r="AL1541" t="s">
        <v>107</v>
      </c>
      <c r="AM1541" t="s">
        <v>108</v>
      </c>
      <c r="AN1541" t="s">
        <v>68</v>
      </c>
      <c r="AO1541" t="s">
        <v>999</v>
      </c>
    </row>
    <row r="1542" spans="1:41">
      <c r="A1542">
        <v>1526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1973</v>
      </c>
      <c r="J1542" t="s">
        <v>1974</v>
      </c>
      <c r="K1542" t="s">
        <v>48</v>
      </c>
      <c r="L1542" t="s">
        <v>49</v>
      </c>
      <c r="M1542">
        <v>18</v>
      </c>
      <c r="N1542" t="s">
        <v>1893</v>
      </c>
      <c r="O1542" t="s">
        <v>51</v>
      </c>
      <c r="P1542" t="s">
        <v>912</v>
      </c>
      <c r="Q1542" t="s">
        <v>53</v>
      </c>
      <c r="R1542" t="s">
        <v>914</v>
      </c>
      <c r="S1542" t="s">
        <v>237</v>
      </c>
      <c r="T1542" t="s">
        <v>55</v>
      </c>
      <c r="U1542" t="s">
        <v>915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37</v>
      </c>
      <c r="AI1542">
        <f>"05113     "</f>
        <v>0</v>
      </c>
      <c r="AJ1542" t="s">
        <v>731</v>
      </c>
      <c r="AK1542" t="s">
        <v>732</v>
      </c>
      <c r="AL1542" t="s">
        <v>107</v>
      </c>
      <c r="AM1542" t="s">
        <v>108</v>
      </c>
      <c r="AN1542" t="s">
        <v>68</v>
      </c>
      <c r="AO1542" t="s">
        <v>403</v>
      </c>
    </row>
    <row r="1543" spans="1:41">
      <c r="A1543">
        <v>1527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1973</v>
      </c>
      <c r="J1543" t="s">
        <v>1974</v>
      </c>
      <c r="K1543" t="s">
        <v>48</v>
      </c>
      <c r="L1543" t="s">
        <v>49</v>
      </c>
      <c r="M1543">
        <v>18</v>
      </c>
      <c r="N1543" t="s">
        <v>1893</v>
      </c>
      <c r="O1543" t="s">
        <v>51</v>
      </c>
      <c r="P1543" t="s">
        <v>912</v>
      </c>
      <c r="Q1543" t="s">
        <v>53</v>
      </c>
      <c r="R1543" t="s">
        <v>914</v>
      </c>
      <c r="S1543" t="s">
        <v>237</v>
      </c>
      <c r="T1543" t="s">
        <v>55</v>
      </c>
      <c r="U1543" t="s">
        <v>915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38</v>
      </c>
      <c r="AI1543">
        <f>"05111     "</f>
        <v>0</v>
      </c>
      <c r="AJ1543" t="s">
        <v>752</v>
      </c>
      <c r="AK1543" t="s">
        <v>753</v>
      </c>
      <c r="AL1543" t="s">
        <v>107</v>
      </c>
      <c r="AM1543" t="s">
        <v>108</v>
      </c>
      <c r="AN1543" t="s">
        <v>68</v>
      </c>
      <c r="AO1543" t="s">
        <v>999</v>
      </c>
    </row>
    <row r="1544" spans="1:41">
      <c r="A1544">
        <v>1528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1973</v>
      </c>
      <c r="J1544" t="s">
        <v>1974</v>
      </c>
      <c r="K1544" t="s">
        <v>48</v>
      </c>
      <c r="L1544" t="s">
        <v>49</v>
      </c>
      <c r="M1544">
        <v>18</v>
      </c>
      <c r="N1544" t="s">
        <v>1893</v>
      </c>
      <c r="O1544" t="s">
        <v>51</v>
      </c>
      <c r="P1544" t="s">
        <v>912</v>
      </c>
      <c r="Q1544" t="s">
        <v>53</v>
      </c>
      <c r="R1544" t="s">
        <v>914</v>
      </c>
      <c r="S1544" t="s">
        <v>237</v>
      </c>
      <c r="T1544" t="s">
        <v>55</v>
      </c>
      <c r="U1544" t="s">
        <v>915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39</v>
      </c>
      <c r="AI1544">
        <f>"05111     "</f>
        <v>0</v>
      </c>
      <c r="AJ1544" t="s">
        <v>752</v>
      </c>
      <c r="AK1544" t="s">
        <v>753</v>
      </c>
      <c r="AL1544" t="s">
        <v>107</v>
      </c>
      <c r="AM1544" t="s">
        <v>108</v>
      </c>
      <c r="AN1544" t="s">
        <v>68</v>
      </c>
      <c r="AO1544" t="s">
        <v>276</v>
      </c>
    </row>
    <row r="1545" spans="1:41">
      <c r="A1545">
        <v>1529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1973</v>
      </c>
      <c r="J1545" t="s">
        <v>1974</v>
      </c>
      <c r="K1545" t="s">
        <v>48</v>
      </c>
      <c r="L1545" t="s">
        <v>49</v>
      </c>
      <c r="M1545">
        <v>18</v>
      </c>
      <c r="N1545" t="s">
        <v>1893</v>
      </c>
      <c r="O1545" t="s">
        <v>51</v>
      </c>
      <c r="P1545" t="s">
        <v>912</v>
      </c>
      <c r="Q1545" t="s">
        <v>53</v>
      </c>
      <c r="R1545" t="s">
        <v>914</v>
      </c>
      <c r="S1545" t="s">
        <v>237</v>
      </c>
      <c r="T1545" t="s">
        <v>55</v>
      </c>
      <c r="U1545" t="s">
        <v>915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40</v>
      </c>
      <c r="AI1545">
        <f>"05111     "</f>
        <v>0</v>
      </c>
      <c r="AJ1545" t="s">
        <v>752</v>
      </c>
      <c r="AK1545" t="s">
        <v>753</v>
      </c>
      <c r="AL1545" t="s">
        <v>107</v>
      </c>
      <c r="AM1545" t="s">
        <v>108</v>
      </c>
      <c r="AN1545" t="s">
        <v>68</v>
      </c>
      <c r="AO1545" t="s">
        <v>1505</v>
      </c>
    </row>
    <row r="1546" spans="1:41">
      <c r="A1546">
        <v>1530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1973</v>
      </c>
      <c r="J1546" t="s">
        <v>1974</v>
      </c>
      <c r="K1546" t="s">
        <v>48</v>
      </c>
      <c r="L1546" t="s">
        <v>49</v>
      </c>
      <c r="M1546">
        <v>18</v>
      </c>
      <c r="N1546" t="s">
        <v>1893</v>
      </c>
      <c r="O1546" t="s">
        <v>51</v>
      </c>
      <c r="P1546" t="s">
        <v>912</v>
      </c>
      <c r="Q1546" t="s">
        <v>53</v>
      </c>
      <c r="R1546" t="s">
        <v>914</v>
      </c>
      <c r="S1546" t="s">
        <v>237</v>
      </c>
      <c r="T1546" t="s">
        <v>55</v>
      </c>
      <c r="U1546" t="s">
        <v>915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41</v>
      </c>
      <c r="AI1546">
        <f>"05111     "</f>
        <v>0</v>
      </c>
      <c r="AJ1546" t="s">
        <v>752</v>
      </c>
      <c r="AK1546" t="s">
        <v>753</v>
      </c>
      <c r="AL1546" t="s">
        <v>107</v>
      </c>
      <c r="AM1546" t="s">
        <v>108</v>
      </c>
      <c r="AN1546" t="s">
        <v>68</v>
      </c>
      <c r="AO1546" t="s">
        <v>999</v>
      </c>
    </row>
    <row r="1547" spans="1:41">
      <c r="A1547">
        <v>1531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1973</v>
      </c>
      <c r="J1547" t="s">
        <v>1974</v>
      </c>
      <c r="K1547" t="s">
        <v>48</v>
      </c>
      <c r="L1547" t="s">
        <v>49</v>
      </c>
      <c r="M1547">
        <v>18</v>
      </c>
      <c r="N1547" t="s">
        <v>1893</v>
      </c>
      <c r="O1547" t="s">
        <v>51</v>
      </c>
      <c r="P1547" t="s">
        <v>912</v>
      </c>
      <c r="Q1547" t="s">
        <v>53</v>
      </c>
      <c r="R1547" t="s">
        <v>914</v>
      </c>
      <c r="S1547" t="s">
        <v>237</v>
      </c>
      <c r="T1547" t="s">
        <v>55</v>
      </c>
      <c r="U1547" t="s">
        <v>915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42</v>
      </c>
      <c r="AI1547">
        <f>"05111     "</f>
        <v>0</v>
      </c>
      <c r="AJ1547" t="s">
        <v>752</v>
      </c>
      <c r="AK1547" t="s">
        <v>753</v>
      </c>
      <c r="AL1547" t="s">
        <v>107</v>
      </c>
      <c r="AM1547" t="s">
        <v>108</v>
      </c>
      <c r="AN1547" t="s">
        <v>68</v>
      </c>
      <c r="AO1547" t="s">
        <v>223</v>
      </c>
    </row>
    <row r="1548" spans="1:41">
      <c r="A1548">
        <v>1532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1973</v>
      </c>
      <c r="J1548" t="s">
        <v>1974</v>
      </c>
      <c r="K1548" t="s">
        <v>48</v>
      </c>
      <c r="L1548" t="s">
        <v>49</v>
      </c>
      <c r="M1548">
        <v>18</v>
      </c>
      <c r="N1548" t="s">
        <v>1893</v>
      </c>
      <c r="O1548" t="s">
        <v>51</v>
      </c>
      <c r="P1548" t="s">
        <v>912</v>
      </c>
      <c r="Q1548" t="s">
        <v>53</v>
      </c>
      <c r="R1548" t="s">
        <v>914</v>
      </c>
      <c r="S1548" t="s">
        <v>237</v>
      </c>
      <c r="T1548" t="s">
        <v>55</v>
      </c>
      <c r="U1548" t="s">
        <v>915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43</v>
      </c>
      <c r="AI1548">
        <f>"05111     "</f>
        <v>0</v>
      </c>
      <c r="AJ1548" t="s">
        <v>752</v>
      </c>
      <c r="AK1548" t="s">
        <v>753</v>
      </c>
      <c r="AL1548" t="s">
        <v>107</v>
      </c>
      <c r="AM1548" t="s">
        <v>108</v>
      </c>
      <c r="AN1548" t="s">
        <v>68</v>
      </c>
      <c r="AO1548" t="s">
        <v>223</v>
      </c>
    </row>
    <row r="1549" spans="1:41">
      <c r="A1549">
        <v>1533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1973</v>
      </c>
      <c r="J1549" t="s">
        <v>1974</v>
      </c>
      <c r="K1549" t="s">
        <v>48</v>
      </c>
      <c r="L1549" t="s">
        <v>49</v>
      </c>
      <c r="M1549">
        <v>18</v>
      </c>
      <c r="N1549" t="s">
        <v>1893</v>
      </c>
      <c r="O1549" t="s">
        <v>51</v>
      </c>
      <c r="P1549" t="s">
        <v>912</v>
      </c>
      <c r="Q1549" t="s">
        <v>53</v>
      </c>
      <c r="R1549" t="s">
        <v>914</v>
      </c>
      <c r="S1549" t="s">
        <v>237</v>
      </c>
      <c r="T1549" t="s">
        <v>55</v>
      </c>
      <c r="U1549" t="s">
        <v>915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44</v>
      </c>
      <c r="AI1549">
        <f>"05111     "</f>
        <v>0</v>
      </c>
      <c r="AJ1549" t="s">
        <v>752</v>
      </c>
      <c r="AK1549" t="s">
        <v>753</v>
      </c>
      <c r="AL1549" t="s">
        <v>107</v>
      </c>
      <c r="AM1549" t="s">
        <v>108</v>
      </c>
      <c r="AN1549" t="s">
        <v>68</v>
      </c>
      <c r="AO1549" t="s">
        <v>999</v>
      </c>
    </row>
    <row r="1550" spans="1:41">
      <c r="A1550">
        <v>1534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1973</v>
      </c>
      <c r="J1550" t="s">
        <v>1974</v>
      </c>
      <c r="K1550" t="s">
        <v>48</v>
      </c>
      <c r="L1550" t="s">
        <v>49</v>
      </c>
      <c r="M1550">
        <v>18</v>
      </c>
      <c r="N1550" t="s">
        <v>1893</v>
      </c>
      <c r="O1550" t="s">
        <v>51</v>
      </c>
      <c r="P1550" t="s">
        <v>912</v>
      </c>
      <c r="Q1550" t="s">
        <v>53</v>
      </c>
      <c r="R1550" t="s">
        <v>914</v>
      </c>
      <c r="S1550" t="s">
        <v>237</v>
      </c>
      <c r="T1550" t="s">
        <v>55</v>
      </c>
      <c r="U1550" t="s">
        <v>915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45</v>
      </c>
      <c r="AI1550">
        <f>"05113     "</f>
        <v>0</v>
      </c>
      <c r="AJ1550" t="s">
        <v>731</v>
      </c>
      <c r="AK1550" t="s">
        <v>732</v>
      </c>
      <c r="AL1550" t="s">
        <v>107</v>
      </c>
      <c r="AM1550" t="s">
        <v>108</v>
      </c>
      <c r="AN1550" t="s">
        <v>68</v>
      </c>
      <c r="AO1550" t="s">
        <v>999</v>
      </c>
    </row>
    <row r="1551" spans="1:41">
      <c r="A1551">
        <v>1535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1973</v>
      </c>
      <c r="J1551" t="s">
        <v>1974</v>
      </c>
      <c r="K1551" t="s">
        <v>48</v>
      </c>
      <c r="L1551" t="s">
        <v>49</v>
      </c>
      <c r="M1551">
        <v>18</v>
      </c>
      <c r="N1551" t="s">
        <v>1893</v>
      </c>
      <c r="O1551" t="s">
        <v>51</v>
      </c>
      <c r="P1551" t="s">
        <v>912</v>
      </c>
      <c r="Q1551" t="s">
        <v>53</v>
      </c>
      <c r="R1551" t="s">
        <v>914</v>
      </c>
      <c r="S1551" t="s">
        <v>237</v>
      </c>
      <c r="T1551" t="s">
        <v>55</v>
      </c>
      <c r="U1551" t="s">
        <v>915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46</v>
      </c>
      <c r="AI1551">
        <f>"05113     "</f>
        <v>0</v>
      </c>
      <c r="AJ1551" t="s">
        <v>731</v>
      </c>
      <c r="AK1551" t="s">
        <v>732</v>
      </c>
      <c r="AL1551" t="s">
        <v>107</v>
      </c>
      <c r="AM1551" t="s">
        <v>108</v>
      </c>
      <c r="AN1551" t="s">
        <v>68</v>
      </c>
      <c r="AO1551" t="s">
        <v>999</v>
      </c>
    </row>
    <row r="1552" spans="1:41">
      <c r="A1552">
        <v>1536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1973</v>
      </c>
      <c r="J1552" t="s">
        <v>1974</v>
      </c>
      <c r="K1552" t="s">
        <v>48</v>
      </c>
      <c r="L1552" t="s">
        <v>49</v>
      </c>
      <c r="M1552">
        <v>18</v>
      </c>
      <c r="N1552" t="s">
        <v>1893</v>
      </c>
      <c r="O1552" t="s">
        <v>51</v>
      </c>
      <c r="P1552" t="s">
        <v>912</v>
      </c>
      <c r="Q1552" t="s">
        <v>53</v>
      </c>
      <c r="R1552" t="s">
        <v>914</v>
      </c>
      <c r="S1552" t="s">
        <v>237</v>
      </c>
      <c r="T1552" t="s">
        <v>55</v>
      </c>
      <c r="U1552" t="s">
        <v>915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47</v>
      </c>
      <c r="AI1552">
        <f>"05113     "</f>
        <v>0</v>
      </c>
      <c r="AJ1552" t="s">
        <v>731</v>
      </c>
      <c r="AK1552" t="s">
        <v>732</v>
      </c>
      <c r="AL1552" t="s">
        <v>107</v>
      </c>
      <c r="AM1552" t="s">
        <v>108</v>
      </c>
      <c r="AN1552" t="s">
        <v>68</v>
      </c>
      <c r="AO1552" t="s">
        <v>1505</v>
      </c>
    </row>
    <row r="1553" spans="1:41">
      <c r="A1553">
        <v>1537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1973</v>
      </c>
      <c r="J1553" t="s">
        <v>1974</v>
      </c>
      <c r="K1553" t="s">
        <v>48</v>
      </c>
      <c r="L1553" t="s">
        <v>49</v>
      </c>
      <c r="M1553">
        <v>18</v>
      </c>
      <c r="N1553" t="s">
        <v>1893</v>
      </c>
      <c r="O1553" t="s">
        <v>51</v>
      </c>
      <c r="P1553" t="s">
        <v>912</v>
      </c>
      <c r="Q1553" t="s">
        <v>53</v>
      </c>
      <c r="R1553" t="s">
        <v>914</v>
      </c>
      <c r="S1553" t="s">
        <v>237</v>
      </c>
      <c r="T1553" t="s">
        <v>55</v>
      </c>
      <c r="U1553" t="s">
        <v>915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48</v>
      </c>
      <c r="AI1553">
        <f>"05113     "</f>
        <v>0</v>
      </c>
      <c r="AJ1553" t="s">
        <v>731</v>
      </c>
      <c r="AK1553" t="s">
        <v>732</v>
      </c>
      <c r="AL1553" t="s">
        <v>107</v>
      </c>
      <c r="AM1553" t="s">
        <v>108</v>
      </c>
      <c r="AN1553" t="s">
        <v>68</v>
      </c>
      <c r="AO1553" t="s">
        <v>1505</v>
      </c>
    </row>
    <row r="1554" spans="1:41">
      <c r="A1554">
        <v>1538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1973</v>
      </c>
      <c r="J1554" t="s">
        <v>1974</v>
      </c>
      <c r="K1554" t="s">
        <v>48</v>
      </c>
      <c r="L1554" t="s">
        <v>49</v>
      </c>
      <c r="M1554">
        <v>18</v>
      </c>
      <c r="N1554" t="s">
        <v>1893</v>
      </c>
      <c r="O1554" t="s">
        <v>51</v>
      </c>
      <c r="P1554" t="s">
        <v>912</v>
      </c>
      <c r="Q1554" t="s">
        <v>53</v>
      </c>
      <c r="R1554" t="s">
        <v>914</v>
      </c>
      <c r="S1554" t="s">
        <v>237</v>
      </c>
      <c r="T1554" t="s">
        <v>55</v>
      </c>
      <c r="U1554" t="s">
        <v>915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49</v>
      </c>
      <c r="AI1554">
        <f>"05113     "</f>
        <v>0</v>
      </c>
      <c r="AJ1554" t="s">
        <v>731</v>
      </c>
      <c r="AK1554" t="s">
        <v>732</v>
      </c>
      <c r="AL1554" t="s">
        <v>107</v>
      </c>
      <c r="AM1554" t="s">
        <v>108</v>
      </c>
      <c r="AN1554" t="s">
        <v>68</v>
      </c>
      <c r="AO1554" t="s">
        <v>999</v>
      </c>
    </row>
    <row r="1555" spans="1:41">
      <c r="A1555">
        <v>1539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1973</v>
      </c>
      <c r="J1555" t="s">
        <v>1974</v>
      </c>
      <c r="K1555" t="s">
        <v>48</v>
      </c>
      <c r="L1555" t="s">
        <v>49</v>
      </c>
      <c r="M1555">
        <v>18</v>
      </c>
      <c r="N1555" t="s">
        <v>1893</v>
      </c>
      <c r="O1555" t="s">
        <v>51</v>
      </c>
      <c r="P1555" t="s">
        <v>912</v>
      </c>
      <c r="Q1555" t="s">
        <v>53</v>
      </c>
      <c r="R1555" t="s">
        <v>914</v>
      </c>
      <c r="S1555" t="s">
        <v>237</v>
      </c>
      <c r="T1555" t="s">
        <v>55</v>
      </c>
      <c r="U1555" t="s">
        <v>915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51</v>
      </c>
      <c r="AI1555">
        <f>"05112     "</f>
        <v>0</v>
      </c>
      <c r="AJ1555" t="s">
        <v>748</v>
      </c>
      <c r="AK1555" t="s">
        <v>749</v>
      </c>
      <c r="AL1555" t="s">
        <v>107</v>
      </c>
      <c r="AM1555" t="s">
        <v>108</v>
      </c>
      <c r="AN1555" t="s">
        <v>68</v>
      </c>
      <c r="AO1555" t="s">
        <v>71</v>
      </c>
    </row>
    <row r="1556" spans="1:41">
      <c r="A1556">
        <v>1540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1973</v>
      </c>
      <c r="J1556" t="s">
        <v>1974</v>
      </c>
      <c r="K1556" t="s">
        <v>48</v>
      </c>
      <c r="L1556" t="s">
        <v>49</v>
      </c>
      <c r="M1556">
        <v>18</v>
      </c>
      <c r="N1556" t="s">
        <v>1893</v>
      </c>
      <c r="O1556" t="s">
        <v>51</v>
      </c>
      <c r="P1556" t="s">
        <v>912</v>
      </c>
      <c r="Q1556" t="s">
        <v>53</v>
      </c>
      <c r="R1556" t="s">
        <v>914</v>
      </c>
      <c r="S1556" t="s">
        <v>237</v>
      </c>
      <c r="T1556" t="s">
        <v>55</v>
      </c>
      <c r="U1556" t="s">
        <v>915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53</v>
      </c>
      <c r="AI1556">
        <f>"05112     "</f>
        <v>0</v>
      </c>
      <c r="AJ1556" t="s">
        <v>748</v>
      </c>
      <c r="AK1556" t="s">
        <v>749</v>
      </c>
      <c r="AL1556" t="s">
        <v>107</v>
      </c>
      <c r="AM1556" t="s">
        <v>108</v>
      </c>
      <c r="AN1556" t="s">
        <v>68</v>
      </c>
      <c r="AO1556" t="s">
        <v>69</v>
      </c>
    </row>
    <row r="1557" spans="1:41">
      <c r="A1557">
        <v>1541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1973</v>
      </c>
      <c r="J1557" t="s">
        <v>1974</v>
      </c>
      <c r="K1557" t="s">
        <v>48</v>
      </c>
      <c r="L1557" t="s">
        <v>49</v>
      </c>
      <c r="M1557">
        <v>18</v>
      </c>
      <c r="N1557" t="s">
        <v>1893</v>
      </c>
      <c r="O1557" t="s">
        <v>51</v>
      </c>
      <c r="P1557" t="s">
        <v>912</v>
      </c>
      <c r="Q1557" t="s">
        <v>53</v>
      </c>
      <c r="R1557" t="s">
        <v>914</v>
      </c>
      <c r="S1557" t="s">
        <v>237</v>
      </c>
      <c r="T1557" t="s">
        <v>55</v>
      </c>
      <c r="U1557" t="s">
        <v>915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54</v>
      </c>
      <c r="AI1557">
        <f>"05112     "</f>
        <v>0</v>
      </c>
      <c r="AJ1557" t="s">
        <v>748</v>
      </c>
      <c r="AK1557" t="s">
        <v>749</v>
      </c>
      <c r="AL1557" t="s">
        <v>107</v>
      </c>
      <c r="AM1557" t="s">
        <v>108</v>
      </c>
      <c r="AN1557" t="s">
        <v>68</v>
      </c>
      <c r="AO1557" t="s">
        <v>276</v>
      </c>
    </row>
    <row r="1558" spans="1:41">
      <c r="A1558">
        <v>1542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1973</v>
      </c>
      <c r="J1558" t="s">
        <v>1974</v>
      </c>
      <c r="K1558" t="s">
        <v>48</v>
      </c>
      <c r="L1558" t="s">
        <v>49</v>
      </c>
      <c r="M1558">
        <v>18</v>
      </c>
      <c r="N1558" t="s">
        <v>1893</v>
      </c>
      <c r="O1558" t="s">
        <v>51</v>
      </c>
      <c r="P1558" t="s">
        <v>912</v>
      </c>
      <c r="Q1558" t="s">
        <v>53</v>
      </c>
      <c r="R1558" t="s">
        <v>914</v>
      </c>
      <c r="S1558" t="s">
        <v>237</v>
      </c>
      <c r="T1558" t="s">
        <v>55</v>
      </c>
      <c r="U1558" t="s">
        <v>915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57</v>
      </c>
      <c r="AI1558">
        <f>"05112     "</f>
        <v>0</v>
      </c>
      <c r="AJ1558" t="s">
        <v>748</v>
      </c>
      <c r="AK1558" t="s">
        <v>749</v>
      </c>
      <c r="AL1558" t="s">
        <v>107</v>
      </c>
      <c r="AM1558" t="s">
        <v>108</v>
      </c>
      <c r="AN1558" t="s">
        <v>68</v>
      </c>
      <c r="AO1558" t="s">
        <v>276</v>
      </c>
    </row>
    <row r="1559" spans="1:41">
      <c r="A1559">
        <v>1543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1973</v>
      </c>
      <c r="J1559" t="s">
        <v>1974</v>
      </c>
      <c r="K1559" t="s">
        <v>48</v>
      </c>
      <c r="L1559" t="s">
        <v>49</v>
      </c>
      <c r="M1559">
        <v>18</v>
      </c>
      <c r="N1559" t="s">
        <v>1893</v>
      </c>
      <c r="O1559" t="s">
        <v>51</v>
      </c>
      <c r="P1559" t="s">
        <v>912</v>
      </c>
      <c r="Q1559" t="s">
        <v>53</v>
      </c>
      <c r="R1559" t="s">
        <v>914</v>
      </c>
      <c r="S1559" t="s">
        <v>237</v>
      </c>
      <c r="T1559" t="s">
        <v>55</v>
      </c>
      <c r="U1559" t="s">
        <v>915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60</v>
      </c>
      <c r="AI1559">
        <f>"05205     "</f>
        <v>0</v>
      </c>
      <c r="AJ1559" t="s">
        <v>470</v>
      </c>
      <c r="AK1559" t="s">
        <v>471</v>
      </c>
      <c r="AL1559" t="s">
        <v>107</v>
      </c>
      <c r="AM1559" t="s">
        <v>108</v>
      </c>
      <c r="AN1559" t="s">
        <v>68</v>
      </c>
      <c r="AO1559" t="s">
        <v>71</v>
      </c>
    </row>
    <row r="1560" spans="1:41">
      <c r="A1560">
        <v>1544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1973</v>
      </c>
      <c r="J1560" t="s">
        <v>1974</v>
      </c>
      <c r="K1560" t="s">
        <v>48</v>
      </c>
      <c r="L1560" t="s">
        <v>49</v>
      </c>
      <c r="M1560">
        <v>18</v>
      </c>
      <c r="N1560" t="s">
        <v>1893</v>
      </c>
      <c r="O1560" t="s">
        <v>51</v>
      </c>
      <c r="P1560" t="s">
        <v>912</v>
      </c>
      <c r="Q1560" t="s">
        <v>53</v>
      </c>
      <c r="R1560" t="s">
        <v>914</v>
      </c>
      <c r="S1560" t="s">
        <v>237</v>
      </c>
      <c r="T1560" t="s">
        <v>55</v>
      </c>
      <c r="U1560" t="s">
        <v>915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61</v>
      </c>
      <c r="AI1560">
        <f>"05205     "</f>
        <v>0</v>
      </c>
      <c r="AJ1560" t="s">
        <v>470</v>
      </c>
      <c r="AK1560" t="s">
        <v>471</v>
      </c>
      <c r="AL1560" t="s">
        <v>107</v>
      </c>
      <c r="AM1560" t="s">
        <v>108</v>
      </c>
      <c r="AN1560" t="s">
        <v>68</v>
      </c>
      <c r="AO1560" t="s">
        <v>223</v>
      </c>
    </row>
    <row r="1561" spans="1:41">
      <c r="A1561">
        <v>1545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1973</v>
      </c>
      <c r="J1561" t="s">
        <v>1974</v>
      </c>
      <c r="K1561" t="s">
        <v>48</v>
      </c>
      <c r="L1561" t="s">
        <v>49</v>
      </c>
      <c r="M1561">
        <v>18</v>
      </c>
      <c r="N1561" t="s">
        <v>1893</v>
      </c>
      <c r="O1561" t="s">
        <v>51</v>
      </c>
      <c r="P1561" t="s">
        <v>912</v>
      </c>
      <c r="Q1561" t="s">
        <v>53</v>
      </c>
      <c r="R1561" t="s">
        <v>914</v>
      </c>
      <c r="S1561" t="s">
        <v>237</v>
      </c>
      <c r="T1561" t="s">
        <v>55</v>
      </c>
      <c r="U1561" t="s">
        <v>915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62</v>
      </c>
      <c r="AI1561">
        <f>"05114     "</f>
        <v>0</v>
      </c>
      <c r="AJ1561" t="s">
        <v>590</v>
      </c>
      <c r="AK1561" t="s">
        <v>591</v>
      </c>
      <c r="AL1561" t="s">
        <v>107</v>
      </c>
      <c r="AM1561" t="s">
        <v>108</v>
      </c>
      <c r="AN1561" t="s">
        <v>68</v>
      </c>
      <c r="AO1561" t="s">
        <v>233</v>
      </c>
    </row>
    <row r="1562" spans="1:41">
      <c r="A1562">
        <v>1546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1973</v>
      </c>
      <c r="J1562" t="s">
        <v>1974</v>
      </c>
      <c r="K1562" t="s">
        <v>48</v>
      </c>
      <c r="L1562" t="s">
        <v>49</v>
      </c>
      <c r="M1562">
        <v>18</v>
      </c>
      <c r="N1562" t="s">
        <v>1893</v>
      </c>
      <c r="O1562" t="s">
        <v>51</v>
      </c>
      <c r="P1562" t="s">
        <v>912</v>
      </c>
      <c r="Q1562" t="s">
        <v>53</v>
      </c>
      <c r="R1562" t="s">
        <v>914</v>
      </c>
      <c r="S1562" t="s">
        <v>237</v>
      </c>
      <c r="T1562" t="s">
        <v>55</v>
      </c>
      <c r="U1562" t="s">
        <v>915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63</v>
      </c>
      <c r="AI1562">
        <f>"05114     "</f>
        <v>0</v>
      </c>
      <c r="AJ1562" t="s">
        <v>590</v>
      </c>
      <c r="AK1562" t="s">
        <v>591</v>
      </c>
      <c r="AL1562" t="s">
        <v>107</v>
      </c>
      <c r="AM1562" t="s">
        <v>108</v>
      </c>
      <c r="AN1562" t="s">
        <v>68</v>
      </c>
      <c r="AO1562" t="s">
        <v>403</v>
      </c>
    </row>
    <row r="1563" spans="1:41">
      <c r="A1563">
        <v>1547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1973</v>
      </c>
      <c r="J1563" t="s">
        <v>1974</v>
      </c>
      <c r="K1563" t="s">
        <v>48</v>
      </c>
      <c r="L1563" t="s">
        <v>49</v>
      </c>
      <c r="M1563">
        <v>18</v>
      </c>
      <c r="N1563" t="s">
        <v>1893</v>
      </c>
      <c r="O1563" t="s">
        <v>51</v>
      </c>
      <c r="P1563" t="s">
        <v>912</v>
      </c>
      <c r="Q1563" t="s">
        <v>53</v>
      </c>
      <c r="R1563" t="s">
        <v>914</v>
      </c>
      <c r="S1563" t="s">
        <v>237</v>
      </c>
      <c r="T1563" t="s">
        <v>55</v>
      </c>
      <c r="U1563" t="s">
        <v>915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64</v>
      </c>
      <c r="AI1563">
        <f>"05111     "</f>
        <v>0</v>
      </c>
      <c r="AJ1563" t="s">
        <v>752</v>
      </c>
      <c r="AK1563" t="s">
        <v>753</v>
      </c>
      <c r="AL1563" t="s">
        <v>107</v>
      </c>
      <c r="AM1563" t="s">
        <v>108</v>
      </c>
      <c r="AN1563" t="s">
        <v>68</v>
      </c>
      <c r="AO1563" t="s">
        <v>999</v>
      </c>
    </row>
    <row r="1564" spans="1:41">
      <c r="A1564">
        <v>1548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1973</v>
      </c>
      <c r="J1564" t="s">
        <v>1974</v>
      </c>
      <c r="K1564" t="s">
        <v>48</v>
      </c>
      <c r="L1564" t="s">
        <v>49</v>
      </c>
      <c r="M1564">
        <v>18</v>
      </c>
      <c r="N1564" t="s">
        <v>1893</v>
      </c>
      <c r="O1564" t="s">
        <v>51</v>
      </c>
      <c r="P1564" t="s">
        <v>912</v>
      </c>
      <c r="Q1564" t="s">
        <v>53</v>
      </c>
      <c r="R1564" t="s">
        <v>914</v>
      </c>
      <c r="S1564" t="s">
        <v>237</v>
      </c>
      <c r="T1564" t="s">
        <v>55</v>
      </c>
      <c r="U1564" t="s">
        <v>915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66</v>
      </c>
      <c r="AI1564">
        <f>"05112     "</f>
        <v>0</v>
      </c>
      <c r="AJ1564" t="s">
        <v>748</v>
      </c>
      <c r="AK1564" t="s">
        <v>749</v>
      </c>
      <c r="AL1564" t="s">
        <v>107</v>
      </c>
      <c r="AM1564" t="s">
        <v>108</v>
      </c>
      <c r="AN1564" t="s">
        <v>68</v>
      </c>
      <c r="AO1564" t="s">
        <v>999</v>
      </c>
    </row>
    <row r="1565" spans="1:41">
      <c r="A1565">
        <v>1549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1973</v>
      </c>
      <c r="J1565" t="s">
        <v>1974</v>
      </c>
      <c r="K1565" t="s">
        <v>48</v>
      </c>
      <c r="L1565" t="s">
        <v>49</v>
      </c>
      <c r="M1565">
        <v>18</v>
      </c>
      <c r="N1565" t="s">
        <v>1893</v>
      </c>
      <c r="O1565" t="s">
        <v>51</v>
      </c>
      <c r="P1565" t="s">
        <v>912</v>
      </c>
      <c r="Q1565" t="s">
        <v>53</v>
      </c>
      <c r="R1565" t="s">
        <v>914</v>
      </c>
      <c r="S1565" t="s">
        <v>237</v>
      </c>
      <c r="T1565" t="s">
        <v>55</v>
      </c>
      <c r="U1565" t="s">
        <v>915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67</v>
      </c>
      <c r="AI1565">
        <f>"05112     "</f>
        <v>0</v>
      </c>
      <c r="AJ1565" t="s">
        <v>748</v>
      </c>
      <c r="AK1565" t="s">
        <v>749</v>
      </c>
      <c r="AL1565" t="s">
        <v>107</v>
      </c>
      <c r="AM1565" t="s">
        <v>108</v>
      </c>
      <c r="AN1565" t="s">
        <v>68</v>
      </c>
      <c r="AO1565" t="s">
        <v>233</v>
      </c>
    </row>
    <row r="1566" spans="1:41">
      <c r="A1566">
        <v>1550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1973</v>
      </c>
      <c r="J1566" t="s">
        <v>1974</v>
      </c>
      <c r="K1566" t="s">
        <v>48</v>
      </c>
      <c r="L1566" t="s">
        <v>49</v>
      </c>
      <c r="M1566">
        <v>18</v>
      </c>
      <c r="N1566" t="s">
        <v>1893</v>
      </c>
      <c r="O1566" t="s">
        <v>51</v>
      </c>
      <c r="P1566" t="s">
        <v>912</v>
      </c>
      <c r="Q1566" t="s">
        <v>53</v>
      </c>
      <c r="R1566" t="s">
        <v>914</v>
      </c>
      <c r="S1566" t="s">
        <v>237</v>
      </c>
      <c r="T1566" t="s">
        <v>55</v>
      </c>
      <c r="U1566" t="s">
        <v>915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68</v>
      </c>
      <c r="AI1566">
        <f>"05112     "</f>
        <v>0</v>
      </c>
      <c r="AJ1566" t="s">
        <v>748</v>
      </c>
      <c r="AK1566" t="s">
        <v>749</v>
      </c>
      <c r="AL1566" t="s">
        <v>107</v>
      </c>
      <c r="AM1566" t="s">
        <v>108</v>
      </c>
      <c r="AN1566" t="s">
        <v>68</v>
      </c>
      <c r="AO1566" t="s">
        <v>276</v>
      </c>
    </row>
    <row r="1567" spans="1:41">
      <c r="A1567">
        <v>1551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1973</v>
      </c>
      <c r="J1567" t="s">
        <v>1974</v>
      </c>
      <c r="K1567" t="s">
        <v>48</v>
      </c>
      <c r="L1567" t="s">
        <v>49</v>
      </c>
      <c r="M1567">
        <v>18</v>
      </c>
      <c r="N1567" t="s">
        <v>1893</v>
      </c>
      <c r="O1567" t="s">
        <v>51</v>
      </c>
      <c r="P1567" t="s">
        <v>912</v>
      </c>
      <c r="Q1567" t="s">
        <v>53</v>
      </c>
      <c r="R1567" t="s">
        <v>914</v>
      </c>
      <c r="S1567" t="s">
        <v>237</v>
      </c>
      <c r="T1567" t="s">
        <v>55</v>
      </c>
      <c r="U1567" t="s">
        <v>915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69</v>
      </c>
      <c r="AI1567">
        <f>"05114     "</f>
        <v>0</v>
      </c>
      <c r="AJ1567" t="s">
        <v>590</v>
      </c>
      <c r="AK1567" t="s">
        <v>591</v>
      </c>
      <c r="AL1567" t="s">
        <v>107</v>
      </c>
      <c r="AM1567" t="s">
        <v>108</v>
      </c>
      <c r="AN1567" t="s">
        <v>68</v>
      </c>
      <c r="AO1567" t="s">
        <v>1505</v>
      </c>
    </row>
    <row r="1568" spans="1:41">
      <c r="A1568">
        <v>1552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1973</v>
      </c>
      <c r="J1568" t="s">
        <v>1974</v>
      </c>
      <c r="K1568" t="s">
        <v>48</v>
      </c>
      <c r="L1568" t="s">
        <v>49</v>
      </c>
      <c r="M1568">
        <v>18</v>
      </c>
      <c r="N1568" t="s">
        <v>1893</v>
      </c>
      <c r="O1568" t="s">
        <v>51</v>
      </c>
      <c r="P1568" t="s">
        <v>912</v>
      </c>
      <c r="Q1568" t="s">
        <v>53</v>
      </c>
      <c r="R1568" t="s">
        <v>914</v>
      </c>
      <c r="S1568" t="s">
        <v>237</v>
      </c>
      <c r="T1568" t="s">
        <v>55</v>
      </c>
      <c r="U1568" t="s">
        <v>915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70</v>
      </c>
      <c r="AI1568">
        <f>"05114     "</f>
        <v>0</v>
      </c>
      <c r="AJ1568" t="s">
        <v>590</v>
      </c>
      <c r="AK1568" t="s">
        <v>591</v>
      </c>
      <c r="AL1568" t="s">
        <v>107</v>
      </c>
      <c r="AM1568" t="s">
        <v>108</v>
      </c>
      <c r="AN1568" t="s">
        <v>68</v>
      </c>
      <c r="AO1568" t="s">
        <v>999</v>
      </c>
    </row>
    <row r="1569" spans="1:41">
      <c r="A1569">
        <v>1553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1973</v>
      </c>
      <c r="J1569" t="s">
        <v>1974</v>
      </c>
      <c r="K1569" t="s">
        <v>48</v>
      </c>
      <c r="L1569" t="s">
        <v>49</v>
      </c>
      <c r="M1569">
        <v>18</v>
      </c>
      <c r="N1569" t="s">
        <v>1893</v>
      </c>
      <c r="O1569" t="s">
        <v>51</v>
      </c>
      <c r="P1569" t="s">
        <v>912</v>
      </c>
      <c r="Q1569" t="s">
        <v>53</v>
      </c>
      <c r="R1569" t="s">
        <v>914</v>
      </c>
      <c r="S1569" t="s">
        <v>237</v>
      </c>
      <c r="T1569" t="s">
        <v>55</v>
      </c>
      <c r="U1569" t="s">
        <v>915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71</v>
      </c>
      <c r="AI1569">
        <f>"05114     "</f>
        <v>0</v>
      </c>
      <c r="AJ1569" t="s">
        <v>590</v>
      </c>
      <c r="AK1569" t="s">
        <v>591</v>
      </c>
      <c r="AL1569" t="s">
        <v>107</v>
      </c>
      <c r="AM1569" t="s">
        <v>108</v>
      </c>
      <c r="AN1569" t="s">
        <v>68</v>
      </c>
      <c r="AO1569" t="s">
        <v>999</v>
      </c>
    </row>
    <row r="1570" spans="1:41">
      <c r="A1570">
        <v>1554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1973</v>
      </c>
      <c r="J1570" t="s">
        <v>1974</v>
      </c>
      <c r="K1570" t="s">
        <v>48</v>
      </c>
      <c r="L1570" t="s">
        <v>49</v>
      </c>
      <c r="M1570">
        <v>18</v>
      </c>
      <c r="N1570" t="s">
        <v>1893</v>
      </c>
      <c r="O1570" t="s">
        <v>51</v>
      </c>
      <c r="P1570" t="s">
        <v>912</v>
      </c>
      <c r="Q1570" t="s">
        <v>53</v>
      </c>
      <c r="R1570" t="s">
        <v>914</v>
      </c>
      <c r="S1570" t="s">
        <v>237</v>
      </c>
      <c r="T1570" t="s">
        <v>55</v>
      </c>
      <c r="U1570" t="s">
        <v>915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75</v>
      </c>
      <c r="AI1570">
        <f>"05132     "</f>
        <v>0</v>
      </c>
      <c r="AJ1570" t="s">
        <v>494</v>
      </c>
      <c r="AK1570" t="s">
        <v>495</v>
      </c>
      <c r="AL1570" t="s">
        <v>107</v>
      </c>
      <c r="AM1570" t="s">
        <v>108</v>
      </c>
      <c r="AN1570" t="s">
        <v>68</v>
      </c>
      <c r="AO1570" t="s">
        <v>999</v>
      </c>
    </row>
    <row r="1571" spans="1:41">
      <c r="A1571">
        <v>1555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1973</v>
      </c>
      <c r="J1571" t="s">
        <v>1974</v>
      </c>
      <c r="K1571" t="s">
        <v>48</v>
      </c>
      <c r="L1571" t="s">
        <v>49</v>
      </c>
      <c r="M1571">
        <v>18</v>
      </c>
      <c r="N1571" t="s">
        <v>1893</v>
      </c>
      <c r="O1571" t="s">
        <v>51</v>
      </c>
      <c r="P1571" t="s">
        <v>912</v>
      </c>
      <c r="Q1571" t="s">
        <v>53</v>
      </c>
      <c r="R1571" t="s">
        <v>914</v>
      </c>
      <c r="S1571" t="s">
        <v>237</v>
      </c>
      <c r="T1571" t="s">
        <v>55</v>
      </c>
      <c r="U1571" t="s">
        <v>915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78</v>
      </c>
      <c r="AI1571">
        <f>"05111     "</f>
        <v>0</v>
      </c>
      <c r="AJ1571" t="s">
        <v>752</v>
      </c>
      <c r="AK1571" t="s">
        <v>753</v>
      </c>
      <c r="AL1571" t="s">
        <v>107</v>
      </c>
      <c r="AM1571" t="s">
        <v>108</v>
      </c>
      <c r="AN1571" t="s">
        <v>68</v>
      </c>
      <c r="AO1571" t="s">
        <v>999</v>
      </c>
    </row>
    <row r="1572" spans="1:41">
      <c r="A1572">
        <v>1556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1973</v>
      </c>
      <c r="J1572" t="s">
        <v>1974</v>
      </c>
      <c r="K1572" t="s">
        <v>48</v>
      </c>
      <c r="L1572" t="s">
        <v>49</v>
      </c>
      <c r="M1572">
        <v>18</v>
      </c>
      <c r="N1572" t="s">
        <v>1893</v>
      </c>
      <c r="O1572" t="s">
        <v>51</v>
      </c>
      <c r="P1572" t="s">
        <v>912</v>
      </c>
      <c r="Q1572" t="s">
        <v>53</v>
      </c>
      <c r="R1572" t="s">
        <v>914</v>
      </c>
      <c r="S1572" t="s">
        <v>237</v>
      </c>
      <c r="T1572" t="s">
        <v>55</v>
      </c>
      <c r="U1572" t="s">
        <v>915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79</v>
      </c>
      <c r="AI1572">
        <f>"05113     "</f>
        <v>0</v>
      </c>
      <c r="AJ1572" t="s">
        <v>731</v>
      </c>
      <c r="AK1572" t="s">
        <v>732</v>
      </c>
      <c r="AL1572" t="s">
        <v>107</v>
      </c>
      <c r="AM1572" t="s">
        <v>108</v>
      </c>
      <c r="AN1572" t="s">
        <v>68</v>
      </c>
      <c r="AO1572" t="s">
        <v>440</v>
      </c>
    </row>
    <row r="1573" spans="1:41">
      <c r="A1573">
        <v>1557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1973</v>
      </c>
      <c r="J1573" t="s">
        <v>1974</v>
      </c>
      <c r="K1573" t="s">
        <v>48</v>
      </c>
      <c r="L1573" t="s">
        <v>49</v>
      </c>
      <c r="M1573">
        <v>18</v>
      </c>
      <c r="N1573" t="s">
        <v>1893</v>
      </c>
      <c r="O1573" t="s">
        <v>51</v>
      </c>
      <c r="P1573" t="s">
        <v>912</v>
      </c>
      <c r="Q1573" t="s">
        <v>53</v>
      </c>
      <c r="R1573" t="s">
        <v>914</v>
      </c>
      <c r="S1573" t="s">
        <v>237</v>
      </c>
      <c r="T1573" t="s">
        <v>55</v>
      </c>
      <c r="U1573" t="s">
        <v>915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80</v>
      </c>
      <c r="AI1573">
        <f>"05112     "</f>
        <v>0</v>
      </c>
      <c r="AJ1573" t="s">
        <v>748</v>
      </c>
      <c r="AK1573" t="s">
        <v>749</v>
      </c>
      <c r="AL1573" t="s">
        <v>107</v>
      </c>
      <c r="AM1573" t="s">
        <v>108</v>
      </c>
      <c r="AN1573" t="s">
        <v>68</v>
      </c>
      <c r="AO1573" t="s">
        <v>223</v>
      </c>
    </row>
    <row r="1574" spans="1:41">
      <c r="A1574">
        <v>1558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1973</v>
      </c>
      <c r="J1574" t="s">
        <v>1974</v>
      </c>
      <c r="K1574" t="s">
        <v>48</v>
      </c>
      <c r="L1574" t="s">
        <v>49</v>
      </c>
      <c r="M1574">
        <v>18</v>
      </c>
      <c r="N1574" t="s">
        <v>1893</v>
      </c>
      <c r="O1574" t="s">
        <v>51</v>
      </c>
      <c r="P1574" t="s">
        <v>912</v>
      </c>
      <c r="Q1574" t="s">
        <v>53</v>
      </c>
      <c r="R1574" t="s">
        <v>914</v>
      </c>
      <c r="S1574" t="s">
        <v>237</v>
      </c>
      <c r="T1574" t="s">
        <v>55</v>
      </c>
      <c r="U1574" t="s">
        <v>915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81</v>
      </c>
      <c r="AI1574">
        <f>"05111     "</f>
        <v>0</v>
      </c>
      <c r="AJ1574" t="s">
        <v>752</v>
      </c>
      <c r="AK1574" t="s">
        <v>753</v>
      </c>
      <c r="AL1574" t="s">
        <v>107</v>
      </c>
      <c r="AM1574" t="s">
        <v>108</v>
      </c>
      <c r="AN1574" t="s">
        <v>68</v>
      </c>
      <c r="AO1574" t="s">
        <v>265</v>
      </c>
    </row>
    <row r="1575" spans="1:41">
      <c r="A1575">
        <v>1559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1973</v>
      </c>
      <c r="J1575" t="s">
        <v>1974</v>
      </c>
      <c r="K1575" t="s">
        <v>48</v>
      </c>
      <c r="L1575" t="s">
        <v>49</v>
      </c>
      <c r="M1575">
        <v>18</v>
      </c>
      <c r="N1575" t="s">
        <v>1893</v>
      </c>
      <c r="O1575" t="s">
        <v>51</v>
      </c>
      <c r="P1575" t="s">
        <v>912</v>
      </c>
      <c r="Q1575" t="s">
        <v>53</v>
      </c>
      <c r="R1575" t="s">
        <v>914</v>
      </c>
      <c r="S1575" t="s">
        <v>237</v>
      </c>
      <c r="T1575" t="s">
        <v>55</v>
      </c>
      <c r="U1575" t="s">
        <v>915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83</v>
      </c>
      <c r="AI1575">
        <f>"05113     "</f>
        <v>0</v>
      </c>
      <c r="AJ1575" t="s">
        <v>731</v>
      </c>
      <c r="AK1575" t="s">
        <v>732</v>
      </c>
      <c r="AL1575" t="s">
        <v>107</v>
      </c>
      <c r="AM1575" t="s">
        <v>108</v>
      </c>
      <c r="AN1575" t="s">
        <v>68</v>
      </c>
      <c r="AO1575" t="s">
        <v>276</v>
      </c>
    </row>
    <row r="1576" spans="1:41">
      <c r="A1576">
        <v>1560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1973</v>
      </c>
      <c r="J1576" t="s">
        <v>1974</v>
      </c>
      <c r="K1576" t="s">
        <v>48</v>
      </c>
      <c r="L1576" t="s">
        <v>49</v>
      </c>
      <c r="M1576">
        <v>18</v>
      </c>
      <c r="N1576" t="s">
        <v>1893</v>
      </c>
      <c r="O1576" t="s">
        <v>51</v>
      </c>
      <c r="P1576" t="s">
        <v>912</v>
      </c>
      <c r="Q1576" t="s">
        <v>53</v>
      </c>
      <c r="R1576" t="s">
        <v>914</v>
      </c>
      <c r="S1576" t="s">
        <v>237</v>
      </c>
      <c r="T1576" t="s">
        <v>55</v>
      </c>
      <c r="U1576" t="s">
        <v>915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84</v>
      </c>
      <c r="AI1576">
        <f>"05113     "</f>
        <v>0</v>
      </c>
      <c r="AJ1576" t="s">
        <v>731</v>
      </c>
      <c r="AK1576" t="s">
        <v>732</v>
      </c>
      <c r="AL1576" t="s">
        <v>107</v>
      </c>
      <c r="AM1576" t="s">
        <v>108</v>
      </c>
      <c r="AN1576" t="s">
        <v>68</v>
      </c>
      <c r="AO1576" t="s">
        <v>999</v>
      </c>
    </row>
    <row r="1577" spans="1:41">
      <c r="A1577">
        <v>1561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1973</v>
      </c>
      <c r="J1577" t="s">
        <v>1974</v>
      </c>
      <c r="K1577" t="s">
        <v>48</v>
      </c>
      <c r="L1577" t="s">
        <v>49</v>
      </c>
      <c r="M1577">
        <v>18</v>
      </c>
      <c r="N1577" t="s">
        <v>1893</v>
      </c>
      <c r="O1577" t="s">
        <v>51</v>
      </c>
      <c r="P1577" t="s">
        <v>912</v>
      </c>
      <c r="Q1577" t="s">
        <v>53</v>
      </c>
      <c r="R1577" t="s">
        <v>914</v>
      </c>
      <c r="S1577" t="s">
        <v>237</v>
      </c>
      <c r="T1577" t="s">
        <v>55</v>
      </c>
      <c r="U1577" t="s">
        <v>915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85</v>
      </c>
      <c r="AI1577">
        <f>"05113     "</f>
        <v>0</v>
      </c>
      <c r="AJ1577" t="s">
        <v>731</v>
      </c>
      <c r="AK1577" t="s">
        <v>732</v>
      </c>
      <c r="AL1577" t="s">
        <v>107</v>
      </c>
      <c r="AM1577" t="s">
        <v>108</v>
      </c>
      <c r="AN1577" t="s">
        <v>68</v>
      </c>
      <c r="AO1577" t="s">
        <v>1505</v>
      </c>
    </row>
    <row r="1578" spans="1:41">
      <c r="A1578">
        <v>1562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1973</v>
      </c>
      <c r="J1578" t="s">
        <v>1974</v>
      </c>
      <c r="K1578" t="s">
        <v>48</v>
      </c>
      <c r="L1578" t="s">
        <v>49</v>
      </c>
      <c r="M1578">
        <v>18</v>
      </c>
      <c r="N1578" t="s">
        <v>1893</v>
      </c>
      <c r="O1578" t="s">
        <v>51</v>
      </c>
      <c r="P1578" t="s">
        <v>912</v>
      </c>
      <c r="Q1578" t="s">
        <v>53</v>
      </c>
      <c r="R1578" t="s">
        <v>914</v>
      </c>
      <c r="S1578" t="s">
        <v>237</v>
      </c>
      <c r="T1578" t="s">
        <v>55</v>
      </c>
      <c r="U1578" t="s">
        <v>915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86</v>
      </c>
      <c r="AI1578">
        <f>"05114     "</f>
        <v>0</v>
      </c>
      <c r="AJ1578" t="s">
        <v>590</v>
      </c>
      <c r="AK1578" t="s">
        <v>591</v>
      </c>
      <c r="AL1578" t="s">
        <v>107</v>
      </c>
      <c r="AM1578" t="s">
        <v>108</v>
      </c>
      <c r="AN1578" t="s">
        <v>68</v>
      </c>
      <c r="AO1578" t="s">
        <v>233</v>
      </c>
    </row>
    <row r="1579" spans="1:41">
      <c r="A1579">
        <v>1563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1973</v>
      </c>
      <c r="J1579" t="s">
        <v>1974</v>
      </c>
      <c r="K1579" t="s">
        <v>48</v>
      </c>
      <c r="L1579" t="s">
        <v>49</v>
      </c>
      <c r="M1579">
        <v>18</v>
      </c>
      <c r="N1579" t="s">
        <v>1893</v>
      </c>
      <c r="O1579" t="s">
        <v>51</v>
      </c>
      <c r="P1579" t="s">
        <v>912</v>
      </c>
      <c r="Q1579" t="s">
        <v>53</v>
      </c>
      <c r="R1579" t="s">
        <v>914</v>
      </c>
      <c r="S1579" t="s">
        <v>237</v>
      </c>
      <c r="T1579" t="s">
        <v>55</v>
      </c>
      <c r="U1579" t="s">
        <v>915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87</v>
      </c>
      <c r="AI1579">
        <f>"05113     "</f>
        <v>0</v>
      </c>
      <c r="AJ1579" t="s">
        <v>731</v>
      </c>
      <c r="AK1579" t="s">
        <v>732</v>
      </c>
      <c r="AL1579" t="s">
        <v>107</v>
      </c>
      <c r="AM1579" t="s">
        <v>108</v>
      </c>
      <c r="AN1579" t="s">
        <v>68</v>
      </c>
      <c r="AO1579" t="s">
        <v>999</v>
      </c>
    </row>
    <row r="1580" spans="1:41">
      <c r="A1580">
        <v>1564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1973</v>
      </c>
      <c r="J1580" t="s">
        <v>1974</v>
      </c>
      <c r="K1580" t="s">
        <v>48</v>
      </c>
      <c r="L1580" t="s">
        <v>49</v>
      </c>
      <c r="M1580">
        <v>18</v>
      </c>
      <c r="N1580" t="s">
        <v>1893</v>
      </c>
      <c r="O1580" t="s">
        <v>51</v>
      </c>
      <c r="P1580" t="s">
        <v>912</v>
      </c>
      <c r="Q1580" t="s">
        <v>53</v>
      </c>
      <c r="R1580" t="s">
        <v>914</v>
      </c>
      <c r="S1580" t="s">
        <v>237</v>
      </c>
      <c r="T1580" t="s">
        <v>55</v>
      </c>
      <c r="U1580" t="s">
        <v>915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88</v>
      </c>
      <c r="AI1580">
        <f>"05111     "</f>
        <v>0</v>
      </c>
      <c r="AJ1580" t="s">
        <v>752</v>
      </c>
      <c r="AK1580" t="s">
        <v>753</v>
      </c>
      <c r="AL1580" t="s">
        <v>107</v>
      </c>
      <c r="AM1580" t="s">
        <v>108</v>
      </c>
      <c r="AN1580" t="s">
        <v>68</v>
      </c>
      <c r="AO1580" t="s">
        <v>1505</v>
      </c>
    </row>
    <row r="1581" spans="1:41">
      <c r="A1581">
        <v>1565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1973</v>
      </c>
      <c r="J1581" t="s">
        <v>1974</v>
      </c>
      <c r="K1581" t="s">
        <v>48</v>
      </c>
      <c r="L1581" t="s">
        <v>49</v>
      </c>
      <c r="M1581">
        <v>18</v>
      </c>
      <c r="N1581" t="s">
        <v>1893</v>
      </c>
      <c r="O1581" t="s">
        <v>51</v>
      </c>
      <c r="P1581" t="s">
        <v>912</v>
      </c>
      <c r="Q1581" t="s">
        <v>53</v>
      </c>
      <c r="R1581" t="s">
        <v>914</v>
      </c>
      <c r="S1581" t="s">
        <v>237</v>
      </c>
      <c r="T1581" t="s">
        <v>55</v>
      </c>
      <c r="U1581" t="s">
        <v>915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89</v>
      </c>
      <c r="AI1581">
        <f>"05113     "</f>
        <v>0</v>
      </c>
      <c r="AJ1581" t="s">
        <v>731</v>
      </c>
      <c r="AK1581" t="s">
        <v>732</v>
      </c>
      <c r="AL1581" t="s">
        <v>107</v>
      </c>
      <c r="AM1581" t="s">
        <v>108</v>
      </c>
      <c r="AN1581" t="s">
        <v>68</v>
      </c>
      <c r="AO1581" t="s">
        <v>276</v>
      </c>
    </row>
    <row r="1582" spans="1:41">
      <c r="A1582">
        <v>1566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1973</v>
      </c>
      <c r="J1582" t="s">
        <v>1974</v>
      </c>
      <c r="K1582" t="s">
        <v>48</v>
      </c>
      <c r="L1582" t="s">
        <v>49</v>
      </c>
      <c r="M1582">
        <v>18</v>
      </c>
      <c r="N1582" t="s">
        <v>1893</v>
      </c>
      <c r="O1582" t="s">
        <v>51</v>
      </c>
      <c r="P1582" t="s">
        <v>912</v>
      </c>
      <c r="Q1582" t="s">
        <v>53</v>
      </c>
      <c r="R1582" t="s">
        <v>914</v>
      </c>
      <c r="S1582" t="s">
        <v>237</v>
      </c>
      <c r="T1582" t="s">
        <v>55</v>
      </c>
      <c r="U1582" t="s">
        <v>915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90</v>
      </c>
      <c r="AI1582">
        <f>"05114     "</f>
        <v>0</v>
      </c>
      <c r="AJ1582" t="s">
        <v>590</v>
      </c>
      <c r="AK1582" t="s">
        <v>591</v>
      </c>
      <c r="AL1582" t="s">
        <v>107</v>
      </c>
      <c r="AM1582" t="s">
        <v>108</v>
      </c>
      <c r="AN1582" t="s">
        <v>68</v>
      </c>
      <c r="AO1582" t="s">
        <v>233</v>
      </c>
    </row>
    <row r="1583" spans="1:41">
      <c r="A1583">
        <v>1567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1973</v>
      </c>
      <c r="J1583" t="s">
        <v>1974</v>
      </c>
      <c r="K1583" t="s">
        <v>48</v>
      </c>
      <c r="L1583" t="s">
        <v>49</v>
      </c>
      <c r="M1583">
        <v>18</v>
      </c>
      <c r="N1583" t="s">
        <v>1893</v>
      </c>
      <c r="O1583" t="s">
        <v>51</v>
      </c>
      <c r="P1583" t="s">
        <v>912</v>
      </c>
      <c r="Q1583" t="s">
        <v>53</v>
      </c>
      <c r="R1583" t="s">
        <v>914</v>
      </c>
      <c r="S1583" t="s">
        <v>237</v>
      </c>
      <c r="T1583" t="s">
        <v>55</v>
      </c>
      <c r="U1583" t="s">
        <v>915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91</v>
      </c>
      <c r="AI1583">
        <f>"05111     "</f>
        <v>0</v>
      </c>
      <c r="AJ1583" t="s">
        <v>752</v>
      </c>
      <c r="AK1583" t="s">
        <v>753</v>
      </c>
      <c r="AL1583" t="s">
        <v>107</v>
      </c>
      <c r="AM1583" t="s">
        <v>108</v>
      </c>
      <c r="AN1583" t="s">
        <v>68</v>
      </c>
      <c r="AO1583" t="s">
        <v>1505</v>
      </c>
    </row>
    <row r="1584" spans="1:41">
      <c r="A1584">
        <v>1568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1973</v>
      </c>
      <c r="J1584" t="s">
        <v>1974</v>
      </c>
      <c r="K1584" t="s">
        <v>48</v>
      </c>
      <c r="L1584" t="s">
        <v>49</v>
      </c>
      <c r="M1584">
        <v>18</v>
      </c>
      <c r="N1584" t="s">
        <v>1893</v>
      </c>
      <c r="O1584" t="s">
        <v>51</v>
      </c>
      <c r="P1584" t="s">
        <v>912</v>
      </c>
      <c r="Q1584" t="s">
        <v>53</v>
      </c>
      <c r="R1584" t="s">
        <v>914</v>
      </c>
      <c r="S1584" t="s">
        <v>237</v>
      </c>
      <c r="T1584" t="s">
        <v>55</v>
      </c>
      <c r="U1584" t="s">
        <v>915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92</v>
      </c>
      <c r="AI1584">
        <f>"05113     "</f>
        <v>0</v>
      </c>
      <c r="AJ1584" t="s">
        <v>731</v>
      </c>
      <c r="AK1584" t="s">
        <v>732</v>
      </c>
      <c r="AL1584" t="s">
        <v>107</v>
      </c>
      <c r="AM1584" t="s">
        <v>108</v>
      </c>
      <c r="AN1584" t="s">
        <v>68</v>
      </c>
      <c r="AO1584" t="s">
        <v>999</v>
      </c>
    </row>
    <row r="1585" spans="1:41">
      <c r="A1585">
        <v>1569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1973</v>
      </c>
      <c r="J1585" t="s">
        <v>1974</v>
      </c>
      <c r="K1585" t="s">
        <v>48</v>
      </c>
      <c r="L1585" t="s">
        <v>49</v>
      </c>
      <c r="M1585">
        <v>18</v>
      </c>
      <c r="N1585" t="s">
        <v>1893</v>
      </c>
      <c r="O1585" t="s">
        <v>51</v>
      </c>
      <c r="P1585" t="s">
        <v>912</v>
      </c>
      <c r="Q1585" t="s">
        <v>53</v>
      </c>
      <c r="R1585" t="s">
        <v>914</v>
      </c>
      <c r="S1585" t="s">
        <v>237</v>
      </c>
      <c r="T1585" t="s">
        <v>55</v>
      </c>
      <c r="U1585" t="s">
        <v>915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93</v>
      </c>
      <c r="AI1585">
        <f>"05113     "</f>
        <v>0</v>
      </c>
      <c r="AJ1585" t="s">
        <v>731</v>
      </c>
      <c r="AK1585" t="s">
        <v>732</v>
      </c>
      <c r="AL1585" t="s">
        <v>107</v>
      </c>
      <c r="AM1585" t="s">
        <v>108</v>
      </c>
      <c r="AN1585" t="s">
        <v>68</v>
      </c>
      <c r="AO1585" t="s">
        <v>233</v>
      </c>
    </row>
    <row r="1586" spans="1:41">
      <c r="A1586">
        <v>1570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1973</v>
      </c>
      <c r="J1586" t="s">
        <v>1974</v>
      </c>
      <c r="K1586" t="s">
        <v>48</v>
      </c>
      <c r="L1586" t="s">
        <v>49</v>
      </c>
      <c r="M1586">
        <v>18</v>
      </c>
      <c r="N1586" t="s">
        <v>1893</v>
      </c>
      <c r="O1586" t="s">
        <v>51</v>
      </c>
      <c r="P1586" t="s">
        <v>912</v>
      </c>
      <c r="Q1586" t="s">
        <v>53</v>
      </c>
      <c r="R1586" t="s">
        <v>914</v>
      </c>
      <c r="S1586" t="s">
        <v>237</v>
      </c>
      <c r="T1586" t="s">
        <v>55</v>
      </c>
      <c r="U1586" t="s">
        <v>915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94</v>
      </c>
      <c r="AI1586">
        <f>"05113     "</f>
        <v>0</v>
      </c>
      <c r="AJ1586" t="s">
        <v>731</v>
      </c>
      <c r="AK1586" t="s">
        <v>732</v>
      </c>
      <c r="AL1586" t="s">
        <v>107</v>
      </c>
      <c r="AM1586" t="s">
        <v>108</v>
      </c>
      <c r="AN1586" t="s">
        <v>68</v>
      </c>
      <c r="AO1586" t="s">
        <v>1505</v>
      </c>
    </row>
    <row r="1587" spans="1:41">
      <c r="A1587">
        <v>1571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1973</v>
      </c>
      <c r="J1587" t="s">
        <v>1974</v>
      </c>
      <c r="K1587" t="s">
        <v>48</v>
      </c>
      <c r="L1587" t="s">
        <v>49</v>
      </c>
      <c r="M1587">
        <v>18</v>
      </c>
      <c r="N1587" t="s">
        <v>1893</v>
      </c>
      <c r="O1587" t="s">
        <v>51</v>
      </c>
      <c r="P1587" t="s">
        <v>912</v>
      </c>
      <c r="Q1587" t="s">
        <v>53</v>
      </c>
      <c r="R1587" t="s">
        <v>914</v>
      </c>
      <c r="S1587" t="s">
        <v>237</v>
      </c>
      <c r="T1587" t="s">
        <v>55</v>
      </c>
      <c r="U1587" t="s">
        <v>915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95</v>
      </c>
      <c r="AI1587">
        <f>"05112     "</f>
        <v>0</v>
      </c>
      <c r="AJ1587" t="s">
        <v>748</v>
      </c>
      <c r="AK1587" t="s">
        <v>749</v>
      </c>
      <c r="AL1587" t="s">
        <v>107</v>
      </c>
      <c r="AM1587" t="s">
        <v>108</v>
      </c>
      <c r="AN1587" t="s">
        <v>68</v>
      </c>
      <c r="AO1587" t="s">
        <v>999</v>
      </c>
    </row>
    <row r="1588" spans="1:41">
      <c r="A1588">
        <v>1572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1973</v>
      </c>
      <c r="J1588" t="s">
        <v>1974</v>
      </c>
      <c r="K1588" t="s">
        <v>48</v>
      </c>
      <c r="L1588" t="s">
        <v>49</v>
      </c>
      <c r="M1588">
        <v>18</v>
      </c>
      <c r="N1588" t="s">
        <v>1893</v>
      </c>
      <c r="O1588" t="s">
        <v>51</v>
      </c>
      <c r="P1588" t="s">
        <v>912</v>
      </c>
      <c r="Q1588" t="s">
        <v>53</v>
      </c>
      <c r="R1588" t="s">
        <v>914</v>
      </c>
      <c r="S1588" t="s">
        <v>237</v>
      </c>
      <c r="T1588" t="s">
        <v>55</v>
      </c>
      <c r="U1588" t="s">
        <v>915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96</v>
      </c>
      <c r="AI1588">
        <f>"05112     "</f>
        <v>0</v>
      </c>
      <c r="AJ1588" t="s">
        <v>748</v>
      </c>
      <c r="AK1588" t="s">
        <v>749</v>
      </c>
      <c r="AL1588" t="s">
        <v>107</v>
      </c>
      <c r="AM1588" t="s">
        <v>108</v>
      </c>
      <c r="AN1588" t="s">
        <v>68</v>
      </c>
      <c r="AO1588" t="s">
        <v>1505</v>
      </c>
    </row>
    <row r="1589" spans="1:41">
      <c r="A1589">
        <v>1573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1973</v>
      </c>
      <c r="J1589" t="s">
        <v>1974</v>
      </c>
      <c r="K1589" t="s">
        <v>48</v>
      </c>
      <c r="L1589" t="s">
        <v>49</v>
      </c>
      <c r="M1589">
        <v>18</v>
      </c>
      <c r="N1589" t="s">
        <v>1893</v>
      </c>
      <c r="O1589" t="s">
        <v>51</v>
      </c>
      <c r="P1589" t="s">
        <v>912</v>
      </c>
      <c r="Q1589" t="s">
        <v>53</v>
      </c>
      <c r="R1589" t="s">
        <v>914</v>
      </c>
      <c r="S1589" t="s">
        <v>237</v>
      </c>
      <c r="T1589" t="s">
        <v>55</v>
      </c>
      <c r="U1589" t="s">
        <v>915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97</v>
      </c>
      <c r="AI1589">
        <f>"05114     "</f>
        <v>0</v>
      </c>
      <c r="AJ1589" t="s">
        <v>590</v>
      </c>
      <c r="AK1589" t="s">
        <v>591</v>
      </c>
      <c r="AL1589" t="s">
        <v>107</v>
      </c>
      <c r="AM1589" t="s">
        <v>108</v>
      </c>
      <c r="AN1589" t="s">
        <v>68</v>
      </c>
      <c r="AO1589" t="s">
        <v>233</v>
      </c>
    </row>
    <row r="1590" spans="1:41">
      <c r="A1590">
        <v>1574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1973</v>
      </c>
      <c r="J1590" t="s">
        <v>1974</v>
      </c>
      <c r="K1590" t="s">
        <v>48</v>
      </c>
      <c r="L1590" t="s">
        <v>49</v>
      </c>
      <c r="M1590">
        <v>18</v>
      </c>
      <c r="N1590" t="s">
        <v>1893</v>
      </c>
      <c r="O1590" t="s">
        <v>51</v>
      </c>
      <c r="P1590" t="s">
        <v>912</v>
      </c>
      <c r="Q1590" t="s">
        <v>53</v>
      </c>
      <c r="R1590" t="s">
        <v>914</v>
      </c>
      <c r="S1590" t="s">
        <v>237</v>
      </c>
      <c r="T1590" t="s">
        <v>55</v>
      </c>
      <c r="U1590" t="s">
        <v>915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98</v>
      </c>
      <c r="AI1590">
        <f>"05113     "</f>
        <v>0</v>
      </c>
      <c r="AJ1590" t="s">
        <v>731</v>
      </c>
      <c r="AK1590" t="s">
        <v>732</v>
      </c>
      <c r="AL1590" t="s">
        <v>107</v>
      </c>
      <c r="AM1590" t="s">
        <v>108</v>
      </c>
      <c r="AN1590" t="s">
        <v>68</v>
      </c>
      <c r="AO1590" t="s">
        <v>999</v>
      </c>
    </row>
    <row r="1591" spans="1:41">
      <c r="A1591">
        <v>1575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1973</v>
      </c>
      <c r="J1591" t="s">
        <v>1974</v>
      </c>
      <c r="K1591" t="s">
        <v>48</v>
      </c>
      <c r="L1591" t="s">
        <v>49</v>
      </c>
      <c r="M1591">
        <v>18</v>
      </c>
      <c r="N1591" t="s">
        <v>1893</v>
      </c>
      <c r="O1591" t="s">
        <v>51</v>
      </c>
      <c r="P1591" t="s">
        <v>912</v>
      </c>
      <c r="Q1591" t="s">
        <v>53</v>
      </c>
      <c r="R1591" t="s">
        <v>914</v>
      </c>
      <c r="S1591" t="s">
        <v>237</v>
      </c>
      <c r="T1591" t="s">
        <v>55</v>
      </c>
      <c r="U1591" t="s">
        <v>915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99</v>
      </c>
      <c r="AI1591">
        <f>"05113     "</f>
        <v>0</v>
      </c>
      <c r="AJ1591" t="s">
        <v>731</v>
      </c>
      <c r="AK1591" t="s">
        <v>732</v>
      </c>
      <c r="AL1591" t="s">
        <v>107</v>
      </c>
      <c r="AM1591" t="s">
        <v>108</v>
      </c>
      <c r="AN1591" t="s">
        <v>68</v>
      </c>
      <c r="AO1591" t="s">
        <v>276</v>
      </c>
    </row>
    <row r="1592" spans="1:41">
      <c r="A1592">
        <v>1576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1973</v>
      </c>
      <c r="J1592" t="s">
        <v>1974</v>
      </c>
      <c r="K1592" t="s">
        <v>48</v>
      </c>
      <c r="L1592" t="s">
        <v>49</v>
      </c>
      <c r="M1592">
        <v>18</v>
      </c>
      <c r="N1592" t="s">
        <v>1893</v>
      </c>
      <c r="O1592" t="s">
        <v>51</v>
      </c>
      <c r="P1592" t="s">
        <v>912</v>
      </c>
      <c r="Q1592" t="s">
        <v>53</v>
      </c>
      <c r="R1592" t="s">
        <v>914</v>
      </c>
      <c r="S1592" t="s">
        <v>237</v>
      </c>
      <c r="T1592" t="s">
        <v>55</v>
      </c>
      <c r="U1592" t="s">
        <v>915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100</v>
      </c>
      <c r="AI1592">
        <f>"05114     "</f>
        <v>0</v>
      </c>
      <c r="AJ1592" t="s">
        <v>590</v>
      </c>
      <c r="AK1592" t="s">
        <v>591</v>
      </c>
      <c r="AL1592" t="s">
        <v>107</v>
      </c>
      <c r="AM1592" t="s">
        <v>108</v>
      </c>
      <c r="AN1592" t="s">
        <v>68</v>
      </c>
      <c r="AO1592" t="s">
        <v>223</v>
      </c>
    </row>
    <row r="1593" spans="1:41">
      <c r="A1593">
        <v>1577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1973</v>
      </c>
      <c r="J1593" t="s">
        <v>1974</v>
      </c>
      <c r="K1593" t="s">
        <v>48</v>
      </c>
      <c r="L1593" t="s">
        <v>49</v>
      </c>
      <c r="M1593">
        <v>18</v>
      </c>
      <c r="N1593" t="s">
        <v>1893</v>
      </c>
      <c r="O1593" t="s">
        <v>51</v>
      </c>
      <c r="P1593" t="s">
        <v>912</v>
      </c>
      <c r="Q1593" t="s">
        <v>53</v>
      </c>
      <c r="R1593" t="s">
        <v>914</v>
      </c>
      <c r="S1593" t="s">
        <v>237</v>
      </c>
      <c r="T1593" t="s">
        <v>55</v>
      </c>
      <c r="U1593" t="s">
        <v>915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101</v>
      </c>
      <c r="AI1593">
        <f>"05112     "</f>
        <v>0</v>
      </c>
      <c r="AJ1593" t="s">
        <v>748</v>
      </c>
      <c r="AK1593" t="s">
        <v>749</v>
      </c>
      <c r="AL1593" t="s">
        <v>107</v>
      </c>
      <c r="AM1593" t="s">
        <v>108</v>
      </c>
      <c r="AN1593" t="s">
        <v>68</v>
      </c>
      <c r="AO1593" t="s">
        <v>999</v>
      </c>
    </row>
    <row r="1594" spans="1:41">
      <c r="A1594">
        <v>1578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1973</v>
      </c>
      <c r="J1594" t="s">
        <v>1974</v>
      </c>
      <c r="K1594" t="s">
        <v>48</v>
      </c>
      <c r="L1594" t="s">
        <v>49</v>
      </c>
      <c r="M1594">
        <v>18</v>
      </c>
      <c r="N1594" t="s">
        <v>1893</v>
      </c>
      <c r="O1594" t="s">
        <v>51</v>
      </c>
      <c r="P1594" t="s">
        <v>912</v>
      </c>
      <c r="Q1594" t="s">
        <v>53</v>
      </c>
      <c r="R1594" t="s">
        <v>914</v>
      </c>
      <c r="S1594" t="s">
        <v>237</v>
      </c>
      <c r="T1594" t="s">
        <v>55</v>
      </c>
      <c r="U1594" t="s">
        <v>915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102</v>
      </c>
      <c r="AI1594">
        <f>"05111     "</f>
        <v>0</v>
      </c>
      <c r="AJ1594" t="s">
        <v>752</v>
      </c>
      <c r="AK1594" t="s">
        <v>753</v>
      </c>
      <c r="AL1594" t="s">
        <v>107</v>
      </c>
      <c r="AM1594" t="s">
        <v>108</v>
      </c>
      <c r="AN1594" t="s">
        <v>68</v>
      </c>
      <c r="AO1594" t="s">
        <v>276</v>
      </c>
    </row>
    <row r="1595" spans="1:41">
      <c r="A1595">
        <v>1579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1973</v>
      </c>
      <c r="J1595" t="s">
        <v>1974</v>
      </c>
      <c r="K1595" t="s">
        <v>48</v>
      </c>
      <c r="L1595" t="s">
        <v>49</v>
      </c>
      <c r="M1595">
        <v>18</v>
      </c>
      <c r="N1595" t="s">
        <v>1893</v>
      </c>
      <c r="O1595" t="s">
        <v>51</v>
      </c>
      <c r="P1595" t="s">
        <v>912</v>
      </c>
      <c r="Q1595" t="s">
        <v>53</v>
      </c>
      <c r="R1595" t="s">
        <v>914</v>
      </c>
      <c r="S1595" t="s">
        <v>237</v>
      </c>
      <c r="T1595" t="s">
        <v>55</v>
      </c>
      <c r="U1595" t="s">
        <v>915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103</v>
      </c>
      <c r="AI1595">
        <f>"05113     "</f>
        <v>0</v>
      </c>
      <c r="AJ1595" t="s">
        <v>731</v>
      </c>
      <c r="AK1595" t="s">
        <v>732</v>
      </c>
      <c r="AL1595" t="s">
        <v>107</v>
      </c>
      <c r="AM1595" t="s">
        <v>108</v>
      </c>
      <c r="AN1595" t="s">
        <v>68</v>
      </c>
      <c r="AO1595" t="s">
        <v>71</v>
      </c>
    </row>
    <row r="1596" spans="1:41">
      <c r="A1596">
        <v>1580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1973</v>
      </c>
      <c r="J1596" t="s">
        <v>1974</v>
      </c>
      <c r="K1596" t="s">
        <v>48</v>
      </c>
      <c r="L1596" t="s">
        <v>49</v>
      </c>
      <c r="M1596">
        <v>18</v>
      </c>
      <c r="N1596" t="s">
        <v>1893</v>
      </c>
      <c r="O1596" t="s">
        <v>51</v>
      </c>
      <c r="P1596" t="s">
        <v>912</v>
      </c>
      <c r="Q1596" t="s">
        <v>53</v>
      </c>
      <c r="R1596" t="s">
        <v>914</v>
      </c>
      <c r="S1596" t="s">
        <v>237</v>
      </c>
      <c r="T1596" t="s">
        <v>55</v>
      </c>
      <c r="U1596" t="s">
        <v>915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104</v>
      </c>
      <c r="AI1596">
        <f>"05205     "</f>
        <v>0</v>
      </c>
      <c r="AJ1596" t="s">
        <v>470</v>
      </c>
      <c r="AK1596" t="s">
        <v>471</v>
      </c>
      <c r="AL1596" t="s">
        <v>107</v>
      </c>
      <c r="AM1596" t="s">
        <v>108</v>
      </c>
      <c r="AN1596" t="s">
        <v>68</v>
      </c>
      <c r="AO1596" t="s">
        <v>276</v>
      </c>
    </row>
    <row r="1597" spans="1:41">
      <c r="A1597">
        <v>1581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1973</v>
      </c>
      <c r="J1597" t="s">
        <v>1974</v>
      </c>
      <c r="K1597" t="s">
        <v>48</v>
      </c>
      <c r="L1597" t="s">
        <v>49</v>
      </c>
      <c r="M1597">
        <v>18</v>
      </c>
      <c r="N1597" t="s">
        <v>1893</v>
      </c>
      <c r="O1597" t="s">
        <v>51</v>
      </c>
      <c r="P1597" t="s">
        <v>912</v>
      </c>
      <c r="Q1597" t="s">
        <v>53</v>
      </c>
      <c r="R1597" t="s">
        <v>914</v>
      </c>
      <c r="S1597" t="s">
        <v>237</v>
      </c>
      <c r="T1597" t="s">
        <v>55</v>
      </c>
      <c r="U1597" t="s">
        <v>915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105</v>
      </c>
      <c r="AI1597">
        <f>"05112     "</f>
        <v>0</v>
      </c>
      <c r="AJ1597" t="s">
        <v>748</v>
      </c>
      <c r="AK1597" t="s">
        <v>749</v>
      </c>
      <c r="AL1597" t="s">
        <v>107</v>
      </c>
      <c r="AM1597" t="s">
        <v>108</v>
      </c>
      <c r="AN1597" t="s">
        <v>68</v>
      </c>
      <c r="AO1597" t="s">
        <v>276</v>
      </c>
    </row>
    <row r="1598" spans="1:41">
      <c r="A1598">
        <v>1582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1973</v>
      </c>
      <c r="J1598" t="s">
        <v>1974</v>
      </c>
      <c r="K1598" t="s">
        <v>48</v>
      </c>
      <c r="L1598" t="s">
        <v>49</v>
      </c>
      <c r="M1598">
        <v>18</v>
      </c>
      <c r="N1598" t="s">
        <v>1893</v>
      </c>
      <c r="O1598" t="s">
        <v>51</v>
      </c>
      <c r="P1598" t="s">
        <v>912</v>
      </c>
      <c r="Q1598" t="s">
        <v>53</v>
      </c>
      <c r="R1598" t="s">
        <v>914</v>
      </c>
      <c r="S1598" t="s">
        <v>237</v>
      </c>
      <c r="T1598" t="s">
        <v>55</v>
      </c>
      <c r="U1598" t="s">
        <v>915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106</v>
      </c>
      <c r="AI1598">
        <f>"05111     "</f>
        <v>0</v>
      </c>
      <c r="AJ1598" t="s">
        <v>752</v>
      </c>
      <c r="AK1598" t="s">
        <v>753</v>
      </c>
      <c r="AL1598" t="s">
        <v>107</v>
      </c>
      <c r="AM1598" t="s">
        <v>108</v>
      </c>
      <c r="AN1598" t="s">
        <v>68</v>
      </c>
      <c r="AO1598" t="s">
        <v>1505</v>
      </c>
    </row>
    <row r="1599" spans="1:41">
      <c r="A1599">
        <v>1583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1973</v>
      </c>
      <c r="J1599" t="s">
        <v>1974</v>
      </c>
      <c r="K1599" t="s">
        <v>48</v>
      </c>
      <c r="L1599" t="s">
        <v>49</v>
      </c>
      <c r="M1599">
        <v>18</v>
      </c>
      <c r="N1599" t="s">
        <v>1893</v>
      </c>
      <c r="O1599" t="s">
        <v>51</v>
      </c>
      <c r="P1599" t="s">
        <v>912</v>
      </c>
      <c r="Q1599" t="s">
        <v>53</v>
      </c>
      <c r="R1599" t="s">
        <v>914</v>
      </c>
      <c r="S1599" t="s">
        <v>237</v>
      </c>
      <c r="T1599" t="s">
        <v>55</v>
      </c>
      <c r="U1599" t="s">
        <v>915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108</v>
      </c>
      <c r="AI1599">
        <f>"05111     "</f>
        <v>0</v>
      </c>
      <c r="AJ1599" t="s">
        <v>752</v>
      </c>
      <c r="AK1599" t="s">
        <v>753</v>
      </c>
      <c r="AL1599" t="s">
        <v>107</v>
      </c>
      <c r="AM1599" t="s">
        <v>108</v>
      </c>
      <c r="AN1599" t="s">
        <v>68</v>
      </c>
      <c r="AO1599" t="s">
        <v>233</v>
      </c>
    </row>
    <row r="1600" spans="1:41">
      <c r="A1600">
        <v>1584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1973</v>
      </c>
      <c r="J1600" t="s">
        <v>1974</v>
      </c>
      <c r="K1600" t="s">
        <v>48</v>
      </c>
      <c r="L1600" t="s">
        <v>49</v>
      </c>
      <c r="M1600">
        <v>18</v>
      </c>
      <c r="N1600" t="s">
        <v>1893</v>
      </c>
      <c r="O1600" t="s">
        <v>51</v>
      </c>
      <c r="P1600" t="s">
        <v>912</v>
      </c>
      <c r="Q1600" t="s">
        <v>53</v>
      </c>
      <c r="R1600" t="s">
        <v>914</v>
      </c>
      <c r="S1600" t="s">
        <v>237</v>
      </c>
      <c r="T1600" t="s">
        <v>55</v>
      </c>
      <c r="U1600" t="s">
        <v>915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109</v>
      </c>
      <c r="AI1600">
        <f>"05111     "</f>
        <v>0</v>
      </c>
      <c r="AJ1600" t="s">
        <v>752</v>
      </c>
      <c r="AK1600" t="s">
        <v>753</v>
      </c>
      <c r="AL1600" t="s">
        <v>107</v>
      </c>
      <c r="AM1600" t="s">
        <v>108</v>
      </c>
      <c r="AN1600" t="s">
        <v>68</v>
      </c>
      <c r="AO1600" t="s">
        <v>1505</v>
      </c>
    </row>
    <row r="1601" spans="1:41">
      <c r="A1601">
        <v>1585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1973</v>
      </c>
      <c r="J1601" t="s">
        <v>1974</v>
      </c>
      <c r="K1601" t="s">
        <v>48</v>
      </c>
      <c r="L1601" t="s">
        <v>49</v>
      </c>
      <c r="M1601">
        <v>18</v>
      </c>
      <c r="N1601" t="s">
        <v>1893</v>
      </c>
      <c r="O1601" t="s">
        <v>51</v>
      </c>
      <c r="P1601" t="s">
        <v>912</v>
      </c>
      <c r="Q1601" t="s">
        <v>53</v>
      </c>
      <c r="R1601" t="s">
        <v>914</v>
      </c>
      <c r="S1601" t="s">
        <v>237</v>
      </c>
      <c r="T1601" t="s">
        <v>55</v>
      </c>
      <c r="U1601" t="s">
        <v>915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110</v>
      </c>
      <c r="AI1601">
        <f>"05112     "</f>
        <v>0</v>
      </c>
      <c r="AJ1601" t="s">
        <v>748</v>
      </c>
      <c r="AK1601" t="s">
        <v>749</v>
      </c>
      <c r="AL1601" t="s">
        <v>107</v>
      </c>
      <c r="AM1601" t="s">
        <v>108</v>
      </c>
      <c r="AN1601" t="s">
        <v>68</v>
      </c>
      <c r="AO1601" t="s">
        <v>999</v>
      </c>
    </row>
    <row r="1602" spans="1:41">
      <c r="A1602">
        <v>1586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1973</v>
      </c>
      <c r="J1602" t="s">
        <v>1974</v>
      </c>
      <c r="K1602" t="s">
        <v>48</v>
      </c>
      <c r="L1602" t="s">
        <v>49</v>
      </c>
      <c r="M1602">
        <v>18</v>
      </c>
      <c r="N1602" t="s">
        <v>1893</v>
      </c>
      <c r="O1602" t="s">
        <v>51</v>
      </c>
      <c r="P1602" t="s">
        <v>912</v>
      </c>
      <c r="Q1602" t="s">
        <v>53</v>
      </c>
      <c r="R1602" t="s">
        <v>914</v>
      </c>
      <c r="S1602" t="s">
        <v>237</v>
      </c>
      <c r="T1602" t="s">
        <v>55</v>
      </c>
      <c r="U1602" t="s">
        <v>915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111</v>
      </c>
      <c r="AI1602">
        <f>"05111     "</f>
        <v>0</v>
      </c>
      <c r="AJ1602" t="s">
        <v>752</v>
      </c>
      <c r="AK1602" t="s">
        <v>753</v>
      </c>
      <c r="AL1602" t="s">
        <v>107</v>
      </c>
      <c r="AM1602" t="s">
        <v>108</v>
      </c>
      <c r="AN1602" t="s">
        <v>68</v>
      </c>
      <c r="AO1602" t="s">
        <v>999</v>
      </c>
    </row>
    <row r="1603" spans="1:41">
      <c r="A1603">
        <v>1587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1973</v>
      </c>
      <c r="J1603" t="s">
        <v>1974</v>
      </c>
      <c r="K1603" t="s">
        <v>48</v>
      </c>
      <c r="L1603" t="s">
        <v>49</v>
      </c>
      <c r="M1603">
        <v>18</v>
      </c>
      <c r="N1603" t="s">
        <v>1893</v>
      </c>
      <c r="O1603" t="s">
        <v>51</v>
      </c>
      <c r="P1603" t="s">
        <v>912</v>
      </c>
      <c r="Q1603" t="s">
        <v>53</v>
      </c>
      <c r="R1603" t="s">
        <v>914</v>
      </c>
      <c r="S1603" t="s">
        <v>237</v>
      </c>
      <c r="T1603" t="s">
        <v>55</v>
      </c>
      <c r="U1603" t="s">
        <v>915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112</v>
      </c>
      <c r="AI1603">
        <f>"05113     "</f>
        <v>0</v>
      </c>
      <c r="AJ1603" t="s">
        <v>731</v>
      </c>
      <c r="AK1603" t="s">
        <v>732</v>
      </c>
      <c r="AL1603" t="s">
        <v>107</v>
      </c>
      <c r="AM1603" t="s">
        <v>108</v>
      </c>
      <c r="AN1603" t="s">
        <v>68</v>
      </c>
      <c r="AO1603" t="s">
        <v>209</v>
      </c>
    </row>
    <row r="1604" spans="1:41">
      <c r="A1604">
        <v>1588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1973</v>
      </c>
      <c r="J1604" t="s">
        <v>1974</v>
      </c>
      <c r="K1604" t="s">
        <v>48</v>
      </c>
      <c r="L1604" t="s">
        <v>49</v>
      </c>
      <c r="M1604">
        <v>18</v>
      </c>
      <c r="N1604" t="s">
        <v>1893</v>
      </c>
      <c r="O1604" t="s">
        <v>51</v>
      </c>
      <c r="P1604" t="s">
        <v>912</v>
      </c>
      <c r="Q1604" t="s">
        <v>53</v>
      </c>
      <c r="R1604" t="s">
        <v>914</v>
      </c>
      <c r="S1604" t="s">
        <v>237</v>
      </c>
      <c r="T1604" t="s">
        <v>55</v>
      </c>
      <c r="U1604" t="s">
        <v>915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113</v>
      </c>
      <c r="AI1604">
        <f>"05312     "</f>
        <v>0</v>
      </c>
      <c r="AJ1604" t="s">
        <v>196</v>
      </c>
      <c r="AK1604" t="s">
        <v>197</v>
      </c>
      <c r="AL1604" t="s">
        <v>107</v>
      </c>
      <c r="AM1604" t="s">
        <v>108</v>
      </c>
      <c r="AN1604" t="s">
        <v>68</v>
      </c>
      <c r="AO1604" t="s">
        <v>999</v>
      </c>
    </row>
    <row r="1605" spans="1:41">
      <c r="A1605">
        <v>1589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1973</v>
      </c>
      <c r="J1605" t="s">
        <v>1974</v>
      </c>
      <c r="K1605" t="s">
        <v>48</v>
      </c>
      <c r="L1605" t="s">
        <v>49</v>
      </c>
      <c r="M1605">
        <v>18</v>
      </c>
      <c r="N1605" t="s">
        <v>1893</v>
      </c>
      <c r="O1605" t="s">
        <v>51</v>
      </c>
      <c r="P1605" t="s">
        <v>912</v>
      </c>
      <c r="Q1605" t="s">
        <v>53</v>
      </c>
      <c r="R1605" t="s">
        <v>914</v>
      </c>
      <c r="S1605" t="s">
        <v>237</v>
      </c>
      <c r="T1605" t="s">
        <v>55</v>
      </c>
      <c r="U1605" t="s">
        <v>915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114</v>
      </c>
      <c r="AI1605">
        <f>"05205     "</f>
        <v>0</v>
      </c>
      <c r="AJ1605" t="s">
        <v>470</v>
      </c>
      <c r="AK1605" t="s">
        <v>471</v>
      </c>
      <c r="AL1605" t="s">
        <v>107</v>
      </c>
      <c r="AM1605" t="s">
        <v>108</v>
      </c>
      <c r="AN1605" t="s">
        <v>68</v>
      </c>
      <c r="AO1605" t="s">
        <v>71</v>
      </c>
    </row>
    <row r="1606" spans="1:41">
      <c r="A1606">
        <v>1590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1973</v>
      </c>
      <c r="J1606" t="s">
        <v>1974</v>
      </c>
      <c r="K1606" t="s">
        <v>48</v>
      </c>
      <c r="L1606" t="s">
        <v>49</v>
      </c>
      <c r="M1606">
        <v>18</v>
      </c>
      <c r="N1606" t="s">
        <v>1893</v>
      </c>
      <c r="O1606" t="s">
        <v>51</v>
      </c>
      <c r="P1606" t="s">
        <v>912</v>
      </c>
      <c r="Q1606" t="s">
        <v>53</v>
      </c>
      <c r="R1606" t="s">
        <v>914</v>
      </c>
      <c r="S1606" t="s">
        <v>237</v>
      </c>
      <c r="T1606" t="s">
        <v>55</v>
      </c>
      <c r="U1606" t="s">
        <v>915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115</v>
      </c>
      <c r="AI1606">
        <f>"05112     "</f>
        <v>0</v>
      </c>
      <c r="AJ1606" t="s">
        <v>748</v>
      </c>
      <c r="AK1606" t="s">
        <v>749</v>
      </c>
      <c r="AL1606" t="s">
        <v>107</v>
      </c>
      <c r="AM1606" t="s">
        <v>108</v>
      </c>
      <c r="AN1606" t="s">
        <v>68</v>
      </c>
      <c r="AO1606" t="s">
        <v>440</v>
      </c>
    </row>
    <row r="1607" spans="1:41">
      <c r="A1607">
        <v>1591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1973</v>
      </c>
      <c r="J1607" t="s">
        <v>1974</v>
      </c>
      <c r="K1607" t="s">
        <v>48</v>
      </c>
      <c r="L1607" t="s">
        <v>49</v>
      </c>
      <c r="M1607">
        <v>18</v>
      </c>
      <c r="N1607" t="s">
        <v>1893</v>
      </c>
      <c r="O1607" t="s">
        <v>51</v>
      </c>
      <c r="P1607" t="s">
        <v>912</v>
      </c>
      <c r="Q1607" t="s">
        <v>53</v>
      </c>
      <c r="R1607" t="s">
        <v>914</v>
      </c>
      <c r="S1607" t="s">
        <v>237</v>
      </c>
      <c r="T1607" t="s">
        <v>55</v>
      </c>
      <c r="U1607" t="s">
        <v>915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116</v>
      </c>
      <c r="AI1607">
        <f>"05112     "</f>
        <v>0</v>
      </c>
      <c r="AJ1607" t="s">
        <v>748</v>
      </c>
      <c r="AK1607" t="s">
        <v>749</v>
      </c>
      <c r="AL1607" t="s">
        <v>107</v>
      </c>
      <c r="AM1607" t="s">
        <v>108</v>
      </c>
      <c r="AN1607" t="s">
        <v>68</v>
      </c>
      <c r="AO1607" t="s">
        <v>233</v>
      </c>
    </row>
    <row r="1608" spans="1:41">
      <c r="A1608">
        <v>1592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1973</v>
      </c>
      <c r="J1608" t="s">
        <v>1974</v>
      </c>
      <c r="K1608" t="s">
        <v>48</v>
      </c>
      <c r="L1608" t="s">
        <v>49</v>
      </c>
      <c r="M1608">
        <v>18</v>
      </c>
      <c r="N1608" t="s">
        <v>1893</v>
      </c>
      <c r="O1608" t="s">
        <v>51</v>
      </c>
      <c r="P1608" t="s">
        <v>912</v>
      </c>
      <c r="Q1608" t="s">
        <v>53</v>
      </c>
      <c r="R1608" t="s">
        <v>914</v>
      </c>
      <c r="S1608" t="s">
        <v>237</v>
      </c>
      <c r="T1608" t="s">
        <v>55</v>
      </c>
      <c r="U1608" t="s">
        <v>915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118</v>
      </c>
      <c r="AI1608">
        <f>"05113     "</f>
        <v>0</v>
      </c>
      <c r="AJ1608" t="s">
        <v>731</v>
      </c>
      <c r="AK1608" t="s">
        <v>732</v>
      </c>
      <c r="AL1608" t="s">
        <v>107</v>
      </c>
      <c r="AM1608" t="s">
        <v>108</v>
      </c>
      <c r="AN1608" t="s">
        <v>68</v>
      </c>
      <c r="AO1608" t="s">
        <v>1505</v>
      </c>
    </row>
    <row r="1609" spans="1:41">
      <c r="A1609">
        <v>1593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1973</v>
      </c>
      <c r="J1609" t="s">
        <v>1974</v>
      </c>
      <c r="K1609" t="s">
        <v>48</v>
      </c>
      <c r="L1609" t="s">
        <v>49</v>
      </c>
      <c r="M1609">
        <v>18</v>
      </c>
      <c r="N1609" t="s">
        <v>1893</v>
      </c>
      <c r="O1609" t="s">
        <v>51</v>
      </c>
      <c r="P1609" t="s">
        <v>912</v>
      </c>
      <c r="Q1609" t="s">
        <v>53</v>
      </c>
      <c r="R1609" t="s">
        <v>914</v>
      </c>
      <c r="S1609" t="s">
        <v>237</v>
      </c>
      <c r="T1609" t="s">
        <v>55</v>
      </c>
      <c r="U1609" t="s">
        <v>915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119</v>
      </c>
      <c r="AI1609">
        <f>"05113     "</f>
        <v>0</v>
      </c>
      <c r="AJ1609" t="s">
        <v>731</v>
      </c>
      <c r="AK1609" t="s">
        <v>732</v>
      </c>
      <c r="AL1609" t="s">
        <v>107</v>
      </c>
      <c r="AM1609" t="s">
        <v>108</v>
      </c>
      <c r="AN1609" t="s">
        <v>68</v>
      </c>
      <c r="AO1609" t="s">
        <v>209</v>
      </c>
    </row>
    <row r="1610" spans="1:41">
      <c r="A1610">
        <v>1594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1973</v>
      </c>
      <c r="J1610" t="s">
        <v>1974</v>
      </c>
      <c r="K1610" t="s">
        <v>48</v>
      </c>
      <c r="L1610" t="s">
        <v>49</v>
      </c>
      <c r="M1610">
        <v>18</v>
      </c>
      <c r="N1610" t="s">
        <v>1893</v>
      </c>
      <c r="O1610" t="s">
        <v>51</v>
      </c>
      <c r="P1610" t="s">
        <v>912</v>
      </c>
      <c r="Q1610" t="s">
        <v>53</v>
      </c>
      <c r="R1610" t="s">
        <v>914</v>
      </c>
      <c r="S1610" t="s">
        <v>237</v>
      </c>
      <c r="T1610" t="s">
        <v>55</v>
      </c>
      <c r="U1610" t="s">
        <v>915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120</v>
      </c>
      <c r="AI1610">
        <f>"05111     "</f>
        <v>0</v>
      </c>
      <c r="AJ1610" t="s">
        <v>752</v>
      </c>
      <c r="AK1610" t="s">
        <v>753</v>
      </c>
      <c r="AL1610" t="s">
        <v>107</v>
      </c>
      <c r="AM1610" t="s">
        <v>108</v>
      </c>
      <c r="AN1610" t="s">
        <v>68</v>
      </c>
      <c r="AO1610" t="s">
        <v>72</v>
      </c>
    </row>
    <row r="1611" spans="1:41">
      <c r="A1611">
        <v>1595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1973</v>
      </c>
      <c r="J1611" t="s">
        <v>1974</v>
      </c>
      <c r="K1611" t="s">
        <v>48</v>
      </c>
      <c r="L1611" t="s">
        <v>49</v>
      </c>
      <c r="M1611">
        <v>18</v>
      </c>
      <c r="N1611" t="s">
        <v>1893</v>
      </c>
      <c r="O1611" t="s">
        <v>51</v>
      </c>
      <c r="P1611" t="s">
        <v>912</v>
      </c>
      <c r="Q1611" t="s">
        <v>53</v>
      </c>
      <c r="R1611" t="s">
        <v>914</v>
      </c>
      <c r="S1611" t="s">
        <v>237</v>
      </c>
      <c r="T1611" t="s">
        <v>55</v>
      </c>
      <c r="U1611" t="s">
        <v>915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121</v>
      </c>
      <c r="AI1611">
        <f>"05111     "</f>
        <v>0</v>
      </c>
      <c r="AJ1611" t="s">
        <v>752</v>
      </c>
      <c r="AK1611" t="s">
        <v>753</v>
      </c>
      <c r="AL1611" t="s">
        <v>107</v>
      </c>
      <c r="AM1611" t="s">
        <v>108</v>
      </c>
      <c r="AN1611" t="s">
        <v>68</v>
      </c>
      <c r="AO1611" t="s">
        <v>1505</v>
      </c>
    </row>
    <row r="1612" spans="1:41">
      <c r="A1612">
        <v>1596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1973</v>
      </c>
      <c r="J1612" t="s">
        <v>1974</v>
      </c>
      <c r="K1612" t="s">
        <v>48</v>
      </c>
      <c r="L1612" t="s">
        <v>49</v>
      </c>
      <c r="M1612">
        <v>18</v>
      </c>
      <c r="N1612" t="s">
        <v>1893</v>
      </c>
      <c r="O1612" t="s">
        <v>51</v>
      </c>
      <c r="P1612" t="s">
        <v>912</v>
      </c>
      <c r="Q1612" t="s">
        <v>53</v>
      </c>
      <c r="R1612" t="s">
        <v>914</v>
      </c>
      <c r="S1612" t="s">
        <v>237</v>
      </c>
      <c r="T1612" t="s">
        <v>55</v>
      </c>
      <c r="U1612" t="s">
        <v>915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122</v>
      </c>
      <c r="AI1612">
        <f>"05312     "</f>
        <v>0</v>
      </c>
      <c r="AJ1612" t="s">
        <v>196</v>
      </c>
      <c r="AK1612" t="s">
        <v>197</v>
      </c>
      <c r="AL1612" t="s">
        <v>107</v>
      </c>
      <c r="AM1612" t="s">
        <v>108</v>
      </c>
      <c r="AN1612" t="s">
        <v>68</v>
      </c>
      <c r="AO1612" t="s">
        <v>69</v>
      </c>
    </row>
    <row r="1613" spans="1:41">
      <c r="A1613">
        <v>1597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1973</v>
      </c>
      <c r="J1613" t="s">
        <v>1974</v>
      </c>
      <c r="K1613" t="s">
        <v>48</v>
      </c>
      <c r="L1613" t="s">
        <v>49</v>
      </c>
      <c r="M1613">
        <v>18</v>
      </c>
      <c r="N1613" t="s">
        <v>1893</v>
      </c>
      <c r="O1613" t="s">
        <v>51</v>
      </c>
      <c r="P1613" t="s">
        <v>912</v>
      </c>
      <c r="Q1613" t="s">
        <v>53</v>
      </c>
      <c r="R1613" t="s">
        <v>914</v>
      </c>
      <c r="S1613" t="s">
        <v>237</v>
      </c>
      <c r="T1613" t="s">
        <v>55</v>
      </c>
      <c r="U1613" t="s">
        <v>915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123</v>
      </c>
      <c r="AI1613">
        <f>"05112     "</f>
        <v>0</v>
      </c>
      <c r="AJ1613" t="s">
        <v>748</v>
      </c>
      <c r="AK1613" t="s">
        <v>749</v>
      </c>
      <c r="AL1613" t="s">
        <v>107</v>
      </c>
      <c r="AM1613" t="s">
        <v>108</v>
      </c>
      <c r="AN1613" t="s">
        <v>68</v>
      </c>
      <c r="AO1613" t="s">
        <v>403</v>
      </c>
    </row>
    <row r="1614" spans="1:41">
      <c r="A1614">
        <v>1598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1973</v>
      </c>
      <c r="J1614" t="s">
        <v>1974</v>
      </c>
      <c r="K1614" t="s">
        <v>48</v>
      </c>
      <c r="L1614" t="s">
        <v>49</v>
      </c>
      <c r="M1614">
        <v>18</v>
      </c>
      <c r="N1614" t="s">
        <v>1893</v>
      </c>
      <c r="O1614" t="s">
        <v>51</v>
      </c>
      <c r="P1614" t="s">
        <v>912</v>
      </c>
      <c r="Q1614" t="s">
        <v>53</v>
      </c>
      <c r="R1614" t="s">
        <v>914</v>
      </c>
      <c r="S1614" t="s">
        <v>237</v>
      </c>
      <c r="T1614" t="s">
        <v>55</v>
      </c>
      <c r="U1614" t="s">
        <v>915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125</v>
      </c>
      <c r="AI1614">
        <f>"05112     "</f>
        <v>0</v>
      </c>
      <c r="AJ1614" t="s">
        <v>748</v>
      </c>
      <c r="AK1614" t="s">
        <v>749</v>
      </c>
      <c r="AL1614" t="s">
        <v>107</v>
      </c>
      <c r="AM1614" t="s">
        <v>108</v>
      </c>
      <c r="AN1614" t="s">
        <v>68</v>
      </c>
      <c r="AO1614" t="s">
        <v>71</v>
      </c>
    </row>
    <row r="1615" spans="1:41">
      <c r="A1615">
        <v>1599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1973</v>
      </c>
      <c r="J1615" t="s">
        <v>1974</v>
      </c>
      <c r="K1615" t="s">
        <v>48</v>
      </c>
      <c r="L1615" t="s">
        <v>49</v>
      </c>
      <c r="M1615">
        <v>18</v>
      </c>
      <c r="N1615" t="s">
        <v>1893</v>
      </c>
      <c r="O1615" t="s">
        <v>51</v>
      </c>
      <c r="P1615" t="s">
        <v>912</v>
      </c>
      <c r="Q1615" t="s">
        <v>53</v>
      </c>
      <c r="R1615" t="s">
        <v>914</v>
      </c>
      <c r="S1615" t="s">
        <v>237</v>
      </c>
      <c r="T1615" t="s">
        <v>55</v>
      </c>
      <c r="U1615" t="s">
        <v>915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126</v>
      </c>
      <c r="AI1615">
        <f>"05112     "</f>
        <v>0</v>
      </c>
      <c r="AJ1615" t="s">
        <v>748</v>
      </c>
      <c r="AK1615" t="s">
        <v>749</v>
      </c>
      <c r="AL1615" t="s">
        <v>107</v>
      </c>
      <c r="AM1615" t="s">
        <v>108</v>
      </c>
      <c r="AN1615" t="s">
        <v>68</v>
      </c>
      <c r="AO1615" t="s">
        <v>233</v>
      </c>
    </row>
    <row r="1616" spans="1:41">
      <c r="A1616">
        <v>1600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1973</v>
      </c>
      <c r="J1616" t="s">
        <v>1974</v>
      </c>
      <c r="K1616" t="s">
        <v>48</v>
      </c>
      <c r="L1616" t="s">
        <v>49</v>
      </c>
      <c r="M1616">
        <v>18</v>
      </c>
      <c r="N1616" t="s">
        <v>1893</v>
      </c>
      <c r="O1616" t="s">
        <v>51</v>
      </c>
      <c r="P1616" t="s">
        <v>912</v>
      </c>
      <c r="Q1616" t="s">
        <v>53</v>
      </c>
      <c r="R1616" t="s">
        <v>914</v>
      </c>
      <c r="S1616" t="s">
        <v>237</v>
      </c>
      <c r="T1616" t="s">
        <v>55</v>
      </c>
      <c r="U1616" t="s">
        <v>915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130</v>
      </c>
      <c r="AI1616">
        <f>"05111     "</f>
        <v>0</v>
      </c>
      <c r="AJ1616" t="s">
        <v>752</v>
      </c>
      <c r="AK1616" t="s">
        <v>753</v>
      </c>
      <c r="AL1616" t="s">
        <v>107</v>
      </c>
      <c r="AM1616" t="s">
        <v>108</v>
      </c>
      <c r="AN1616" t="s">
        <v>68</v>
      </c>
      <c r="AO1616" t="s">
        <v>1505</v>
      </c>
    </row>
    <row r="1617" spans="1:41">
      <c r="A1617">
        <v>1601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1973</v>
      </c>
      <c r="J1617" t="s">
        <v>1974</v>
      </c>
      <c r="K1617" t="s">
        <v>48</v>
      </c>
      <c r="L1617" t="s">
        <v>49</v>
      </c>
      <c r="M1617">
        <v>18</v>
      </c>
      <c r="N1617" t="s">
        <v>1893</v>
      </c>
      <c r="O1617" t="s">
        <v>51</v>
      </c>
      <c r="P1617" t="s">
        <v>912</v>
      </c>
      <c r="Q1617" t="s">
        <v>53</v>
      </c>
      <c r="R1617" t="s">
        <v>914</v>
      </c>
      <c r="S1617" t="s">
        <v>237</v>
      </c>
      <c r="T1617" t="s">
        <v>55</v>
      </c>
      <c r="U1617" t="s">
        <v>915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131</v>
      </c>
      <c r="AI1617">
        <f>"05205     "</f>
        <v>0</v>
      </c>
      <c r="AJ1617" t="s">
        <v>470</v>
      </c>
      <c r="AK1617" t="s">
        <v>471</v>
      </c>
      <c r="AL1617" t="s">
        <v>107</v>
      </c>
      <c r="AM1617" t="s">
        <v>108</v>
      </c>
      <c r="AN1617" t="s">
        <v>68</v>
      </c>
      <c r="AO1617" t="s">
        <v>209</v>
      </c>
    </row>
    <row r="1618" spans="1:41">
      <c r="A1618">
        <v>1602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1973</v>
      </c>
      <c r="J1618" t="s">
        <v>1974</v>
      </c>
      <c r="K1618" t="s">
        <v>48</v>
      </c>
      <c r="L1618" t="s">
        <v>49</v>
      </c>
      <c r="M1618">
        <v>18</v>
      </c>
      <c r="N1618" t="s">
        <v>1893</v>
      </c>
      <c r="O1618" t="s">
        <v>51</v>
      </c>
      <c r="P1618" t="s">
        <v>912</v>
      </c>
      <c r="Q1618" t="s">
        <v>53</v>
      </c>
      <c r="R1618" t="s">
        <v>914</v>
      </c>
      <c r="S1618" t="s">
        <v>237</v>
      </c>
      <c r="T1618" t="s">
        <v>55</v>
      </c>
      <c r="U1618" t="s">
        <v>915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132</v>
      </c>
      <c r="AI1618">
        <f>"05205     "</f>
        <v>0</v>
      </c>
      <c r="AJ1618" t="s">
        <v>470</v>
      </c>
      <c r="AK1618" t="s">
        <v>471</v>
      </c>
      <c r="AL1618" t="s">
        <v>107</v>
      </c>
      <c r="AM1618" t="s">
        <v>108</v>
      </c>
      <c r="AN1618" t="s">
        <v>68</v>
      </c>
      <c r="AO1618" t="s">
        <v>85</v>
      </c>
    </row>
    <row r="1619" spans="1:41">
      <c r="A1619">
        <v>1603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1973</v>
      </c>
      <c r="J1619" t="s">
        <v>1974</v>
      </c>
      <c r="K1619" t="s">
        <v>48</v>
      </c>
      <c r="L1619" t="s">
        <v>49</v>
      </c>
      <c r="M1619">
        <v>18</v>
      </c>
      <c r="N1619" t="s">
        <v>1893</v>
      </c>
      <c r="O1619" t="s">
        <v>51</v>
      </c>
      <c r="P1619" t="s">
        <v>912</v>
      </c>
      <c r="Q1619" t="s">
        <v>53</v>
      </c>
      <c r="R1619" t="s">
        <v>914</v>
      </c>
      <c r="S1619" t="s">
        <v>237</v>
      </c>
      <c r="T1619" t="s">
        <v>55</v>
      </c>
      <c r="U1619" t="s">
        <v>915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133</v>
      </c>
      <c r="AI1619">
        <f>"05111     "</f>
        <v>0</v>
      </c>
      <c r="AJ1619" t="s">
        <v>752</v>
      </c>
      <c r="AK1619" t="s">
        <v>753</v>
      </c>
      <c r="AL1619" t="s">
        <v>107</v>
      </c>
      <c r="AM1619" t="s">
        <v>108</v>
      </c>
      <c r="AN1619" t="s">
        <v>68</v>
      </c>
      <c r="AO1619" t="s">
        <v>310</v>
      </c>
    </row>
    <row r="1620" spans="1:41">
      <c r="A1620">
        <v>1604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1973</v>
      </c>
      <c r="J1620" t="s">
        <v>1974</v>
      </c>
      <c r="K1620" t="s">
        <v>48</v>
      </c>
      <c r="L1620" t="s">
        <v>49</v>
      </c>
      <c r="M1620">
        <v>18</v>
      </c>
      <c r="N1620" t="s">
        <v>1893</v>
      </c>
      <c r="O1620" t="s">
        <v>51</v>
      </c>
      <c r="P1620" t="s">
        <v>912</v>
      </c>
      <c r="Q1620" t="s">
        <v>53</v>
      </c>
      <c r="R1620" t="s">
        <v>914</v>
      </c>
      <c r="S1620" t="s">
        <v>237</v>
      </c>
      <c r="T1620" t="s">
        <v>55</v>
      </c>
      <c r="U1620" t="s">
        <v>915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134</v>
      </c>
      <c r="AI1620">
        <f>"05111     "</f>
        <v>0</v>
      </c>
      <c r="AJ1620" t="s">
        <v>752</v>
      </c>
      <c r="AK1620" t="s">
        <v>753</v>
      </c>
      <c r="AL1620" t="s">
        <v>107</v>
      </c>
      <c r="AM1620" t="s">
        <v>108</v>
      </c>
      <c r="AN1620" t="s">
        <v>68</v>
      </c>
      <c r="AO1620" t="s">
        <v>310</v>
      </c>
    </row>
    <row r="1621" spans="1:41">
      <c r="A1621">
        <v>1605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1973</v>
      </c>
      <c r="J1621" t="s">
        <v>1974</v>
      </c>
      <c r="K1621" t="s">
        <v>48</v>
      </c>
      <c r="L1621" t="s">
        <v>49</v>
      </c>
      <c r="M1621">
        <v>18</v>
      </c>
      <c r="N1621" t="s">
        <v>1893</v>
      </c>
      <c r="O1621" t="s">
        <v>51</v>
      </c>
      <c r="P1621" t="s">
        <v>912</v>
      </c>
      <c r="Q1621" t="s">
        <v>53</v>
      </c>
      <c r="R1621" t="s">
        <v>914</v>
      </c>
      <c r="S1621" t="s">
        <v>237</v>
      </c>
      <c r="T1621" t="s">
        <v>55</v>
      </c>
      <c r="U1621" t="s">
        <v>915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135</v>
      </c>
      <c r="AI1621">
        <f>"05114     "</f>
        <v>0</v>
      </c>
      <c r="AJ1621" t="s">
        <v>590</v>
      </c>
      <c r="AK1621" t="s">
        <v>591</v>
      </c>
      <c r="AL1621" t="s">
        <v>107</v>
      </c>
      <c r="AM1621" t="s">
        <v>108</v>
      </c>
      <c r="AN1621" t="s">
        <v>68</v>
      </c>
      <c r="AO1621" t="s">
        <v>310</v>
      </c>
    </row>
    <row r="1622" spans="1:41">
      <c r="A1622">
        <v>1606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1973</v>
      </c>
      <c r="J1622" t="s">
        <v>1974</v>
      </c>
      <c r="K1622" t="s">
        <v>48</v>
      </c>
      <c r="L1622" t="s">
        <v>49</v>
      </c>
      <c r="M1622">
        <v>18</v>
      </c>
      <c r="N1622" t="s">
        <v>1893</v>
      </c>
      <c r="O1622" t="s">
        <v>51</v>
      </c>
      <c r="P1622" t="s">
        <v>912</v>
      </c>
      <c r="Q1622" t="s">
        <v>53</v>
      </c>
      <c r="R1622" t="s">
        <v>914</v>
      </c>
      <c r="S1622" t="s">
        <v>237</v>
      </c>
      <c r="T1622" t="s">
        <v>55</v>
      </c>
      <c r="U1622" t="s">
        <v>915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136</v>
      </c>
      <c r="AI1622">
        <f>"05114     "</f>
        <v>0</v>
      </c>
      <c r="AJ1622" t="s">
        <v>590</v>
      </c>
      <c r="AK1622" t="s">
        <v>591</v>
      </c>
      <c r="AL1622" t="s">
        <v>107</v>
      </c>
      <c r="AM1622" t="s">
        <v>108</v>
      </c>
      <c r="AN1622" t="s">
        <v>68</v>
      </c>
      <c r="AO1622" t="s">
        <v>310</v>
      </c>
    </row>
    <row r="1623" spans="1:41">
      <c r="A1623">
        <v>1607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1973</v>
      </c>
      <c r="J1623" t="s">
        <v>1974</v>
      </c>
      <c r="K1623" t="s">
        <v>48</v>
      </c>
      <c r="L1623" t="s">
        <v>49</v>
      </c>
      <c r="M1623">
        <v>18</v>
      </c>
      <c r="N1623" t="s">
        <v>1893</v>
      </c>
      <c r="O1623" t="s">
        <v>51</v>
      </c>
      <c r="P1623" t="s">
        <v>912</v>
      </c>
      <c r="Q1623" t="s">
        <v>53</v>
      </c>
      <c r="R1623" t="s">
        <v>914</v>
      </c>
      <c r="S1623" t="s">
        <v>237</v>
      </c>
      <c r="T1623" t="s">
        <v>55</v>
      </c>
      <c r="U1623" t="s">
        <v>915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137</v>
      </c>
      <c r="AI1623">
        <f>"05112     "</f>
        <v>0</v>
      </c>
      <c r="AJ1623" t="s">
        <v>748</v>
      </c>
      <c r="AK1623" t="s">
        <v>749</v>
      </c>
      <c r="AL1623" t="s">
        <v>107</v>
      </c>
      <c r="AM1623" t="s">
        <v>108</v>
      </c>
      <c r="AN1623" t="s">
        <v>68</v>
      </c>
      <c r="AO1623" t="s">
        <v>1505</v>
      </c>
    </row>
    <row r="1624" spans="1:41">
      <c r="A1624">
        <v>1608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1973</v>
      </c>
      <c r="J1624" t="s">
        <v>1974</v>
      </c>
      <c r="K1624" t="s">
        <v>48</v>
      </c>
      <c r="L1624" t="s">
        <v>49</v>
      </c>
      <c r="M1624">
        <v>18</v>
      </c>
      <c r="N1624" t="s">
        <v>1893</v>
      </c>
      <c r="O1624" t="s">
        <v>51</v>
      </c>
      <c r="P1624" t="s">
        <v>912</v>
      </c>
      <c r="Q1624" t="s">
        <v>53</v>
      </c>
      <c r="R1624" t="s">
        <v>914</v>
      </c>
      <c r="S1624" t="s">
        <v>237</v>
      </c>
      <c r="T1624" t="s">
        <v>55</v>
      </c>
      <c r="U1624" t="s">
        <v>915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138</v>
      </c>
      <c r="AI1624">
        <f>"05132     "</f>
        <v>0</v>
      </c>
      <c r="AJ1624" t="s">
        <v>494</v>
      </c>
      <c r="AK1624" t="s">
        <v>495</v>
      </c>
      <c r="AL1624" t="s">
        <v>107</v>
      </c>
      <c r="AM1624" t="s">
        <v>108</v>
      </c>
      <c r="AN1624" t="s">
        <v>68</v>
      </c>
      <c r="AO1624" t="s">
        <v>276</v>
      </c>
    </row>
    <row r="1625" spans="1:41">
      <c r="A1625">
        <v>1609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1973</v>
      </c>
      <c r="J1625" t="s">
        <v>1974</v>
      </c>
      <c r="K1625" t="s">
        <v>48</v>
      </c>
      <c r="L1625" t="s">
        <v>49</v>
      </c>
      <c r="M1625">
        <v>18</v>
      </c>
      <c r="N1625" t="s">
        <v>1893</v>
      </c>
      <c r="O1625" t="s">
        <v>51</v>
      </c>
      <c r="P1625" t="s">
        <v>912</v>
      </c>
      <c r="Q1625" t="s">
        <v>53</v>
      </c>
      <c r="R1625" t="s">
        <v>914</v>
      </c>
      <c r="S1625" t="s">
        <v>237</v>
      </c>
      <c r="T1625" t="s">
        <v>55</v>
      </c>
      <c r="U1625" t="s">
        <v>915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140</v>
      </c>
      <c r="AI1625">
        <f>"05312     "</f>
        <v>0</v>
      </c>
      <c r="AJ1625" t="s">
        <v>196</v>
      </c>
      <c r="AK1625" t="s">
        <v>197</v>
      </c>
      <c r="AL1625" t="s">
        <v>107</v>
      </c>
      <c r="AM1625" t="s">
        <v>108</v>
      </c>
      <c r="AN1625" t="s">
        <v>68</v>
      </c>
      <c r="AO1625" t="s">
        <v>1975</v>
      </c>
    </row>
    <row r="1626" spans="1:41">
      <c r="A1626">
        <v>1610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1973</v>
      </c>
      <c r="J1626" t="s">
        <v>1974</v>
      </c>
      <c r="K1626" t="s">
        <v>48</v>
      </c>
      <c r="L1626" t="s">
        <v>49</v>
      </c>
      <c r="M1626">
        <v>18</v>
      </c>
      <c r="N1626" t="s">
        <v>1893</v>
      </c>
      <c r="O1626" t="s">
        <v>51</v>
      </c>
      <c r="P1626" t="s">
        <v>912</v>
      </c>
      <c r="Q1626" t="s">
        <v>53</v>
      </c>
      <c r="R1626" t="s">
        <v>914</v>
      </c>
      <c r="S1626" t="s">
        <v>237</v>
      </c>
      <c r="T1626" t="s">
        <v>55</v>
      </c>
      <c r="U1626" t="s">
        <v>915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141</v>
      </c>
      <c r="AI1626">
        <f>"05114     "</f>
        <v>0</v>
      </c>
      <c r="AJ1626" t="s">
        <v>590</v>
      </c>
      <c r="AK1626" t="s">
        <v>591</v>
      </c>
      <c r="AL1626" t="s">
        <v>107</v>
      </c>
      <c r="AM1626" t="s">
        <v>108</v>
      </c>
      <c r="AN1626" t="s">
        <v>68</v>
      </c>
      <c r="AO1626" t="s">
        <v>1975</v>
      </c>
    </row>
    <row r="1627" spans="1:41">
      <c r="A1627">
        <v>1611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1973</v>
      </c>
      <c r="J1627" t="s">
        <v>1974</v>
      </c>
      <c r="K1627" t="s">
        <v>48</v>
      </c>
      <c r="L1627" t="s">
        <v>49</v>
      </c>
      <c r="M1627">
        <v>18</v>
      </c>
      <c r="N1627" t="s">
        <v>1893</v>
      </c>
      <c r="O1627" t="s">
        <v>51</v>
      </c>
      <c r="P1627" t="s">
        <v>912</v>
      </c>
      <c r="Q1627" t="s">
        <v>53</v>
      </c>
      <c r="R1627" t="s">
        <v>914</v>
      </c>
      <c r="S1627" t="s">
        <v>237</v>
      </c>
      <c r="T1627" t="s">
        <v>55</v>
      </c>
      <c r="U1627" t="s">
        <v>915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142</v>
      </c>
      <c r="AI1627">
        <f>"05113     "</f>
        <v>0</v>
      </c>
      <c r="AJ1627" t="s">
        <v>731</v>
      </c>
      <c r="AK1627" t="s">
        <v>732</v>
      </c>
      <c r="AL1627" t="s">
        <v>107</v>
      </c>
      <c r="AM1627" t="s">
        <v>108</v>
      </c>
      <c r="AN1627" t="s">
        <v>68</v>
      </c>
      <c r="AO1627" t="s">
        <v>1975</v>
      </c>
    </row>
    <row r="1628" spans="1:41">
      <c r="A1628">
        <v>1612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1973</v>
      </c>
      <c r="J1628" t="s">
        <v>1974</v>
      </c>
      <c r="K1628" t="s">
        <v>48</v>
      </c>
      <c r="L1628" t="s">
        <v>49</v>
      </c>
      <c r="M1628">
        <v>18</v>
      </c>
      <c r="N1628" t="s">
        <v>1893</v>
      </c>
      <c r="O1628" t="s">
        <v>51</v>
      </c>
      <c r="P1628" t="s">
        <v>912</v>
      </c>
      <c r="Q1628" t="s">
        <v>53</v>
      </c>
      <c r="R1628" t="s">
        <v>914</v>
      </c>
      <c r="S1628" t="s">
        <v>237</v>
      </c>
      <c r="T1628" t="s">
        <v>55</v>
      </c>
      <c r="U1628" t="s">
        <v>915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143</v>
      </c>
      <c r="AI1628">
        <f>"05114     "</f>
        <v>0</v>
      </c>
      <c r="AJ1628" t="s">
        <v>590</v>
      </c>
      <c r="AK1628" t="s">
        <v>591</v>
      </c>
      <c r="AL1628" t="s">
        <v>107</v>
      </c>
      <c r="AM1628" t="s">
        <v>108</v>
      </c>
      <c r="AN1628" t="s">
        <v>68</v>
      </c>
      <c r="AO1628" t="s">
        <v>1975</v>
      </c>
    </row>
    <row r="1629" spans="1:41">
      <c r="A1629">
        <v>1613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1973</v>
      </c>
      <c r="J1629" t="s">
        <v>1974</v>
      </c>
      <c r="K1629" t="s">
        <v>48</v>
      </c>
      <c r="L1629" t="s">
        <v>49</v>
      </c>
      <c r="M1629">
        <v>18</v>
      </c>
      <c r="N1629" t="s">
        <v>1893</v>
      </c>
      <c r="O1629" t="s">
        <v>51</v>
      </c>
      <c r="P1629" t="s">
        <v>912</v>
      </c>
      <c r="Q1629" t="s">
        <v>53</v>
      </c>
      <c r="R1629" t="s">
        <v>914</v>
      </c>
      <c r="S1629" t="s">
        <v>237</v>
      </c>
      <c r="T1629" t="s">
        <v>55</v>
      </c>
      <c r="U1629" t="s">
        <v>915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144</v>
      </c>
      <c r="AI1629">
        <f>"05114     "</f>
        <v>0</v>
      </c>
      <c r="AJ1629" t="s">
        <v>590</v>
      </c>
      <c r="AK1629" t="s">
        <v>591</v>
      </c>
      <c r="AL1629" t="s">
        <v>107</v>
      </c>
      <c r="AM1629" t="s">
        <v>108</v>
      </c>
      <c r="AN1629" t="s">
        <v>68</v>
      </c>
      <c r="AO1629" t="s">
        <v>1975</v>
      </c>
    </row>
    <row r="1630" spans="1:41">
      <c r="A1630">
        <v>1614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1973</v>
      </c>
      <c r="J1630" t="s">
        <v>1974</v>
      </c>
      <c r="K1630" t="s">
        <v>48</v>
      </c>
      <c r="L1630" t="s">
        <v>49</v>
      </c>
      <c r="M1630">
        <v>18</v>
      </c>
      <c r="N1630" t="s">
        <v>1893</v>
      </c>
      <c r="O1630" t="s">
        <v>51</v>
      </c>
      <c r="P1630" t="s">
        <v>912</v>
      </c>
      <c r="Q1630" t="s">
        <v>53</v>
      </c>
      <c r="R1630" t="s">
        <v>914</v>
      </c>
      <c r="S1630" t="s">
        <v>237</v>
      </c>
      <c r="T1630" t="s">
        <v>55</v>
      </c>
      <c r="U1630" t="s">
        <v>915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146</v>
      </c>
      <c r="AI1630">
        <f>"05111     "</f>
        <v>0</v>
      </c>
      <c r="AJ1630" t="s">
        <v>752</v>
      </c>
      <c r="AK1630" t="s">
        <v>753</v>
      </c>
      <c r="AL1630" t="s">
        <v>107</v>
      </c>
      <c r="AM1630" t="s">
        <v>108</v>
      </c>
      <c r="AN1630" t="s">
        <v>68</v>
      </c>
      <c r="AO1630" t="s">
        <v>1975</v>
      </c>
    </row>
    <row r="1631" spans="1:41">
      <c r="A1631">
        <v>1615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1973</v>
      </c>
      <c r="J1631" t="s">
        <v>1974</v>
      </c>
      <c r="K1631" t="s">
        <v>48</v>
      </c>
      <c r="L1631" t="s">
        <v>49</v>
      </c>
      <c r="M1631">
        <v>18</v>
      </c>
      <c r="N1631" t="s">
        <v>1893</v>
      </c>
      <c r="O1631" t="s">
        <v>51</v>
      </c>
      <c r="P1631" t="s">
        <v>912</v>
      </c>
      <c r="Q1631" t="s">
        <v>53</v>
      </c>
      <c r="R1631" t="s">
        <v>914</v>
      </c>
      <c r="S1631" t="s">
        <v>237</v>
      </c>
      <c r="T1631" t="s">
        <v>55</v>
      </c>
      <c r="U1631" t="s">
        <v>915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147</v>
      </c>
      <c r="AI1631">
        <f>"05113     "</f>
        <v>0</v>
      </c>
      <c r="AJ1631" t="s">
        <v>731</v>
      </c>
      <c r="AK1631" t="s">
        <v>732</v>
      </c>
      <c r="AL1631" t="s">
        <v>107</v>
      </c>
      <c r="AM1631" t="s">
        <v>108</v>
      </c>
      <c r="AN1631" t="s">
        <v>68</v>
      </c>
      <c r="AO1631" t="s">
        <v>1975</v>
      </c>
    </row>
    <row r="1632" spans="1:41">
      <c r="A1632">
        <v>1616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1973</v>
      </c>
      <c r="J1632" t="s">
        <v>1974</v>
      </c>
      <c r="K1632" t="s">
        <v>48</v>
      </c>
      <c r="L1632" t="s">
        <v>49</v>
      </c>
      <c r="M1632">
        <v>18</v>
      </c>
      <c r="N1632" t="s">
        <v>1893</v>
      </c>
      <c r="O1632" t="s">
        <v>51</v>
      </c>
      <c r="P1632" t="s">
        <v>912</v>
      </c>
      <c r="Q1632" t="s">
        <v>53</v>
      </c>
      <c r="R1632" t="s">
        <v>914</v>
      </c>
      <c r="S1632" t="s">
        <v>237</v>
      </c>
      <c r="T1632" t="s">
        <v>55</v>
      </c>
      <c r="U1632" t="s">
        <v>915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148</v>
      </c>
      <c r="AI1632">
        <f>"05132     "</f>
        <v>0</v>
      </c>
      <c r="AJ1632" t="s">
        <v>494</v>
      </c>
      <c r="AK1632" t="s">
        <v>495</v>
      </c>
      <c r="AL1632" t="s">
        <v>107</v>
      </c>
      <c r="AM1632" t="s">
        <v>108</v>
      </c>
      <c r="AN1632" t="s">
        <v>68</v>
      </c>
      <c r="AO1632" t="s">
        <v>403</v>
      </c>
    </row>
    <row r="1633" spans="1:41">
      <c r="A1633">
        <v>1617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1973</v>
      </c>
      <c r="J1633" t="s">
        <v>1974</v>
      </c>
      <c r="K1633" t="s">
        <v>48</v>
      </c>
      <c r="L1633" t="s">
        <v>49</v>
      </c>
      <c r="M1633">
        <v>18</v>
      </c>
      <c r="N1633" t="s">
        <v>1893</v>
      </c>
      <c r="O1633" t="s">
        <v>51</v>
      </c>
      <c r="P1633" t="s">
        <v>912</v>
      </c>
      <c r="Q1633" t="s">
        <v>53</v>
      </c>
      <c r="R1633" t="s">
        <v>914</v>
      </c>
      <c r="S1633" t="s">
        <v>237</v>
      </c>
      <c r="T1633" t="s">
        <v>55</v>
      </c>
      <c r="U1633" t="s">
        <v>915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149</v>
      </c>
      <c r="AI1633">
        <f>"05114     "</f>
        <v>0</v>
      </c>
      <c r="AJ1633" t="s">
        <v>590</v>
      </c>
      <c r="AK1633" t="s">
        <v>591</v>
      </c>
      <c r="AL1633" t="s">
        <v>107</v>
      </c>
      <c r="AM1633" t="s">
        <v>108</v>
      </c>
      <c r="AN1633" t="s">
        <v>68</v>
      </c>
      <c r="AO1633" t="s">
        <v>1975</v>
      </c>
    </row>
    <row r="1634" spans="1:41">
      <c r="A1634">
        <v>1618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1973</v>
      </c>
      <c r="J1634" t="s">
        <v>1974</v>
      </c>
      <c r="K1634" t="s">
        <v>48</v>
      </c>
      <c r="L1634" t="s">
        <v>49</v>
      </c>
      <c r="M1634">
        <v>18</v>
      </c>
      <c r="N1634" t="s">
        <v>1893</v>
      </c>
      <c r="O1634" t="s">
        <v>51</v>
      </c>
      <c r="P1634" t="s">
        <v>912</v>
      </c>
      <c r="Q1634" t="s">
        <v>53</v>
      </c>
      <c r="R1634" t="s">
        <v>914</v>
      </c>
      <c r="S1634" t="s">
        <v>237</v>
      </c>
      <c r="T1634" t="s">
        <v>55</v>
      </c>
      <c r="U1634" t="s">
        <v>915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150</v>
      </c>
      <c r="AI1634">
        <f>"05113     "</f>
        <v>0</v>
      </c>
      <c r="AJ1634" t="s">
        <v>731</v>
      </c>
      <c r="AK1634" t="s">
        <v>732</v>
      </c>
      <c r="AL1634" t="s">
        <v>107</v>
      </c>
      <c r="AM1634" t="s">
        <v>108</v>
      </c>
      <c r="AN1634" t="s">
        <v>68</v>
      </c>
      <c r="AO1634" t="s">
        <v>1975</v>
      </c>
    </row>
    <row r="1635" spans="1:41">
      <c r="A1635">
        <v>1619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1973</v>
      </c>
      <c r="J1635" t="s">
        <v>1974</v>
      </c>
      <c r="K1635" t="s">
        <v>48</v>
      </c>
      <c r="L1635" t="s">
        <v>49</v>
      </c>
      <c r="M1635">
        <v>18</v>
      </c>
      <c r="N1635" t="s">
        <v>1893</v>
      </c>
      <c r="O1635" t="s">
        <v>51</v>
      </c>
      <c r="P1635" t="s">
        <v>912</v>
      </c>
      <c r="Q1635" t="s">
        <v>53</v>
      </c>
      <c r="R1635" t="s">
        <v>914</v>
      </c>
      <c r="S1635" t="s">
        <v>237</v>
      </c>
      <c r="T1635" t="s">
        <v>55</v>
      </c>
      <c r="U1635" t="s">
        <v>915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151</v>
      </c>
      <c r="AI1635">
        <f>"05111     "</f>
        <v>0</v>
      </c>
      <c r="AJ1635" t="s">
        <v>752</v>
      </c>
      <c r="AK1635" t="s">
        <v>753</v>
      </c>
      <c r="AL1635" t="s">
        <v>107</v>
      </c>
      <c r="AM1635" t="s">
        <v>108</v>
      </c>
      <c r="AN1635" t="s">
        <v>68</v>
      </c>
      <c r="AO1635" t="s">
        <v>70</v>
      </c>
    </row>
    <row r="1636" spans="1:41">
      <c r="A1636">
        <v>1620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1973</v>
      </c>
      <c r="J1636" t="s">
        <v>1974</v>
      </c>
      <c r="K1636" t="s">
        <v>48</v>
      </c>
      <c r="L1636" t="s">
        <v>49</v>
      </c>
      <c r="M1636">
        <v>18</v>
      </c>
      <c r="N1636" t="s">
        <v>1893</v>
      </c>
      <c r="O1636" t="s">
        <v>51</v>
      </c>
      <c r="P1636" t="s">
        <v>912</v>
      </c>
      <c r="Q1636" t="s">
        <v>53</v>
      </c>
      <c r="R1636" t="s">
        <v>914</v>
      </c>
      <c r="S1636" t="s">
        <v>237</v>
      </c>
      <c r="T1636" t="s">
        <v>55</v>
      </c>
      <c r="U1636" t="s">
        <v>915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152</v>
      </c>
      <c r="AI1636">
        <f>"05111     "</f>
        <v>0</v>
      </c>
      <c r="AJ1636" t="s">
        <v>752</v>
      </c>
      <c r="AK1636" t="s">
        <v>753</v>
      </c>
      <c r="AL1636" t="s">
        <v>107</v>
      </c>
      <c r="AM1636" t="s">
        <v>108</v>
      </c>
      <c r="AN1636" t="s">
        <v>68</v>
      </c>
      <c r="AO1636" t="s">
        <v>1975</v>
      </c>
    </row>
    <row r="1637" spans="1:41">
      <c r="A1637">
        <v>1621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1973</v>
      </c>
      <c r="J1637" t="s">
        <v>1974</v>
      </c>
      <c r="K1637" t="s">
        <v>48</v>
      </c>
      <c r="L1637" t="s">
        <v>49</v>
      </c>
      <c r="M1637">
        <v>18</v>
      </c>
      <c r="N1637" t="s">
        <v>1893</v>
      </c>
      <c r="O1637" t="s">
        <v>51</v>
      </c>
      <c r="P1637" t="s">
        <v>912</v>
      </c>
      <c r="Q1637" t="s">
        <v>53</v>
      </c>
      <c r="R1637" t="s">
        <v>914</v>
      </c>
      <c r="S1637" t="s">
        <v>237</v>
      </c>
      <c r="T1637" t="s">
        <v>55</v>
      </c>
      <c r="U1637" t="s">
        <v>915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153</v>
      </c>
      <c r="AI1637">
        <f>"05111     "</f>
        <v>0</v>
      </c>
      <c r="AJ1637" t="s">
        <v>752</v>
      </c>
      <c r="AK1637" t="s">
        <v>753</v>
      </c>
      <c r="AL1637" t="s">
        <v>107</v>
      </c>
      <c r="AM1637" t="s">
        <v>108</v>
      </c>
      <c r="AN1637" t="s">
        <v>68</v>
      </c>
      <c r="AO1637" t="s">
        <v>1975</v>
      </c>
    </row>
    <row r="1638" spans="1:41">
      <c r="A1638">
        <v>1622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1973</v>
      </c>
      <c r="J1638" t="s">
        <v>1974</v>
      </c>
      <c r="K1638" t="s">
        <v>48</v>
      </c>
      <c r="L1638" t="s">
        <v>49</v>
      </c>
      <c r="M1638">
        <v>18</v>
      </c>
      <c r="N1638" t="s">
        <v>1893</v>
      </c>
      <c r="O1638" t="s">
        <v>51</v>
      </c>
      <c r="P1638" t="s">
        <v>912</v>
      </c>
      <c r="Q1638" t="s">
        <v>53</v>
      </c>
      <c r="R1638" t="s">
        <v>914</v>
      </c>
      <c r="S1638" t="s">
        <v>237</v>
      </c>
      <c r="T1638" t="s">
        <v>55</v>
      </c>
      <c r="U1638" t="s">
        <v>915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154</v>
      </c>
      <c r="AI1638">
        <f>"05111     "</f>
        <v>0</v>
      </c>
      <c r="AJ1638" t="s">
        <v>752</v>
      </c>
      <c r="AK1638" t="s">
        <v>753</v>
      </c>
      <c r="AL1638" t="s">
        <v>107</v>
      </c>
      <c r="AM1638" t="s">
        <v>108</v>
      </c>
      <c r="AN1638" t="s">
        <v>68</v>
      </c>
      <c r="AO1638" t="s">
        <v>1975</v>
      </c>
    </row>
    <row r="1639" spans="1:41">
      <c r="A1639">
        <v>1623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1973</v>
      </c>
      <c r="J1639" t="s">
        <v>1974</v>
      </c>
      <c r="K1639" t="s">
        <v>48</v>
      </c>
      <c r="L1639" t="s">
        <v>49</v>
      </c>
      <c r="M1639">
        <v>18</v>
      </c>
      <c r="N1639" t="s">
        <v>1893</v>
      </c>
      <c r="O1639" t="s">
        <v>51</v>
      </c>
      <c r="P1639" t="s">
        <v>912</v>
      </c>
      <c r="Q1639" t="s">
        <v>53</v>
      </c>
      <c r="R1639" t="s">
        <v>914</v>
      </c>
      <c r="S1639" t="s">
        <v>237</v>
      </c>
      <c r="T1639" t="s">
        <v>55</v>
      </c>
      <c r="U1639" t="s">
        <v>915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156</v>
      </c>
      <c r="AI1639">
        <f>"05205     "</f>
        <v>0</v>
      </c>
      <c r="AJ1639" t="s">
        <v>470</v>
      </c>
      <c r="AK1639" t="s">
        <v>471</v>
      </c>
      <c r="AL1639" t="s">
        <v>107</v>
      </c>
      <c r="AM1639" t="s">
        <v>108</v>
      </c>
      <c r="AN1639" t="s">
        <v>68</v>
      </c>
      <c r="AO1639" t="s">
        <v>1975</v>
      </c>
    </row>
    <row r="1640" spans="1:41">
      <c r="A1640">
        <v>1624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1973</v>
      </c>
      <c r="J1640" t="s">
        <v>1974</v>
      </c>
      <c r="K1640" t="s">
        <v>48</v>
      </c>
      <c r="L1640" t="s">
        <v>49</v>
      </c>
      <c r="M1640">
        <v>18</v>
      </c>
      <c r="N1640" t="s">
        <v>1893</v>
      </c>
      <c r="O1640" t="s">
        <v>51</v>
      </c>
      <c r="P1640" t="s">
        <v>912</v>
      </c>
      <c r="Q1640" t="s">
        <v>53</v>
      </c>
      <c r="R1640" t="s">
        <v>914</v>
      </c>
      <c r="S1640" t="s">
        <v>237</v>
      </c>
      <c r="T1640" t="s">
        <v>55</v>
      </c>
      <c r="U1640" t="s">
        <v>915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157</v>
      </c>
      <c r="AI1640">
        <f>"05113     "</f>
        <v>0</v>
      </c>
      <c r="AJ1640" t="s">
        <v>731</v>
      </c>
      <c r="AK1640" t="s">
        <v>732</v>
      </c>
      <c r="AL1640" t="s">
        <v>107</v>
      </c>
      <c r="AM1640" t="s">
        <v>108</v>
      </c>
      <c r="AN1640" t="s">
        <v>68</v>
      </c>
      <c r="AO1640" t="s">
        <v>85</v>
      </c>
    </row>
    <row r="1641" spans="1:41">
      <c r="A1641">
        <v>1625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1973</v>
      </c>
      <c r="J1641" t="s">
        <v>1974</v>
      </c>
      <c r="K1641" t="s">
        <v>48</v>
      </c>
      <c r="L1641" t="s">
        <v>49</v>
      </c>
      <c r="M1641">
        <v>18</v>
      </c>
      <c r="N1641" t="s">
        <v>1893</v>
      </c>
      <c r="O1641" t="s">
        <v>51</v>
      </c>
      <c r="P1641" t="s">
        <v>912</v>
      </c>
      <c r="Q1641" t="s">
        <v>53</v>
      </c>
      <c r="R1641" t="s">
        <v>914</v>
      </c>
      <c r="S1641" t="s">
        <v>237</v>
      </c>
      <c r="T1641" t="s">
        <v>55</v>
      </c>
      <c r="U1641" t="s">
        <v>915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158</v>
      </c>
      <c r="AI1641">
        <f>"05112     "</f>
        <v>0</v>
      </c>
      <c r="AJ1641" t="s">
        <v>748</v>
      </c>
      <c r="AK1641" t="s">
        <v>749</v>
      </c>
      <c r="AL1641" t="s">
        <v>107</v>
      </c>
      <c r="AM1641" t="s">
        <v>108</v>
      </c>
      <c r="AN1641" t="s">
        <v>68</v>
      </c>
      <c r="AO1641" t="s">
        <v>1975</v>
      </c>
    </row>
    <row r="1642" spans="1:41">
      <c r="A1642">
        <v>1626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1973</v>
      </c>
      <c r="J1642" t="s">
        <v>1974</v>
      </c>
      <c r="K1642" t="s">
        <v>48</v>
      </c>
      <c r="L1642" t="s">
        <v>49</v>
      </c>
      <c r="M1642">
        <v>18</v>
      </c>
      <c r="N1642" t="s">
        <v>1893</v>
      </c>
      <c r="O1642" t="s">
        <v>51</v>
      </c>
      <c r="P1642" t="s">
        <v>912</v>
      </c>
      <c r="Q1642" t="s">
        <v>53</v>
      </c>
      <c r="R1642" t="s">
        <v>914</v>
      </c>
      <c r="S1642" t="s">
        <v>237</v>
      </c>
      <c r="T1642" t="s">
        <v>55</v>
      </c>
      <c r="U1642" t="s">
        <v>915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159</v>
      </c>
      <c r="AI1642">
        <f>"05312     "</f>
        <v>0</v>
      </c>
      <c r="AJ1642" t="s">
        <v>196</v>
      </c>
      <c r="AK1642" t="s">
        <v>197</v>
      </c>
      <c r="AL1642" t="s">
        <v>107</v>
      </c>
      <c r="AM1642" t="s">
        <v>108</v>
      </c>
      <c r="AN1642" t="s">
        <v>68</v>
      </c>
      <c r="AO1642" t="s">
        <v>1975</v>
      </c>
    </row>
    <row r="1643" spans="1:41">
      <c r="A1643">
        <v>1627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1973</v>
      </c>
      <c r="J1643" t="s">
        <v>1974</v>
      </c>
      <c r="K1643" t="s">
        <v>48</v>
      </c>
      <c r="L1643" t="s">
        <v>49</v>
      </c>
      <c r="M1643">
        <v>18</v>
      </c>
      <c r="N1643" t="s">
        <v>1893</v>
      </c>
      <c r="O1643" t="s">
        <v>51</v>
      </c>
      <c r="P1643" t="s">
        <v>912</v>
      </c>
      <c r="Q1643" t="s">
        <v>53</v>
      </c>
      <c r="R1643" t="s">
        <v>914</v>
      </c>
      <c r="S1643" t="s">
        <v>237</v>
      </c>
      <c r="T1643" t="s">
        <v>55</v>
      </c>
      <c r="U1643" t="s">
        <v>915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161</v>
      </c>
      <c r="AI1643">
        <f>"05114     "</f>
        <v>0</v>
      </c>
      <c r="AJ1643" t="s">
        <v>590</v>
      </c>
      <c r="AK1643" t="s">
        <v>591</v>
      </c>
      <c r="AL1643" t="s">
        <v>107</v>
      </c>
      <c r="AM1643" t="s">
        <v>108</v>
      </c>
      <c r="AN1643" t="s">
        <v>68</v>
      </c>
      <c r="AO1643" t="s">
        <v>1975</v>
      </c>
    </row>
    <row r="1644" spans="1:41">
      <c r="A1644">
        <v>1628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1973</v>
      </c>
      <c r="J1644" t="s">
        <v>1974</v>
      </c>
      <c r="K1644" t="s">
        <v>48</v>
      </c>
      <c r="L1644" t="s">
        <v>49</v>
      </c>
      <c r="M1644">
        <v>18</v>
      </c>
      <c r="N1644" t="s">
        <v>1893</v>
      </c>
      <c r="O1644" t="s">
        <v>51</v>
      </c>
      <c r="P1644" t="s">
        <v>912</v>
      </c>
      <c r="Q1644" t="s">
        <v>53</v>
      </c>
      <c r="R1644" t="s">
        <v>914</v>
      </c>
      <c r="S1644" t="s">
        <v>237</v>
      </c>
      <c r="T1644" t="s">
        <v>55</v>
      </c>
      <c r="U1644" t="s">
        <v>915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164</v>
      </c>
      <c r="AI1644">
        <f>"05113     "</f>
        <v>0</v>
      </c>
      <c r="AJ1644" t="s">
        <v>731</v>
      </c>
      <c r="AK1644" t="s">
        <v>732</v>
      </c>
      <c r="AL1644" t="s">
        <v>107</v>
      </c>
      <c r="AM1644" t="s">
        <v>108</v>
      </c>
      <c r="AN1644" t="s">
        <v>68</v>
      </c>
      <c r="AO1644" t="s">
        <v>69</v>
      </c>
    </row>
    <row r="1645" spans="1:41">
      <c r="A1645">
        <v>1629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1973</v>
      </c>
      <c r="J1645" t="s">
        <v>1974</v>
      </c>
      <c r="K1645" t="s">
        <v>48</v>
      </c>
      <c r="L1645" t="s">
        <v>49</v>
      </c>
      <c r="M1645">
        <v>18</v>
      </c>
      <c r="N1645" t="s">
        <v>1893</v>
      </c>
      <c r="O1645" t="s">
        <v>51</v>
      </c>
      <c r="P1645" t="s">
        <v>912</v>
      </c>
      <c r="Q1645" t="s">
        <v>53</v>
      </c>
      <c r="R1645" t="s">
        <v>914</v>
      </c>
      <c r="S1645" t="s">
        <v>237</v>
      </c>
      <c r="T1645" t="s">
        <v>55</v>
      </c>
      <c r="U1645" t="s">
        <v>915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165</v>
      </c>
      <c r="AI1645">
        <f>"05113     "</f>
        <v>0</v>
      </c>
      <c r="AJ1645" t="s">
        <v>731</v>
      </c>
      <c r="AK1645" t="s">
        <v>732</v>
      </c>
      <c r="AL1645" t="s">
        <v>107</v>
      </c>
      <c r="AM1645" t="s">
        <v>108</v>
      </c>
      <c r="AN1645" t="s">
        <v>68</v>
      </c>
      <c r="AO1645" t="s">
        <v>69</v>
      </c>
    </row>
    <row r="1646" spans="1:41">
      <c r="A1646">
        <v>1630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1973</v>
      </c>
      <c r="J1646" t="s">
        <v>1974</v>
      </c>
      <c r="K1646" t="s">
        <v>48</v>
      </c>
      <c r="L1646" t="s">
        <v>49</v>
      </c>
      <c r="M1646">
        <v>18</v>
      </c>
      <c r="N1646" t="s">
        <v>1893</v>
      </c>
      <c r="O1646" t="s">
        <v>51</v>
      </c>
      <c r="P1646" t="s">
        <v>912</v>
      </c>
      <c r="Q1646" t="s">
        <v>53</v>
      </c>
      <c r="R1646" t="s">
        <v>914</v>
      </c>
      <c r="S1646" t="s">
        <v>237</v>
      </c>
      <c r="T1646" t="s">
        <v>55</v>
      </c>
      <c r="U1646" t="s">
        <v>915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167</v>
      </c>
      <c r="AI1646">
        <f>"05132     "</f>
        <v>0</v>
      </c>
      <c r="AJ1646" t="s">
        <v>494</v>
      </c>
      <c r="AK1646" t="s">
        <v>495</v>
      </c>
      <c r="AL1646" t="s">
        <v>107</v>
      </c>
      <c r="AM1646" t="s">
        <v>108</v>
      </c>
      <c r="AN1646" t="s">
        <v>68</v>
      </c>
      <c r="AO1646" t="s">
        <v>71</v>
      </c>
    </row>
    <row r="1647" spans="1:41">
      <c r="A1647">
        <v>1631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1973</v>
      </c>
      <c r="J1647" t="s">
        <v>1974</v>
      </c>
      <c r="K1647" t="s">
        <v>48</v>
      </c>
      <c r="L1647" t="s">
        <v>49</v>
      </c>
      <c r="M1647">
        <v>18</v>
      </c>
      <c r="N1647" t="s">
        <v>1893</v>
      </c>
      <c r="O1647" t="s">
        <v>51</v>
      </c>
      <c r="P1647" t="s">
        <v>912</v>
      </c>
      <c r="Q1647" t="s">
        <v>53</v>
      </c>
      <c r="R1647" t="s">
        <v>914</v>
      </c>
      <c r="S1647" t="s">
        <v>237</v>
      </c>
      <c r="T1647" t="s">
        <v>55</v>
      </c>
      <c r="U1647" t="s">
        <v>915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168</v>
      </c>
      <c r="AI1647">
        <f>"05114     "</f>
        <v>0</v>
      </c>
      <c r="AJ1647" t="s">
        <v>590</v>
      </c>
      <c r="AK1647" t="s">
        <v>591</v>
      </c>
      <c r="AL1647" t="s">
        <v>107</v>
      </c>
      <c r="AM1647" t="s">
        <v>108</v>
      </c>
      <c r="AN1647" t="s">
        <v>68</v>
      </c>
      <c r="AO1647" t="s">
        <v>184</v>
      </c>
    </row>
    <row r="1648" spans="1:41">
      <c r="A1648">
        <v>1632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1973</v>
      </c>
      <c r="J1648" t="s">
        <v>1974</v>
      </c>
      <c r="K1648" t="s">
        <v>48</v>
      </c>
      <c r="L1648" t="s">
        <v>49</v>
      </c>
      <c r="M1648">
        <v>18</v>
      </c>
      <c r="N1648" t="s">
        <v>1893</v>
      </c>
      <c r="O1648" t="s">
        <v>51</v>
      </c>
      <c r="P1648" t="s">
        <v>912</v>
      </c>
      <c r="Q1648" t="s">
        <v>53</v>
      </c>
      <c r="R1648" t="s">
        <v>914</v>
      </c>
      <c r="S1648" t="s">
        <v>237</v>
      </c>
      <c r="T1648" t="s">
        <v>55</v>
      </c>
      <c r="U1648" t="s">
        <v>915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169</v>
      </c>
      <c r="AI1648">
        <f>"05112     "</f>
        <v>0</v>
      </c>
      <c r="AJ1648" t="s">
        <v>748</v>
      </c>
      <c r="AK1648" t="s">
        <v>749</v>
      </c>
      <c r="AL1648" t="s">
        <v>107</v>
      </c>
      <c r="AM1648" t="s">
        <v>108</v>
      </c>
      <c r="AN1648" t="s">
        <v>68</v>
      </c>
      <c r="AO1648" t="s">
        <v>313</v>
      </c>
    </row>
    <row r="1649" spans="1:41">
      <c r="A1649">
        <v>1633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1973</v>
      </c>
      <c r="J1649" t="s">
        <v>1974</v>
      </c>
      <c r="K1649" t="s">
        <v>48</v>
      </c>
      <c r="L1649" t="s">
        <v>49</v>
      </c>
      <c r="M1649">
        <v>18</v>
      </c>
      <c r="N1649" t="s">
        <v>1893</v>
      </c>
      <c r="O1649" t="s">
        <v>51</v>
      </c>
      <c r="P1649" t="s">
        <v>912</v>
      </c>
      <c r="Q1649" t="s">
        <v>53</v>
      </c>
      <c r="R1649" t="s">
        <v>914</v>
      </c>
      <c r="S1649" t="s">
        <v>237</v>
      </c>
      <c r="T1649" t="s">
        <v>55</v>
      </c>
      <c r="U1649" t="s">
        <v>915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170</v>
      </c>
      <c r="AI1649">
        <f>"05112     "</f>
        <v>0</v>
      </c>
      <c r="AJ1649" t="s">
        <v>748</v>
      </c>
      <c r="AK1649" t="s">
        <v>749</v>
      </c>
      <c r="AL1649" t="s">
        <v>107</v>
      </c>
      <c r="AM1649" t="s">
        <v>108</v>
      </c>
      <c r="AN1649" t="s">
        <v>68</v>
      </c>
      <c r="AO1649" t="s">
        <v>313</v>
      </c>
    </row>
    <row r="1650" spans="1:41">
      <c r="A1650">
        <v>1634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1973</v>
      </c>
      <c r="J1650" t="s">
        <v>1974</v>
      </c>
      <c r="K1650" t="s">
        <v>48</v>
      </c>
      <c r="L1650" t="s">
        <v>49</v>
      </c>
      <c r="M1650">
        <v>18</v>
      </c>
      <c r="N1650" t="s">
        <v>1893</v>
      </c>
      <c r="O1650" t="s">
        <v>51</v>
      </c>
      <c r="P1650" t="s">
        <v>912</v>
      </c>
      <c r="Q1650" t="s">
        <v>53</v>
      </c>
      <c r="R1650" t="s">
        <v>914</v>
      </c>
      <c r="S1650" t="s">
        <v>237</v>
      </c>
      <c r="T1650" t="s">
        <v>55</v>
      </c>
      <c r="U1650" t="s">
        <v>915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171</v>
      </c>
      <c r="AI1650">
        <f>"05132     "</f>
        <v>0</v>
      </c>
      <c r="AJ1650" t="s">
        <v>494</v>
      </c>
      <c r="AK1650" t="s">
        <v>495</v>
      </c>
      <c r="AL1650" t="s">
        <v>107</v>
      </c>
      <c r="AM1650" t="s">
        <v>108</v>
      </c>
      <c r="AN1650" t="s">
        <v>68</v>
      </c>
      <c r="AO1650" t="s">
        <v>69</v>
      </c>
    </row>
    <row r="1651" spans="1:41">
      <c r="A1651">
        <v>1635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1973</v>
      </c>
      <c r="J1651" t="s">
        <v>1974</v>
      </c>
      <c r="K1651" t="s">
        <v>48</v>
      </c>
      <c r="L1651" t="s">
        <v>49</v>
      </c>
      <c r="M1651">
        <v>18</v>
      </c>
      <c r="N1651" t="s">
        <v>1893</v>
      </c>
      <c r="O1651" t="s">
        <v>51</v>
      </c>
      <c r="P1651" t="s">
        <v>912</v>
      </c>
      <c r="Q1651" t="s">
        <v>53</v>
      </c>
      <c r="R1651" t="s">
        <v>914</v>
      </c>
      <c r="S1651" t="s">
        <v>237</v>
      </c>
      <c r="T1651" t="s">
        <v>55</v>
      </c>
      <c r="U1651" t="s">
        <v>915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172</v>
      </c>
      <c r="AI1651">
        <f>"05131     "</f>
        <v>0</v>
      </c>
      <c r="AJ1651" t="s">
        <v>105</v>
      </c>
      <c r="AK1651" t="s">
        <v>106</v>
      </c>
      <c r="AL1651" t="s">
        <v>107</v>
      </c>
      <c r="AM1651" t="s">
        <v>108</v>
      </c>
      <c r="AN1651" t="s">
        <v>68</v>
      </c>
      <c r="AO1651" t="s">
        <v>253</v>
      </c>
    </row>
    <row r="1652" spans="1:41">
      <c r="A1652">
        <v>1636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1973</v>
      </c>
      <c r="J1652" t="s">
        <v>1974</v>
      </c>
      <c r="K1652" t="s">
        <v>48</v>
      </c>
      <c r="L1652" t="s">
        <v>49</v>
      </c>
      <c r="M1652">
        <v>18</v>
      </c>
      <c r="N1652" t="s">
        <v>1893</v>
      </c>
      <c r="O1652" t="s">
        <v>51</v>
      </c>
      <c r="P1652" t="s">
        <v>912</v>
      </c>
      <c r="Q1652" t="s">
        <v>53</v>
      </c>
      <c r="R1652" t="s">
        <v>914</v>
      </c>
      <c r="S1652" t="s">
        <v>237</v>
      </c>
      <c r="T1652" t="s">
        <v>55</v>
      </c>
      <c r="U1652" t="s">
        <v>915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174</v>
      </c>
      <c r="AI1652">
        <f>"05113     "</f>
        <v>0</v>
      </c>
      <c r="AJ1652" t="s">
        <v>731</v>
      </c>
      <c r="AK1652" t="s">
        <v>732</v>
      </c>
      <c r="AL1652" t="s">
        <v>107</v>
      </c>
      <c r="AM1652" t="s">
        <v>108</v>
      </c>
      <c r="AN1652" t="s">
        <v>68</v>
      </c>
      <c r="AO1652" t="s">
        <v>1545</v>
      </c>
    </row>
    <row r="1653" spans="1:41">
      <c r="A1653">
        <v>1637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1973</v>
      </c>
      <c r="J1653" t="s">
        <v>1974</v>
      </c>
      <c r="K1653" t="s">
        <v>48</v>
      </c>
      <c r="L1653" t="s">
        <v>49</v>
      </c>
      <c r="M1653">
        <v>18</v>
      </c>
      <c r="N1653" t="s">
        <v>1893</v>
      </c>
      <c r="O1653" t="s">
        <v>51</v>
      </c>
      <c r="P1653" t="s">
        <v>912</v>
      </c>
      <c r="Q1653" t="s">
        <v>53</v>
      </c>
      <c r="R1653" t="s">
        <v>914</v>
      </c>
      <c r="S1653" t="s">
        <v>237</v>
      </c>
      <c r="T1653" t="s">
        <v>55</v>
      </c>
      <c r="U1653" t="s">
        <v>915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175</v>
      </c>
      <c r="AI1653">
        <f>"05113     "</f>
        <v>0</v>
      </c>
      <c r="AJ1653" t="s">
        <v>731</v>
      </c>
      <c r="AK1653" t="s">
        <v>732</v>
      </c>
      <c r="AL1653" t="s">
        <v>107</v>
      </c>
      <c r="AM1653" t="s">
        <v>108</v>
      </c>
      <c r="AN1653" t="s">
        <v>68</v>
      </c>
      <c r="AO1653" t="s">
        <v>276</v>
      </c>
    </row>
    <row r="1654" spans="1:41">
      <c r="A1654">
        <v>1638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1973</v>
      </c>
      <c r="J1654" t="s">
        <v>1974</v>
      </c>
      <c r="K1654" t="s">
        <v>48</v>
      </c>
      <c r="L1654" t="s">
        <v>49</v>
      </c>
      <c r="M1654">
        <v>18</v>
      </c>
      <c r="N1654" t="s">
        <v>1893</v>
      </c>
      <c r="O1654" t="s">
        <v>51</v>
      </c>
      <c r="P1654" t="s">
        <v>912</v>
      </c>
      <c r="Q1654" t="s">
        <v>53</v>
      </c>
      <c r="R1654" t="s">
        <v>914</v>
      </c>
      <c r="S1654" t="s">
        <v>237</v>
      </c>
      <c r="T1654" t="s">
        <v>55</v>
      </c>
      <c r="U1654" t="s">
        <v>915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176</v>
      </c>
      <c r="AI1654">
        <f>"05111     "</f>
        <v>0</v>
      </c>
      <c r="AJ1654" t="s">
        <v>752</v>
      </c>
      <c r="AK1654" t="s">
        <v>753</v>
      </c>
      <c r="AL1654" t="s">
        <v>107</v>
      </c>
      <c r="AM1654" t="s">
        <v>108</v>
      </c>
      <c r="AN1654" t="s">
        <v>68</v>
      </c>
      <c r="AO1654" t="s">
        <v>1290</v>
      </c>
    </row>
    <row r="1655" spans="1:41">
      <c r="A1655">
        <v>1639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1973</v>
      </c>
      <c r="J1655" t="s">
        <v>1974</v>
      </c>
      <c r="K1655" t="s">
        <v>48</v>
      </c>
      <c r="L1655" t="s">
        <v>49</v>
      </c>
      <c r="M1655">
        <v>18</v>
      </c>
      <c r="N1655" t="s">
        <v>1893</v>
      </c>
      <c r="O1655" t="s">
        <v>51</v>
      </c>
      <c r="P1655" t="s">
        <v>912</v>
      </c>
      <c r="Q1655" t="s">
        <v>53</v>
      </c>
      <c r="R1655" t="s">
        <v>914</v>
      </c>
      <c r="S1655" t="s">
        <v>237</v>
      </c>
      <c r="T1655" t="s">
        <v>55</v>
      </c>
      <c r="U1655" t="s">
        <v>915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177</v>
      </c>
      <c r="AI1655">
        <f>"05111     "</f>
        <v>0</v>
      </c>
      <c r="AJ1655" t="s">
        <v>752</v>
      </c>
      <c r="AK1655" t="s">
        <v>753</v>
      </c>
      <c r="AL1655" t="s">
        <v>107</v>
      </c>
      <c r="AM1655" t="s">
        <v>108</v>
      </c>
      <c r="AN1655" t="s">
        <v>68</v>
      </c>
      <c r="AO1655" t="s">
        <v>69</v>
      </c>
    </row>
    <row r="1656" spans="1:41">
      <c r="A1656">
        <v>1640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1973</v>
      </c>
      <c r="J1656" t="s">
        <v>1974</v>
      </c>
      <c r="K1656" t="s">
        <v>48</v>
      </c>
      <c r="L1656" t="s">
        <v>49</v>
      </c>
      <c r="M1656">
        <v>18</v>
      </c>
      <c r="N1656" t="s">
        <v>1893</v>
      </c>
      <c r="O1656" t="s">
        <v>51</v>
      </c>
      <c r="P1656" t="s">
        <v>912</v>
      </c>
      <c r="Q1656" t="s">
        <v>53</v>
      </c>
      <c r="R1656" t="s">
        <v>914</v>
      </c>
      <c r="S1656" t="s">
        <v>237</v>
      </c>
      <c r="T1656" t="s">
        <v>55</v>
      </c>
      <c r="U1656" t="s">
        <v>915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178</v>
      </c>
      <c r="AI1656">
        <f>"05114     "</f>
        <v>0</v>
      </c>
      <c r="AJ1656" t="s">
        <v>590</v>
      </c>
      <c r="AK1656" t="s">
        <v>591</v>
      </c>
      <c r="AL1656" t="s">
        <v>107</v>
      </c>
      <c r="AM1656" t="s">
        <v>108</v>
      </c>
      <c r="AN1656" t="s">
        <v>68</v>
      </c>
      <c r="AO1656" t="s">
        <v>70</v>
      </c>
    </row>
    <row r="1657" spans="1:41">
      <c r="A1657">
        <v>1641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1973</v>
      </c>
      <c r="J1657" t="s">
        <v>1974</v>
      </c>
      <c r="K1657" t="s">
        <v>48</v>
      </c>
      <c r="L1657" t="s">
        <v>49</v>
      </c>
      <c r="M1657">
        <v>18</v>
      </c>
      <c r="N1657" t="s">
        <v>1893</v>
      </c>
      <c r="O1657" t="s">
        <v>51</v>
      </c>
      <c r="P1657" t="s">
        <v>912</v>
      </c>
      <c r="Q1657" t="s">
        <v>53</v>
      </c>
      <c r="R1657" t="s">
        <v>914</v>
      </c>
      <c r="S1657" t="s">
        <v>237</v>
      </c>
      <c r="T1657" t="s">
        <v>55</v>
      </c>
      <c r="U1657" t="s">
        <v>915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179</v>
      </c>
      <c r="AI1657">
        <f>"05113     "</f>
        <v>0</v>
      </c>
      <c r="AJ1657" t="s">
        <v>731</v>
      </c>
      <c r="AK1657" t="s">
        <v>732</v>
      </c>
      <c r="AL1657" t="s">
        <v>107</v>
      </c>
      <c r="AM1657" t="s">
        <v>108</v>
      </c>
      <c r="AN1657" t="s">
        <v>68</v>
      </c>
      <c r="AO1657" t="s">
        <v>1239</v>
      </c>
    </row>
    <row r="1658" spans="1:41">
      <c r="A1658">
        <v>1642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1973</v>
      </c>
      <c r="J1658" t="s">
        <v>1974</v>
      </c>
      <c r="K1658" t="s">
        <v>48</v>
      </c>
      <c r="L1658" t="s">
        <v>49</v>
      </c>
      <c r="M1658">
        <v>18</v>
      </c>
      <c r="N1658" t="s">
        <v>1893</v>
      </c>
      <c r="O1658" t="s">
        <v>51</v>
      </c>
      <c r="P1658" t="s">
        <v>912</v>
      </c>
      <c r="Q1658" t="s">
        <v>53</v>
      </c>
      <c r="R1658" t="s">
        <v>914</v>
      </c>
      <c r="S1658" t="s">
        <v>237</v>
      </c>
      <c r="T1658" t="s">
        <v>55</v>
      </c>
      <c r="U1658" t="s">
        <v>915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180</v>
      </c>
      <c r="AI1658">
        <f>"05113     "</f>
        <v>0</v>
      </c>
      <c r="AJ1658" t="s">
        <v>731</v>
      </c>
      <c r="AK1658" t="s">
        <v>732</v>
      </c>
      <c r="AL1658" t="s">
        <v>107</v>
      </c>
      <c r="AM1658" t="s">
        <v>108</v>
      </c>
      <c r="AN1658" t="s">
        <v>68</v>
      </c>
      <c r="AO1658" t="s">
        <v>198</v>
      </c>
    </row>
    <row r="1659" spans="1:41">
      <c r="A1659">
        <v>1643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1973</v>
      </c>
      <c r="J1659" t="s">
        <v>1974</v>
      </c>
      <c r="K1659" t="s">
        <v>48</v>
      </c>
      <c r="L1659" t="s">
        <v>49</v>
      </c>
      <c r="M1659">
        <v>18</v>
      </c>
      <c r="N1659" t="s">
        <v>1893</v>
      </c>
      <c r="O1659" t="s">
        <v>51</v>
      </c>
      <c r="P1659" t="s">
        <v>912</v>
      </c>
      <c r="Q1659" t="s">
        <v>53</v>
      </c>
      <c r="R1659" t="s">
        <v>914</v>
      </c>
      <c r="S1659" t="s">
        <v>237</v>
      </c>
      <c r="T1659" t="s">
        <v>55</v>
      </c>
      <c r="U1659" t="s">
        <v>915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181</v>
      </c>
      <c r="AI1659">
        <f>"05111     "</f>
        <v>0</v>
      </c>
      <c r="AJ1659" t="s">
        <v>752</v>
      </c>
      <c r="AK1659" t="s">
        <v>753</v>
      </c>
      <c r="AL1659" t="s">
        <v>107</v>
      </c>
      <c r="AM1659" t="s">
        <v>108</v>
      </c>
      <c r="AN1659" t="s">
        <v>68</v>
      </c>
      <c r="AO1659" t="s">
        <v>1571</v>
      </c>
    </row>
    <row r="1660" spans="1:41">
      <c r="A1660">
        <v>1644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1973</v>
      </c>
      <c r="J1660" t="s">
        <v>1974</v>
      </c>
      <c r="K1660" t="s">
        <v>48</v>
      </c>
      <c r="L1660" t="s">
        <v>49</v>
      </c>
      <c r="M1660">
        <v>18</v>
      </c>
      <c r="N1660" t="s">
        <v>1893</v>
      </c>
      <c r="O1660" t="s">
        <v>51</v>
      </c>
      <c r="P1660" t="s">
        <v>912</v>
      </c>
      <c r="Q1660" t="s">
        <v>53</v>
      </c>
      <c r="R1660" t="s">
        <v>914</v>
      </c>
      <c r="S1660" t="s">
        <v>237</v>
      </c>
      <c r="T1660" t="s">
        <v>55</v>
      </c>
      <c r="U1660" t="s">
        <v>915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182</v>
      </c>
      <c r="AI1660">
        <f>"05131     "</f>
        <v>0</v>
      </c>
      <c r="AJ1660" t="s">
        <v>105</v>
      </c>
      <c r="AK1660" t="s">
        <v>106</v>
      </c>
      <c r="AL1660" t="s">
        <v>107</v>
      </c>
      <c r="AM1660" t="s">
        <v>108</v>
      </c>
      <c r="AN1660" t="s">
        <v>68</v>
      </c>
      <c r="AO1660" t="s">
        <v>1571</v>
      </c>
    </row>
    <row r="1661" spans="1:41">
      <c r="A1661">
        <v>1645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1973</v>
      </c>
      <c r="J1661" t="s">
        <v>1974</v>
      </c>
      <c r="K1661" t="s">
        <v>48</v>
      </c>
      <c r="L1661" t="s">
        <v>49</v>
      </c>
      <c r="M1661">
        <v>18</v>
      </c>
      <c r="N1661" t="s">
        <v>1893</v>
      </c>
      <c r="O1661" t="s">
        <v>51</v>
      </c>
      <c r="P1661" t="s">
        <v>912</v>
      </c>
      <c r="Q1661" t="s">
        <v>53</v>
      </c>
      <c r="R1661" t="s">
        <v>914</v>
      </c>
      <c r="S1661" t="s">
        <v>237</v>
      </c>
      <c r="T1661" t="s">
        <v>55</v>
      </c>
      <c r="U1661" t="s">
        <v>915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183</v>
      </c>
      <c r="AI1661">
        <f>"05131     "</f>
        <v>0</v>
      </c>
      <c r="AJ1661" t="s">
        <v>105</v>
      </c>
      <c r="AK1661" t="s">
        <v>106</v>
      </c>
      <c r="AL1661" t="s">
        <v>107</v>
      </c>
      <c r="AM1661" t="s">
        <v>108</v>
      </c>
      <c r="AN1661" t="s">
        <v>68</v>
      </c>
      <c r="AO1661" t="s">
        <v>1571</v>
      </c>
    </row>
    <row r="1662" spans="1:41">
      <c r="A1662">
        <v>1646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1973</v>
      </c>
      <c r="J1662" t="s">
        <v>1974</v>
      </c>
      <c r="K1662" t="s">
        <v>48</v>
      </c>
      <c r="L1662" t="s">
        <v>49</v>
      </c>
      <c r="M1662">
        <v>18</v>
      </c>
      <c r="N1662" t="s">
        <v>1893</v>
      </c>
      <c r="O1662" t="s">
        <v>51</v>
      </c>
      <c r="P1662" t="s">
        <v>912</v>
      </c>
      <c r="Q1662" t="s">
        <v>53</v>
      </c>
      <c r="R1662" t="s">
        <v>914</v>
      </c>
      <c r="S1662" t="s">
        <v>237</v>
      </c>
      <c r="T1662" t="s">
        <v>55</v>
      </c>
      <c r="U1662" t="s">
        <v>915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184</v>
      </c>
      <c r="AI1662">
        <f>"05132     "</f>
        <v>0</v>
      </c>
      <c r="AJ1662" t="s">
        <v>494</v>
      </c>
      <c r="AK1662" t="s">
        <v>495</v>
      </c>
      <c r="AL1662" t="s">
        <v>107</v>
      </c>
      <c r="AM1662" t="s">
        <v>108</v>
      </c>
      <c r="AN1662" t="s">
        <v>68</v>
      </c>
      <c r="AO1662" t="s">
        <v>411</v>
      </c>
    </row>
    <row r="1663" spans="1:41">
      <c r="A1663">
        <v>1647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1973</v>
      </c>
      <c r="J1663" t="s">
        <v>1974</v>
      </c>
      <c r="K1663" t="s">
        <v>48</v>
      </c>
      <c r="L1663" t="s">
        <v>49</v>
      </c>
      <c r="M1663">
        <v>18</v>
      </c>
      <c r="N1663" t="s">
        <v>1893</v>
      </c>
      <c r="O1663" t="s">
        <v>51</v>
      </c>
      <c r="P1663" t="s">
        <v>912</v>
      </c>
      <c r="Q1663" t="s">
        <v>53</v>
      </c>
      <c r="R1663" t="s">
        <v>914</v>
      </c>
      <c r="S1663" t="s">
        <v>237</v>
      </c>
      <c r="T1663" t="s">
        <v>55</v>
      </c>
      <c r="U1663" t="s">
        <v>915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186</v>
      </c>
      <c r="AI1663">
        <f>"05131     "</f>
        <v>0</v>
      </c>
      <c r="AJ1663" t="s">
        <v>105</v>
      </c>
      <c r="AK1663" t="s">
        <v>106</v>
      </c>
      <c r="AL1663" t="s">
        <v>107</v>
      </c>
      <c r="AM1663" t="s">
        <v>108</v>
      </c>
      <c r="AN1663" t="s">
        <v>68</v>
      </c>
      <c r="AO1663" t="s">
        <v>942</v>
      </c>
    </row>
    <row r="1664" spans="1:41">
      <c r="A1664">
        <v>1648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1973</v>
      </c>
      <c r="J1664" t="s">
        <v>1974</v>
      </c>
      <c r="K1664" t="s">
        <v>48</v>
      </c>
      <c r="L1664" t="s">
        <v>49</v>
      </c>
      <c r="M1664">
        <v>18</v>
      </c>
      <c r="N1664" t="s">
        <v>1893</v>
      </c>
      <c r="O1664" t="s">
        <v>51</v>
      </c>
      <c r="P1664" t="s">
        <v>912</v>
      </c>
      <c r="Q1664" t="s">
        <v>53</v>
      </c>
      <c r="R1664" t="s">
        <v>914</v>
      </c>
      <c r="S1664" t="s">
        <v>237</v>
      </c>
      <c r="T1664" t="s">
        <v>55</v>
      </c>
      <c r="U1664" t="s">
        <v>915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187</v>
      </c>
      <c r="AI1664">
        <f>"05114     "</f>
        <v>0</v>
      </c>
      <c r="AJ1664" t="s">
        <v>590</v>
      </c>
      <c r="AK1664" t="s">
        <v>591</v>
      </c>
      <c r="AL1664" t="s">
        <v>107</v>
      </c>
      <c r="AM1664" t="s">
        <v>108</v>
      </c>
      <c r="AN1664" t="s">
        <v>68</v>
      </c>
      <c r="AO1664" t="s">
        <v>942</v>
      </c>
    </row>
    <row r="1665" spans="1:41">
      <c r="A1665">
        <v>1649</v>
      </c>
      <c r="B1665" t="s">
        <v>41</v>
      </c>
      <c r="C1665" t="s">
        <v>42</v>
      </c>
      <c r="D1665" t="s">
        <v>43</v>
      </c>
      <c r="E1665">
        <f>"05"</f>
        <v>0</v>
      </c>
      <c r="F1665" t="s">
        <v>99</v>
      </c>
      <c r="G1665" t="s">
        <v>100</v>
      </c>
      <c r="H1665">
        <v>3286</v>
      </c>
      <c r="I1665" t="s">
        <v>1973</v>
      </c>
      <c r="J1665" t="s">
        <v>1974</v>
      </c>
      <c r="K1665" t="s">
        <v>48</v>
      </c>
      <c r="L1665" t="s">
        <v>49</v>
      </c>
      <c r="M1665">
        <v>18</v>
      </c>
      <c r="N1665" t="s">
        <v>1893</v>
      </c>
      <c r="O1665" t="s">
        <v>51</v>
      </c>
      <c r="P1665" t="s">
        <v>912</v>
      </c>
      <c r="Q1665" t="s">
        <v>53</v>
      </c>
      <c r="R1665" t="s">
        <v>914</v>
      </c>
      <c r="S1665" t="s">
        <v>237</v>
      </c>
      <c r="T1665" t="s">
        <v>55</v>
      </c>
      <c r="U1665" t="s">
        <v>915</v>
      </c>
      <c r="V1665" t="s">
        <v>80</v>
      </c>
      <c r="W1665" t="s">
        <v>80</v>
      </c>
      <c r="X1665" t="s">
        <v>60</v>
      </c>
      <c r="Y1665" t="s">
        <v>60</v>
      </c>
      <c r="Z1665" t="s">
        <v>60</v>
      </c>
      <c r="AA1665" t="s">
        <v>61</v>
      </c>
      <c r="AB1665" t="s">
        <v>60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188</v>
      </c>
      <c r="AI1665">
        <f>"05132     "</f>
        <v>0</v>
      </c>
      <c r="AJ1665" t="s">
        <v>494</v>
      </c>
      <c r="AK1665" t="s">
        <v>495</v>
      </c>
      <c r="AL1665" t="s">
        <v>107</v>
      </c>
      <c r="AM1665" t="s">
        <v>108</v>
      </c>
      <c r="AN1665" t="s">
        <v>68</v>
      </c>
      <c r="AO1665" t="s">
        <v>1691</v>
      </c>
    </row>
    <row r="1666" spans="1:41">
      <c r="A1666">
        <v>1650</v>
      </c>
      <c r="B1666" t="s">
        <v>41</v>
      </c>
      <c r="C1666" t="s">
        <v>42</v>
      </c>
      <c r="D1666" t="s">
        <v>43</v>
      </c>
      <c r="E1666">
        <f>"05"</f>
        <v>0</v>
      </c>
      <c r="F1666" t="s">
        <v>99</v>
      </c>
      <c r="G1666" t="s">
        <v>100</v>
      </c>
      <c r="H1666">
        <v>3286</v>
      </c>
      <c r="I1666" t="s">
        <v>1973</v>
      </c>
      <c r="J1666" t="s">
        <v>1974</v>
      </c>
      <c r="K1666" t="s">
        <v>48</v>
      </c>
      <c r="L1666" t="s">
        <v>49</v>
      </c>
      <c r="M1666">
        <v>18</v>
      </c>
      <c r="N1666" t="s">
        <v>1893</v>
      </c>
      <c r="O1666" t="s">
        <v>51</v>
      </c>
      <c r="P1666" t="s">
        <v>912</v>
      </c>
      <c r="Q1666" t="s">
        <v>53</v>
      </c>
      <c r="R1666" t="s">
        <v>914</v>
      </c>
      <c r="S1666" t="s">
        <v>237</v>
      </c>
      <c r="T1666" t="s">
        <v>55</v>
      </c>
      <c r="U1666" t="s">
        <v>915</v>
      </c>
      <c r="V1666" t="s">
        <v>80</v>
      </c>
      <c r="W1666" t="s">
        <v>80</v>
      </c>
      <c r="X1666" t="s">
        <v>60</v>
      </c>
      <c r="Y1666" t="s">
        <v>60</v>
      </c>
      <c r="Z1666" t="s">
        <v>60</v>
      </c>
      <c r="AA1666" t="s">
        <v>61</v>
      </c>
      <c r="AB1666" t="s">
        <v>60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189</v>
      </c>
      <c r="AI1666">
        <f>"05131     "</f>
        <v>0</v>
      </c>
      <c r="AJ1666" t="s">
        <v>105</v>
      </c>
      <c r="AK1666" t="s">
        <v>106</v>
      </c>
      <c r="AL1666" t="s">
        <v>107</v>
      </c>
      <c r="AM1666" t="s">
        <v>108</v>
      </c>
      <c r="AN1666" t="s">
        <v>68</v>
      </c>
      <c r="AO1666" t="s">
        <v>1554</v>
      </c>
    </row>
    <row r="1667" spans="1:41">
      <c r="A1667">
        <v>1651</v>
      </c>
      <c r="B1667" t="s">
        <v>41</v>
      </c>
      <c r="C1667" t="s">
        <v>42</v>
      </c>
      <c r="D1667" t="s">
        <v>43</v>
      </c>
      <c r="E1667">
        <f>"05"</f>
        <v>0</v>
      </c>
      <c r="F1667" t="s">
        <v>99</v>
      </c>
      <c r="G1667" t="s">
        <v>100</v>
      </c>
      <c r="H1667">
        <v>3286</v>
      </c>
      <c r="I1667" t="s">
        <v>1973</v>
      </c>
      <c r="J1667" t="s">
        <v>1974</v>
      </c>
      <c r="K1667" t="s">
        <v>48</v>
      </c>
      <c r="L1667" t="s">
        <v>49</v>
      </c>
      <c r="M1667">
        <v>18</v>
      </c>
      <c r="N1667" t="s">
        <v>1893</v>
      </c>
      <c r="O1667" t="s">
        <v>51</v>
      </c>
      <c r="P1667" t="s">
        <v>912</v>
      </c>
      <c r="Q1667" t="s">
        <v>53</v>
      </c>
      <c r="R1667" t="s">
        <v>914</v>
      </c>
      <c r="S1667" t="s">
        <v>237</v>
      </c>
      <c r="T1667" t="s">
        <v>55</v>
      </c>
      <c r="U1667" t="s">
        <v>915</v>
      </c>
      <c r="V1667" t="s">
        <v>80</v>
      </c>
      <c r="W1667" t="s">
        <v>80</v>
      </c>
      <c r="X1667" t="s">
        <v>60</v>
      </c>
      <c r="Y1667" t="s">
        <v>60</v>
      </c>
      <c r="Z1667" t="s">
        <v>60</v>
      </c>
      <c r="AA1667" t="s">
        <v>61</v>
      </c>
      <c r="AB1667" t="s">
        <v>60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190</v>
      </c>
      <c r="AI1667">
        <f>"05132     "</f>
        <v>0</v>
      </c>
      <c r="AJ1667" t="s">
        <v>494</v>
      </c>
      <c r="AK1667" t="s">
        <v>495</v>
      </c>
      <c r="AL1667" t="s">
        <v>107</v>
      </c>
      <c r="AM1667" t="s">
        <v>108</v>
      </c>
      <c r="AN1667" t="s">
        <v>68</v>
      </c>
      <c r="AO1667" t="s">
        <v>1554</v>
      </c>
    </row>
    <row r="1668" spans="1:41">
      <c r="A1668">
        <v>1652</v>
      </c>
      <c r="B1668" t="s">
        <v>41</v>
      </c>
      <c r="C1668" t="s">
        <v>42</v>
      </c>
      <c r="D1668" t="s">
        <v>43</v>
      </c>
      <c r="E1668">
        <f>"05"</f>
        <v>0</v>
      </c>
      <c r="F1668" t="s">
        <v>99</v>
      </c>
      <c r="G1668" t="s">
        <v>100</v>
      </c>
      <c r="H1668">
        <v>3286</v>
      </c>
      <c r="I1668" t="s">
        <v>1973</v>
      </c>
      <c r="J1668" t="s">
        <v>1974</v>
      </c>
      <c r="K1668" t="s">
        <v>48</v>
      </c>
      <c r="L1668" t="s">
        <v>49</v>
      </c>
      <c r="M1668">
        <v>18</v>
      </c>
      <c r="N1668" t="s">
        <v>1893</v>
      </c>
      <c r="O1668" t="s">
        <v>51</v>
      </c>
      <c r="P1668" t="s">
        <v>912</v>
      </c>
      <c r="Q1668" t="s">
        <v>53</v>
      </c>
      <c r="R1668" t="s">
        <v>914</v>
      </c>
      <c r="S1668" t="s">
        <v>237</v>
      </c>
      <c r="T1668" t="s">
        <v>55</v>
      </c>
      <c r="U1668" t="s">
        <v>915</v>
      </c>
      <c r="V1668" t="s">
        <v>80</v>
      </c>
      <c r="W1668" t="s">
        <v>80</v>
      </c>
      <c r="X1668" t="s">
        <v>60</v>
      </c>
      <c r="Y1668" t="s">
        <v>60</v>
      </c>
      <c r="Z1668" t="s">
        <v>60</v>
      </c>
      <c r="AA1668" t="s">
        <v>61</v>
      </c>
      <c r="AB1668" t="s">
        <v>60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191</v>
      </c>
      <c r="AI1668">
        <f>"05111     "</f>
        <v>0</v>
      </c>
      <c r="AJ1668" t="s">
        <v>752</v>
      </c>
      <c r="AK1668" t="s">
        <v>753</v>
      </c>
      <c r="AL1668" t="s">
        <v>107</v>
      </c>
      <c r="AM1668" t="s">
        <v>108</v>
      </c>
      <c r="AN1668" t="s">
        <v>68</v>
      </c>
      <c r="AO1668" t="s">
        <v>1554</v>
      </c>
    </row>
    <row r="1669" spans="1:41">
      <c r="A1669">
        <v>1653</v>
      </c>
      <c r="B1669" t="s">
        <v>41</v>
      </c>
      <c r="C1669" t="s">
        <v>42</v>
      </c>
      <c r="D1669" t="s">
        <v>43</v>
      </c>
      <c r="E1669">
        <f>"05"</f>
        <v>0</v>
      </c>
      <c r="F1669" t="s">
        <v>99</v>
      </c>
      <c r="G1669" t="s">
        <v>100</v>
      </c>
      <c r="H1669">
        <v>3286</v>
      </c>
      <c r="I1669" t="s">
        <v>1973</v>
      </c>
      <c r="J1669" t="s">
        <v>1974</v>
      </c>
      <c r="K1669" t="s">
        <v>48</v>
      </c>
      <c r="L1669" t="s">
        <v>49</v>
      </c>
      <c r="M1669">
        <v>18</v>
      </c>
      <c r="N1669" t="s">
        <v>1893</v>
      </c>
      <c r="O1669" t="s">
        <v>51</v>
      </c>
      <c r="P1669" t="s">
        <v>912</v>
      </c>
      <c r="Q1669" t="s">
        <v>53</v>
      </c>
      <c r="R1669" t="s">
        <v>914</v>
      </c>
      <c r="S1669" t="s">
        <v>237</v>
      </c>
      <c r="T1669" t="s">
        <v>55</v>
      </c>
      <c r="U1669" t="s">
        <v>915</v>
      </c>
      <c r="V1669" t="s">
        <v>80</v>
      </c>
      <c r="W1669" t="s">
        <v>80</v>
      </c>
      <c r="X1669" t="s">
        <v>60</v>
      </c>
      <c r="Y1669" t="s">
        <v>60</v>
      </c>
      <c r="Z1669" t="s">
        <v>60</v>
      </c>
      <c r="AA1669" t="s">
        <v>61</v>
      </c>
      <c r="AB1669" t="s">
        <v>60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192</v>
      </c>
      <c r="AI1669">
        <f>"05111     "</f>
        <v>0</v>
      </c>
      <c r="AJ1669" t="s">
        <v>752</v>
      </c>
      <c r="AK1669" t="s">
        <v>753</v>
      </c>
      <c r="AL1669" t="s">
        <v>107</v>
      </c>
      <c r="AM1669" t="s">
        <v>108</v>
      </c>
      <c r="AN1669" t="s">
        <v>68</v>
      </c>
      <c r="AO1669" t="s">
        <v>1300</v>
      </c>
    </row>
    <row r="1670" spans="1:41">
      <c r="A1670">
        <v>1654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1976</v>
      </c>
      <c r="J1670" t="s">
        <v>1977</v>
      </c>
      <c r="K1670" t="s">
        <v>48</v>
      </c>
      <c r="L1670" t="s">
        <v>49</v>
      </c>
      <c r="M1670">
        <v>18</v>
      </c>
      <c r="N1670" t="s">
        <v>1851</v>
      </c>
      <c r="O1670" t="s">
        <v>51</v>
      </c>
      <c r="P1670" t="s">
        <v>912</v>
      </c>
      <c r="Q1670" t="s">
        <v>913</v>
      </c>
      <c r="R1670" t="s">
        <v>914</v>
      </c>
      <c r="S1670" t="s">
        <v>55</v>
      </c>
      <c r="T1670" t="s">
        <v>55</v>
      </c>
      <c r="U1670" t="s">
        <v>915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1</v>
      </c>
      <c r="AI1670">
        <f>"07311     "</f>
        <v>0</v>
      </c>
      <c r="AJ1670" t="s">
        <v>119</v>
      </c>
      <c r="AK1670" t="s">
        <v>120</v>
      </c>
      <c r="AL1670" t="s">
        <v>121</v>
      </c>
      <c r="AM1670" t="s">
        <v>122</v>
      </c>
      <c r="AN1670" t="s">
        <v>68</v>
      </c>
      <c r="AO1670" t="s">
        <v>276</v>
      </c>
    </row>
    <row r="1671" spans="1:41">
      <c r="A1671">
        <v>1655</v>
      </c>
      <c r="B1671" t="s">
        <v>41</v>
      </c>
      <c r="C1671" t="s">
        <v>42</v>
      </c>
      <c r="D1671" t="s">
        <v>43</v>
      </c>
      <c r="E1671">
        <f>"07"</f>
        <v>0</v>
      </c>
      <c r="F1671" t="s">
        <v>44</v>
      </c>
      <c r="G1671" t="s">
        <v>45</v>
      </c>
      <c r="H1671">
        <v>3287</v>
      </c>
      <c r="I1671" t="s">
        <v>1976</v>
      </c>
      <c r="J1671" t="s">
        <v>1977</v>
      </c>
      <c r="K1671" t="s">
        <v>48</v>
      </c>
      <c r="L1671" t="s">
        <v>49</v>
      </c>
      <c r="M1671">
        <v>18</v>
      </c>
      <c r="N1671" t="s">
        <v>1851</v>
      </c>
      <c r="O1671" t="s">
        <v>51</v>
      </c>
      <c r="P1671" t="s">
        <v>912</v>
      </c>
      <c r="Q1671" t="s">
        <v>913</v>
      </c>
      <c r="R1671" t="s">
        <v>914</v>
      </c>
      <c r="S1671" t="s">
        <v>55</v>
      </c>
      <c r="T1671" t="s">
        <v>55</v>
      </c>
      <c r="U1671" t="s">
        <v>915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3</v>
      </c>
      <c r="AI1671">
        <f>"07222     "</f>
        <v>0</v>
      </c>
      <c r="AJ1671" t="s">
        <v>651</v>
      </c>
      <c r="AK1671" t="s">
        <v>652</v>
      </c>
      <c r="AL1671" t="s">
        <v>355</v>
      </c>
      <c r="AM1671" t="s">
        <v>356</v>
      </c>
      <c r="AN1671" t="s">
        <v>286</v>
      </c>
      <c r="AO1671" t="s">
        <v>142</v>
      </c>
    </row>
    <row r="1672" spans="1:41">
      <c r="A1672">
        <v>1656</v>
      </c>
      <c r="B1672" t="s">
        <v>41</v>
      </c>
      <c r="C1672" t="s">
        <v>42</v>
      </c>
      <c r="D1672" t="s">
        <v>43</v>
      </c>
      <c r="E1672">
        <f>"08"</f>
        <v>0</v>
      </c>
      <c r="F1672" t="s">
        <v>241</v>
      </c>
      <c r="G1672" t="s">
        <v>242</v>
      </c>
      <c r="H1672">
        <v>3287</v>
      </c>
      <c r="I1672" t="s">
        <v>1976</v>
      </c>
      <c r="J1672" t="s">
        <v>1977</v>
      </c>
      <c r="K1672" t="s">
        <v>48</v>
      </c>
      <c r="L1672" t="s">
        <v>49</v>
      </c>
      <c r="M1672">
        <v>18</v>
      </c>
      <c r="N1672" t="s">
        <v>1851</v>
      </c>
      <c r="O1672" t="s">
        <v>51</v>
      </c>
      <c r="P1672" t="s">
        <v>912</v>
      </c>
      <c r="Q1672" t="s">
        <v>913</v>
      </c>
      <c r="R1672" t="s">
        <v>914</v>
      </c>
      <c r="S1672" t="s">
        <v>55</v>
      </c>
      <c r="T1672" t="s">
        <v>55</v>
      </c>
      <c r="U1672" t="s">
        <v>915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4</v>
      </c>
      <c r="AI1672">
        <f>"08101     "</f>
        <v>0</v>
      </c>
      <c r="AJ1672" t="s">
        <v>581</v>
      </c>
      <c r="AK1672" t="s">
        <v>582</v>
      </c>
      <c r="AL1672" t="s">
        <v>248</v>
      </c>
      <c r="AM1672" t="s">
        <v>249</v>
      </c>
      <c r="AN1672" t="s">
        <v>286</v>
      </c>
      <c r="AO1672" t="s">
        <v>85</v>
      </c>
    </row>
    <row r="1673" spans="1:41">
      <c r="A1673">
        <v>1657</v>
      </c>
      <c r="B1673" t="s">
        <v>41</v>
      </c>
      <c r="C1673" t="s">
        <v>42</v>
      </c>
      <c r="D1673" t="s">
        <v>43</v>
      </c>
      <c r="E1673">
        <f>"02"</f>
        <v>0</v>
      </c>
      <c r="F1673" t="s">
        <v>124</v>
      </c>
      <c r="G1673" t="s">
        <v>125</v>
      </c>
      <c r="H1673">
        <v>3287</v>
      </c>
      <c r="I1673" t="s">
        <v>1976</v>
      </c>
      <c r="J1673" t="s">
        <v>1977</v>
      </c>
      <c r="K1673" t="s">
        <v>48</v>
      </c>
      <c r="L1673" t="s">
        <v>49</v>
      </c>
      <c r="M1673">
        <v>18</v>
      </c>
      <c r="N1673" t="s">
        <v>1851</v>
      </c>
      <c r="O1673" t="s">
        <v>51</v>
      </c>
      <c r="P1673" t="s">
        <v>912</v>
      </c>
      <c r="Q1673" t="s">
        <v>913</v>
      </c>
      <c r="R1673" t="s">
        <v>914</v>
      </c>
      <c r="S1673" t="s">
        <v>55</v>
      </c>
      <c r="T1673" t="s">
        <v>55</v>
      </c>
      <c r="U1673" t="s">
        <v>915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5</v>
      </c>
      <c r="AI1673">
        <f>"02001     "</f>
        <v>0</v>
      </c>
      <c r="AJ1673" t="s">
        <v>834</v>
      </c>
      <c r="AK1673" t="s">
        <v>835</v>
      </c>
      <c r="AL1673" t="s">
        <v>96</v>
      </c>
      <c r="AM1673" t="s">
        <v>97</v>
      </c>
      <c r="AN1673" t="s">
        <v>286</v>
      </c>
      <c r="AO1673" t="s">
        <v>276</v>
      </c>
    </row>
    <row r="1674" spans="1:41">
      <c r="A1674">
        <v>1658</v>
      </c>
      <c r="B1674" t="s">
        <v>41</v>
      </c>
      <c r="C1674" t="s">
        <v>42</v>
      </c>
      <c r="D1674" t="s">
        <v>43</v>
      </c>
      <c r="E1674">
        <f>"08"</f>
        <v>0</v>
      </c>
      <c r="F1674" t="s">
        <v>241</v>
      </c>
      <c r="G1674" t="s">
        <v>242</v>
      </c>
      <c r="H1674">
        <v>3287</v>
      </c>
      <c r="I1674" t="s">
        <v>1976</v>
      </c>
      <c r="J1674" t="s">
        <v>1977</v>
      </c>
      <c r="K1674" t="s">
        <v>48</v>
      </c>
      <c r="L1674" t="s">
        <v>49</v>
      </c>
      <c r="M1674">
        <v>18</v>
      </c>
      <c r="N1674" t="s">
        <v>1851</v>
      </c>
      <c r="O1674" t="s">
        <v>51</v>
      </c>
      <c r="P1674" t="s">
        <v>912</v>
      </c>
      <c r="Q1674" t="s">
        <v>913</v>
      </c>
      <c r="R1674" t="s">
        <v>914</v>
      </c>
      <c r="S1674" t="s">
        <v>55</v>
      </c>
      <c r="T1674" t="s">
        <v>55</v>
      </c>
      <c r="U1674" t="s">
        <v>915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6</v>
      </c>
      <c r="AI1674">
        <f>"08312     "</f>
        <v>0</v>
      </c>
      <c r="AJ1674" t="s">
        <v>609</v>
      </c>
      <c r="AK1674" t="s">
        <v>610</v>
      </c>
      <c r="AL1674" t="s">
        <v>375</v>
      </c>
      <c r="AM1674" t="s">
        <v>376</v>
      </c>
      <c r="AN1674" t="s">
        <v>286</v>
      </c>
      <c r="AO1674" t="s">
        <v>70</v>
      </c>
    </row>
    <row r="1675" spans="1:41">
      <c r="A1675">
        <v>1659</v>
      </c>
      <c r="B1675" t="s">
        <v>41</v>
      </c>
      <c r="C1675" t="s">
        <v>42</v>
      </c>
      <c r="D1675" t="s">
        <v>43</v>
      </c>
      <c r="E1675">
        <f>"07"</f>
        <v>0</v>
      </c>
      <c r="F1675" t="s">
        <v>44</v>
      </c>
      <c r="G1675" t="s">
        <v>45</v>
      </c>
      <c r="H1675">
        <v>3287</v>
      </c>
      <c r="I1675" t="s">
        <v>1976</v>
      </c>
      <c r="J1675" t="s">
        <v>1977</v>
      </c>
      <c r="K1675" t="s">
        <v>48</v>
      </c>
      <c r="L1675" t="s">
        <v>49</v>
      </c>
      <c r="M1675">
        <v>18</v>
      </c>
      <c r="N1675" t="s">
        <v>1851</v>
      </c>
      <c r="O1675" t="s">
        <v>51</v>
      </c>
      <c r="P1675" t="s">
        <v>912</v>
      </c>
      <c r="Q1675" t="s">
        <v>913</v>
      </c>
      <c r="R1675" t="s">
        <v>914</v>
      </c>
      <c r="S1675" t="s">
        <v>55</v>
      </c>
      <c r="T1675" t="s">
        <v>55</v>
      </c>
      <c r="U1675" t="s">
        <v>915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7</v>
      </c>
      <c r="AI1675">
        <f>"07221     "</f>
        <v>0</v>
      </c>
      <c r="AJ1675" t="s">
        <v>353</v>
      </c>
      <c r="AK1675" t="s">
        <v>354</v>
      </c>
      <c r="AL1675" t="s">
        <v>355</v>
      </c>
      <c r="AM1675" t="s">
        <v>356</v>
      </c>
      <c r="AN1675" t="s">
        <v>286</v>
      </c>
      <c r="AO1675" t="s">
        <v>70</v>
      </c>
    </row>
    <row r="1676" spans="1:41">
      <c r="A1676">
        <v>1660</v>
      </c>
      <c r="B1676" t="s">
        <v>41</v>
      </c>
      <c r="C1676" t="s">
        <v>42</v>
      </c>
      <c r="D1676" t="s">
        <v>43</v>
      </c>
      <c r="E1676">
        <f>"03"</f>
        <v>0</v>
      </c>
      <c r="F1676" t="s">
        <v>73</v>
      </c>
      <c r="G1676" t="s">
        <v>74</v>
      </c>
      <c r="H1676">
        <v>3287</v>
      </c>
      <c r="I1676" t="s">
        <v>1976</v>
      </c>
      <c r="J1676" t="s">
        <v>1977</v>
      </c>
      <c r="K1676" t="s">
        <v>48</v>
      </c>
      <c r="L1676" t="s">
        <v>49</v>
      </c>
      <c r="M1676">
        <v>18</v>
      </c>
      <c r="N1676" t="s">
        <v>1851</v>
      </c>
      <c r="O1676" t="s">
        <v>51</v>
      </c>
      <c r="P1676" t="s">
        <v>912</v>
      </c>
      <c r="Q1676" t="s">
        <v>913</v>
      </c>
      <c r="R1676" t="s">
        <v>914</v>
      </c>
      <c r="S1676" t="s">
        <v>55</v>
      </c>
      <c r="T1676" t="s">
        <v>55</v>
      </c>
      <c r="U1676" t="s">
        <v>915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8</v>
      </c>
      <c r="AI1676">
        <f>"03312     "</f>
        <v>0</v>
      </c>
      <c r="AJ1676" t="s">
        <v>328</v>
      </c>
      <c r="AK1676" t="s">
        <v>329</v>
      </c>
      <c r="AL1676" t="s">
        <v>330</v>
      </c>
      <c r="AM1676" t="s">
        <v>331</v>
      </c>
      <c r="AN1676" t="s">
        <v>286</v>
      </c>
      <c r="AO1676" t="s">
        <v>1505</v>
      </c>
    </row>
    <row r="1677" spans="1:41">
      <c r="A1677">
        <v>1661</v>
      </c>
      <c r="B1677" t="s">
        <v>41</v>
      </c>
      <c r="C1677" t="s">
        <v>42</v>
      </c>
      <c r="D1677" t="s">
        <v>43</v>
      </c>
      <c r="E1677">
        <f>"03"</f>
        <v>0</v>
      </c>
      <c r="F1677" t="s">
        <v>73</v>
      </c>
      <c r="G1677" t="s">
        <v>74</v>
      </c>
      <c r="H1677">
        <v>3287</v>
      </c>
      <c r="I1677" t="s">
        <v>1976</v>
      </c>
      <c r="J1677" t="s">
        <v>1977</v>
      </c>
      <c r="K1677" t="s">
        <v>48</v>
      </c>
      <c r="L1677" t="s">
        <v>49</v>
      </c>
      <c r="M1677">
        <v>18</v>
      </c>
      <c r="N1677" t="s">
        <v>1851</v>
      </c>
      <c r="O1677" t="s">
        <v>51</v>
      </c>
      <c r="P1677" t="s">
        <v>912</v>
      </c>
      <c r="Q1677" t="s">
        <v>913</v>
      </c>
      <c r="R1677" t="s">
        <v>914</v>
      </c>
      <c r="S1677" t="s">
        <v>55</v>
      </c>
      <c r="T1677" t="s">
        <v>55</v>
      </c>
      <c r="U1677" t="s">
        <v>915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9</v>
      </c>
      <c r="AI1677">
        <f>"03311     "</f>
        <v>0</v>
      </c>
      <c r="AJ1677" t="s">
        <v>318</v>
      </c>
      <c r="AK1677" t="s">
        <v>319</v>
      </c>
      <c r="AL1677" t="s">
        <v>315</v>
      </c>
      <c r="AM1677" t="s">
        <v>316</v>
      </c>
      <c r="AN1677" t="s">
        <v>286</v>
      </c>
      <c r="AO1677" t="s">
        <v>1505</v>
      </c>
    </row>
    <row r="1678" spans="1:41">
      <c r="A1678">
        <v>1662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241</v>
      </c>
      <c r="G1678" t="s">
        <v>242</v>
      </c>
      <c r="H1678">
        <v>3287</v>
      </c>
      <c r="I1678" t="s">
        <v>1976</v>
      </c>
      <c r="J1678" t="s">
        <v>1977</v>
      </c>
      <c r="K1678" t="s">
        <v>48</v>
      </c>
      <c r="L1678" t="s">
        <v>49</v>
      </c>
      <c r="M1678">
        <v>18</v>
      </c>
      <c r="N1678" t="s">
        <v>1851</v>
      </c>
      <c r="O1678" t="s">
        <v>51</v>
      </c>
      <c r="P1678" t="s">
        <v>912</v>
      </c>
      <c r="Q1678" t="s">
        <v>913</v>
      </c>
      <c r="R1678" t="s">
        <v>914</v>
      </c>
      <c r="S1678" t="s">
        <v>55</v>
      </c>
      <c r="T1678" t="s">
        <v>55</v>
      </c>
      <c r="U1678" t="s">
        <v>915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10</v>
      </c>
      <c r="AI1678">
        <f>"08303     "</f>
        <v>0</v>
      </c>
      <c r="AJ1678" t="s">
        <v>804</v>
      </c>
      <c r="AK1678" t="s">
        <v>805</v>
      </c>
      <c r="AL1678" t="s">
        <v>375</v>
      </c>
      <c r="AM1678" t="s">
        <v>376</v>
      </c>
      <c r="AN1678" t="s">
        <v>286</v>
      </c>
      <c r="AO1678" t="s">
        <v>999</v>
      </c>
    </row>
    <row r="1679" spans="1:41">
      <c r="A1679">
        <v>1663</v>
      </c>
      <c r="B1679" t="s">
        <v>41</v>
      </c>
      <c r="C1679" t="s">
        <v>42</v>
      </c>
      <c r="D1679" t="s">
        <v>43</v>
      </c>
      <c r="E1679">
        <f>"08"</f>
        <v>0</v>
      </c>
      <c r="F1679" t="s">
        <v>241</v>
      </c>
      <c r="G1679" t="s">
        <v>242</v>
      </c>
      <c r="H1679">
        <v>3287</v>
      </c>
      <c r="I1679" t="s">
        <v>1976</v>
      </c>
      <c r="J1679" t="s">
        <v>1977</v>
      </c>
      <c r="K1679" t="s">
        <v>48</v>
      </c>
      <c r="L1679" t="s">
        <v>49</v>
      </c>
      <c r="M1679">
        <v>18</v>
      </c>
      <c r="N1679" t="s">
        <v>1851</v>
      </c>
      <c r="O1679" t="s">
        <v>51</v>
      </c>
      <c r="P1679" t="s">
        <v>912</v>
      </c>
      <c r="Q1679" t="s">
        <v>913</v>
      </c>
      <c r="R1679" t="s">
        <v>914</v>
      </c>
      <c r="S1679" t="s">
        <v>55</v>
      </c>
      <c r="T1679" t="s">
        <v>55</v>
      </c>
      <c r="U1679" t="s">
        <v>915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11</v>
      </c>
      <c r="AI1679">
        <f>"08101     "</f>
        <v>0</v>
      </c>
      <c r="AJ1679" t="s">
        <v>581</v>
      </c>
      <c r="AK1679" t="s">
        <v>582</v>
      </c>
      <c r="AL1679" t="s">
        <v>248</v>
      </c>
      <c r="AM1679" t="s">
        <v>249</v>
      </c>
      <c r="AN1679" t="s">
        <v>286</v>
      </c>
      <c r="AO1679" t="s">
        <v>1978</v>
      </c>
    </row>
    <row r="1680" spans="1:41">
      <c r="A1680">
        <v>1664</v>
      </c>
      <c r="B1680" t="s">
        <v>41</v>
      </c>
      <c r="C1680" t="s">
        <v>42</v>
      </c>
      <c r="D1680" t="s">
        <v>43</v>
      </c>
      <c r="E1680">
        <f>"03"</f>
        <v>0</v>
      </c>
      <c r="F1680" t="s">
        <v>73</v>
      </c>
      <c r="G1680" t="s">
        <v>74</v>
      </c>
      <c r="H1680">
        <v>3287</v>
      </c>
      <c r="I1680" t="s">
        <v>1976</v>
      </c>
      <c r="J1680" t="s">
        <v>1977</v>
      </c>
      <c r="K1680" t="s">
        <v>48</v>
      </c>
      <c r="L1680" t="s">
        <v>49</v>
      </c>
      <c r="M1680">
        <v>18</v>
      </c>
      <c r="N1680" t="s">
        <v>1851</v>
      </c>
      <c r="O1680" t="s">
        <v>51</v>
      </c>
      <c r="P1680" t="s">
        <v>912</v>
      </c>
      <c r="Q1680" t="s">
        <v>913</v>
      </c>
      <c r="R1680" t="s">
        <v>914</v>
      </c>
      <c r="S1680" t="s">
        <v>55</v>
      </c>
      <c r="T1680" t="s">
        <v>55</v>
      </c>
      <c r="U1680" t="s">
        <v>915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12</v>
      </c>
      <c r="AI1680">
        <f>"03312     "</f>
        <v>0</v>
      </c>
      <c r="AJ1680" t="s">
        <v>328</v>
      </c>
      <c r="AK1680" t="s">
        <v>329</v>
      </c>
      <c r="AL1680" t="s">
        <v>330</v>
      </c>
      <c r="AM1680" t="s">
        <v>331</v>
      </c>
      <c r="AN1680" t="s">
        <v>286</v>
      </c>
      <c r="AO1680" t="s">
        <v>1978</v>
      </c>
    </row>
    <row r="1681" spans="1:41">
      <c r="A1681">
        <v>1665</v>
      </c>
      <c r="B1681" t="s">
        <v>41</v>
      </c>
      <c r="C1681" t="s">
        <v>42</v>
      </c>
      <c r="D1681" t="s">
        <v>43</v>
      </c>
      <c r="E1681">
        <f>"08"</f>
        <v>0</v>
      </c>
      <c r="F1681" t="s">
        <v>241</v>
      </c>
      <c r="G1681" t="s">
        <v>242</v>
      </c>
      <c r="H1681">
        <v>3287</v>
      </c>
      <c r="I1681" t="s">
        <v>1976</v>
      </c>
      <c r="J1681" t="s">
        <v>1977</v>
      </c>
      <c r="K1681" t="s">
        <v>48</v>
      </c>
      <c r="L1681" t="s">
        <v>49</v>
      </c>
      <c r="M1681">
        <v>18</v>
      </c>
      <c r="N1681" t="s">
        <v>1851</v>
      </c>
      <c r="O1681" t="s">
        <v>51</v>
      </c>
      <c r="P1681" t="s">
        <v>912</v>
      </c>
      <c r="Q1681" t="s">
        <v>913</v>
      </c>
      <c r="R1681" t="s">
        <v>914</v>
      </c>
      <c r="S1681" t="s">
        <v>55</v>
      </c>
      <c r="T1681" t="s">
        <v>55</v>
      </c>
      <c r="U1681" t="s">
        <v>915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13</v>
      </c>
      <c r="AI1681">
        <f>"08101     "</f>
        <v>0</v>
      </c>
      <c r="AJ1681" t="s">
        <v>581</v>
      </c>
      <c r="AK1681" t="s">
        <v>582</v>
      </c>
      <c r="AL1681" t="s">
        <v>248</v>
      </c>
      <c r="AM1681" t="s">
        <v>249</v>
      </c>
      <c r="AN1681" t="s">
        <v>286</v>
      </c>
      <c r="AO1681" t="s">
        <v>85</v>
      </c>
    </row>
    <row r="1682" spans="1:41">
      <c r="A1682">
        <v>1666</v>
      </c>
      <c r="B1682" t="s">
        <v>41</v>
      </c>
      <c r="C1682" t="s">
        <v>42</v>
      </c>
      <c r="D1682" t="s">
        <v>43</v>
      </c>
      <c r="E1682">
        <f>"08"</f>
        <v>0</v>
      </c>
      <c r="F1682" t="s">
        <v>241</v>
      </c>
      <c r="G1682" t="s">
        <v>242</v>
      </c>
      <c r="H1682">
        <v>3287</v>
      </c>
      <c r="I1682" t="s">
        <v>1976</v>
      </c>
      <c r="J1682" t="s">
        <v>1977</v>
      </c>
      <c r="K1682" t="s">
        <v>48</v>
      </c>
      <c r="L1682" t="s">
        <v>49</v>
      </c>
      <c r="M1682">
        <v>18</v>
      </c>
      <c r="N1682" t="s">
        <v>1851</v>
      </c>
      <c r="O1682" t="s">
        <v>51</v>
      </c>
      <c r="P1682" t="s">
        <v>912</v>
      </c>
      <c r="Q1682" t="s">
        <v>913</v>
      </c>
      <c r="R1682" t="s">
        <v>914</v>
      </c>
      <c r="S1682" t="s">
        <v>55</v>
      </c>
      <c r="T1682" t="s">
        <v>55</v>
      </c>
      <c r="U1682" t="s">
        <v>915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14</v>
      </c>
      <c r="AI1682">
        <f>"08201     "</f>
        <v>0</v>
      </c>
      <c r="AJ1682" t="s">
        <v>254</v>
      </c>
      <c r="AK1682" t="s">
        <v>255</v>
      </c>
      <c r="AL1682" t="s">
        <v>248</v>
      </c>
      <c r="AM1682" t="s">
        <v>249</v>
      </c>
      <c r="AN1682" t="s">
        <v>68</v>
      </c>
      <c r="AO1682" t="s">
        <v>69</v>
      </c>
    </row>
    <row r="1683" spans="1:41">
      <c r="A1683">
        <v>1667</v>
      </c>
      <c r="B1683" t="s">
        <v>41</v>
      </c>
      <c r="C1683" t="s">
        <v>42</v>
      </c>
      <c r="D1683" t="s">
        <v>43</v>
      </c>
      <c r="E1683">
        <f>"08"</f>
        <v>0</v>
      </c>
      <c r="F1683" t="s">
        <v>241</v>
      </c>
      <c r="G1683" t="s">
        <v>242</v>
      </c>
      <c r="H1683">
        <v>3287</v>
      </c>
      <c r="I1683" t="s">
        <v>1976</v>
      </c>
      <c r="J1683" t="s">
        <v>1977</v>
      </c>
      <c r="K1683" t="s">
        <v>48</v>
      </c>
      <c r="L1683" t="s">
        <v>49</v>
      </c>
      <c r="M1683">
        <v>18</v>
      </c>
      <c r="N1683" t="s">
        <v>1851</v>
      </c>
      <c r="O1683" t="s">
        <v>51</v>
      </c>
      <c r="P1683" t="s">
        <v>912</v>
      </c>
      <c r="Q1683" t="s">
        <v>913</v>
      </c>
      <c r="R1683" t="s">
        <v>914</v>
      </c>
      <c r="S1683" t="s">
        <v>55</v>
      </c>
      <c r="T1683" t="s">
        <v>55</v>
      </c>
      <c r="U1683" t="s">
        <v>915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15</v>
      </c>
      <c r="AI1683">
        <f>"08201     "</f>
        <v>0</v>
      </c>
      <c r="AJ1683" t="s">
        <v>254</v>
      </c>
      <c r="AK1683" t="s">
        <v>255</v>
      </c>
      <c r="AL1683" t="s">
        <v>248</v>
      </c>
      <c r="AM1683" t="s">
        <v>249</v>
      </c>
      <c r="AN1683" t="s">
        <v>286</v>
      </c>
      <c r="AO1683" t="s">
        <v>1978</v>
      </c>
    </row>
    <row r="1684" spans="1:41">
      <c r="A1684">
        <v>1668</v>
      </c>
      <c r="B1684" t="s">
        <v>41</v>
      </c>
      <c r="C1684" t="s">
        <v>42</v>
      </c>
      <c r="D1684" t="s">
        <v>43</v>
      </c>
      <c r="E1684">
        <f>"08"</f>
        <v>0</v>
      </c>
      <c r="F1684" t="s">
        <v>241</v>
      </c>
      <c r="G1684" t="s">
        <v>242</v>
      </c>
      <c r="H1684">
        <v>3287</v>
      </c>
      <c r="I1684" t="s">
        <v>1976</v>
      </c>
      <c r="J1684" t="s">
        <v>1977</v>
      </c>
      <c r="K1684" t="s">
        <v>48</v>
      </c>
      <c r="L1684" t="s">
        <v>49</v>
      </c>
      <c r="M1684">
        <v>18</v>
      </c>
      <c r="N1684" t="s">
        <v>1851</v>
      </c>
      <c r="O1684" t="s">
        <v>51</v>
      </c>
      <c r="P1684" t="s">
        <v>912</v>
      </c>
      <c r="Q1684" t="s">
        <v>913</v>
      </c>
      <c r="R1684" t="s">
        <v>914</v>
      </c>
      <c r="S1684" t="s">
        <v>55</v>
      </c>
      <c r="T1684" t="s">
        <v>55</v>
      </c>
      <c r="U1684" t="s">
        <v>915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16</v>
      </c>
      <c r="AI1684">
        <f>"08101     "</f>
        <v>0</v>
      </c>
      <c r="AJ1684" t="s">
        <v>581</v>
      </c>
      <c r="AK1684" t="s">
        <v>582</v>
      </c>
      <c r="AL1684" t="s">
        <v>248</v>
      </c>
      <c r="AM1684" t="s">
        <v>249</v>
      </c>
      <c r="AN1684" t="s">
        <v>286</v>
      </c>
      <c r="AO1684" t="s">
        <v>71</v>
      </c>
    </row>
    <row r="1685" spans="1:41">
      <c r="A1685">
        <v>1669</v>
      </c>
      <c r="B1685" t="s">
        <v>41</v>
      </c>
      <c r="C1685" t="s">
        <v>42</v>
      </c>
      <c r="D1685" t="s">
        <v>43</v>
      </c>
      <c r="E1685">
        <f>"08"</f>
        <v>0</v>
      </c>
      <c r="F1685" t="s">
        <v>241</v>
      </c>
      <c r="G1685" t="s">
        <v>242</v>
      </c>
      <c r="H1685">
        <v>3287</v>
      </c>
      <c r="I1685" t="s">
        <v>1976</v>
      </c>
      <c r="J1685" t="s">
        <v>1977</v>
      </c>
      <c r="K1685" t="s">
        <v>48</v>
      </c>
      <c r="L1685" t="s">
        <v>49</v>
      </c>
      <c r="M1685">
        <v>18</v>
      </c>
      <c r="N1685" t="s">
        <v>1851</v>
      </c>
      <c r="O1685" t="s">
        <v>51</v>
      </c>
      <c r="P1685" t="s">
        <v>912</v>
      </c>
      <c r="Q1685" t="s">
        <v>913</v>
      </c>
      <c r="R1685" t="s">
        <v>914</v>
      </c>
      <c r="S1685" t="s">
        <v>55</v>
      </c>
      <c r="T1685" t="s">
        <v>55</v>
      </c>
      <c r="U1685" t="s">
        <v>915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17</v>
      </c>
      <c r="AI1685">
        <f>"08101     "</f>
        <v>0</v>
      </c>
      <c r="AJ1685" t="s">
        <v>581</v>
      </c>
      <c r="AK1685" t="s">
        <v>582</v>
      </c>
      <c r="AL1685" t="s">
        <v>248</v>
      </c>
      <c r="AM1685" t="s">
        <v>249</v>
      </c>
      <c r="AN1685" t="s">
        <v>286</v>
      </c>
      <c r="AO1685" t="s">
        <v>1978</v>
      </c>
    </row>
    <row r="1686" spans="1:41">
      <c r="A1686">
        <v>1670</v>
      </c>
      <c r="B1686" t="s">
        <v>41</v>
      </c>
      <c r="C1686" t="s">
        <v>42</v>
      </c>
      <c r="D1686" t="s">
        <v>43</v>
      </c>
      <c r="E1686">
        <f>"03"</f>
        <v>0</v>
      </c>
      <c r="F1686" t="s">
        <v>73</v>
      </c>
      <c r="G1686" t="s">
        <v>74</v>
      </c>
      <c r="H1686">
        <v>3287</v>
      </c>
      <c r="I1686" t="s">
        <v>1976</v>
      </c>
      <c r="J1686" t="s">
        <v>1977</v>
      </c>
      <c r="K1686" t="s">
        <v>48</v>
      </c>
      <c r="L1686" t="s">
        <v>49</v>
      </c>
      <c r="M1686">
        <v>18</v>
      </c>
      <c r="N1686" t="s">
        <v>1851</v>
      </c>
      <c r="O1686" t="s">
        <v>51</v>
      </c>
      <c r="P1686" t="s">
        <v>912</v>
      </c>
      <c r="Q1686" t="s">
        <v>913</v>
      </c>
      <c r="R1686" t="s">
        <v>914</v>
      </c>
      <c r="S1686" t="s">
        <v>55</v>
      </c>
      <c r="T1686" t="s">
        <v>55</v>
      </c>
      <c r="U1686" t="s">
        <v>915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19</v>
      </c>
      <c r="AI1686">
        <f>"03312     "</f>
        <v>0</v>
      </c>
      <c r="AJ1686" t="s">
        <v>328</v>
      </c>
      <c r="AK1686" t="s">
        <v>329</v>
      </c>
      <c r="AL1686" t="s">
        <v>330</v>
      </c>
      <c r="AM1686" t="s">
        <v>331</v>
      </c>
      <c r="AN1686" t="s">
        <v>286</v>
      </c>
      <c r="AO1686" t="s">
        <v>1505</v>
      </c>
    </row>
    <row r="1687" spans="1:41">
      <c r="A1687">
        <v>1671</v>
      </c>
      <c r="B1687" t="s">
        <v>41</v>
      </c>
      <c r="C1687" t="s">
        <v>42</v>
      </c>
      <c r="D1687" t="s">
        <v>43</v>
      </c>
      <c r="E1687">
        <f>"03"</f>
        <v>0</v>
      </c>
      <c r="F1687" t="s">
        <v>73</v>
      </c>
      <c r="G1687" t="s">
        <v>74</v>
      </c>
      <c r="H1687">
        <v>3287</v>
      </c>
      <c r="I1687" t="s">
        <v>1976</v>
      </c>
      <c r="J1687" t="s">
        <v>1977</v>
      </c>
      <c r="K1687" t="s">
        <v>48</v>
      </c>
      <c r="L1687" t="s">
        <v>49</v>
      </c>
      <c r="M1687">
        <v>18</v>
      </c>
      <c r="N1687" t="s">
        <v>1851</v>
      </c>
      <c r="O1687" t="s">
        <v>51</v>
      </c>
      <c r="P1687" t="s">
        <v>912</v>
      </c>
      <c r="Q1687" t="s">
        <v>913</v>
      </c>
      <c r="R1687" t="s">
        <v>914</v>
      </c>
      <c r="S1687" t="s">
        <v>55</v>
      </c>
      <c r="T1687" t="s">
        <v>55</v>
      </c>
      <c r="U1687" t="s">
        <v>915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20</v>
      </c>
      <c r="AI1687">
        <f>"03312     "</f>
        <v>0</v>
      </c>
      <c r="AJ1687" t="s">
        <v>328</v>
      </c>
      <c r="AK1687" t="s">
        <v>329</v>
      </c>
      <c r="AL1687" t="s">
        <v>330</v>
      </c>
      <c r="AM1687" t="s">
        <v>331</v>
      </c>
      <c r="AN1687" t="s">
        <v>286</v>
      </c>
      <c r="AO1687" t="s">
        <v>224</v>
      </c>
    </row>
    <row r="1688" spans="1:41">
      <c r="A1688">
        <v>1672</v>
      </c>
      <c r="B1688" t="s">
        <v>41</v>
      </c>
      <c r="C1688" t="s">
        <v>42</v>
      </c>
      <c r="D1688" t="s">
        <v>43</v>
      </c>
      <c r="E1688">
        <f>"02"</f>
        <v>0</v>
      </c>
      <c r="F1688" t="s">
        <v>124</v>
      </c>
      <c r="G1688" t="s">
        <v>125</v>
      </c>
      <c r="H1688">
        <v>3287</v>
      </c>
      <c r="I1688" t="s">
        <v>1976</v>
      </c>
      <c r="J1688" t="s">
        <v>1977</v>
      </c>
      <c r="K1688" t="s">
        <v>48</v>
      </c>
      <c r="L1688" t="s">
        <v>49</v>
      </c>
      <c r="M1688">
        <v>18</v>
      </c>
      <c r="N1688" t="s">
        <v>1851</v>
      </c>
      <c r="O1688" t="s">
        <v>51</v>
      </c>
      <c r="P1688" t="s">
        <v>912</v>
      </c>
      <c r="Q1688" t="s">
        <v>913</v>
      </c>
      <c r="R1688" t="s">
        <v>914</v>
      </c>
      <c r="S1688" t="s">
        <v>55</v>
      </c>
      <c r="T1688" t="s">
        <v>55</v>
      </c>
      <c r="U1688" t="s">
        <v>915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21</v>
      </c>
      <c r="AI1688">
        <f>"02102     "</f>
        <v>0</v>
      </c>
      <c r="AJ1688" t="s">
        <v>926</v>
      </c>
      <c r="AK1688" t="s">
        <v>927</v>
      </c>
      <c r="AL1688" t="s">
        <v>207</v>
      </c>
      <c r="AM1688" t="s">
        <v>208</v>
      </c>
      <c r="AN1688" t="s">
        <v>286</v>
      </c>
      <c r="AO1688" t="s">
        <v>85</v>
      </c>
    </row>
    <row r="1689" spans="1:41">
      <c r="A1689">
        <v>1673</v>
      </c>
      <c r="B1689" t="s">
        <v>41</v>
      </c>
      <c r="C1689" t="s">
        <v>42</v>
      </c>
      <c r="D1689" t="s">
        <v>43</v>
      </c>
      <c r="E1689">
        <f>"05"</f>
        <v>0</v>
      </c>
      <c r="F1689" t="s">
        <v>99</v>
      </c>
      <c r="G1689" t="s">
        <v>100</v>
      </c>
      <c r="H1689">
        <v>3287</v>
      </c>
      <c r="I1689" t="s">
        <v>1976</v>
      </c>
      <c r="J1689" t="s">
        <v>1977</v>
      </c>
      <c r="K1689" t="s">
        <v>48</v>
      </c>
      <c r="L1689" t="s">
        <v>49</v>
      </c>
      <c r="M1689">
        <v>18</v>
      </c>
      <c r="N1689" t="s">
        <v>1851</v>
      </c>
      <c r="O1689" t="s">
        <v>51</v>
      </c>
      <c r="P1689" t="s">
        <v>912</v>
      </c>
      <c r="Q1689" t="s">
        <v>913</v>
      </c>
      <c r="R1689" t="s">
        <v>914</v>
      </c>
      <c r="S1689" t="s">
        <v>55</v>
      </c>
      <c r="T1689" t="s">
        <v>55</v>
      </c>
      <c r="U1689" t="s">
        <v>915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22</v>
      </c>
      <c r="AI1689">
        <f>"05121     "</f>
        <v>0</v>
      </c>
      <c r="AJ1689" t="s">
        <v>179</v>
      </c>
      <c r="AK1689" t="s">
        <v>180</v>
      </c>
      <c r="AL1689" t="s">
        <v>107</v>
      </c>
      <c r="AM1689" t="s">
        <v>108</v>
      </c>
      <c r="AN1689" t="s">
        <v>286</v>
      </c>
      <c r="AO1689" t="s">
        <v>70</v>
      </c>
    </row>
    <row r="1690" spans="1:41">
      <c r="A1690">
        <v>1674</v>
      </c>
      <c r="B1690" t="s">
        <v>41</v>
      </c>
      <c r="C1690" t="s">
        <v>42</v>
      </c>
      <c r="D1690" t="s">
        <v>43</v>
      </c>
      <c r="E1690">
        <f>"07"</f>
        <v>0</v>
      </c>
      <c r="F1690" t="s">
        <v>44</v>
      </c>
      <c r="G1690" t="s">
        <v>45</v>
      </c>
      <c r="H1690">
        <v>3287</v>
      </c>
      <c r="I1690" t="s">
        <v>1976</v>
      </c>
      <c r="J1690" t="s">
        <v>1977</v>
      </c>
      <c r="K1690" t="s">
        <v>48</v>
      </c>
      <c r="L1690" t="s">
        <v>49</v>
      </c>
      <c r="M1690">
        <v>18</v>
      </c>
      <c r="N1690" t="s">
        <v>1851</v>
      </c>
      <c r="O1690" t="s">
        <v>51</v>
      </c>
      <c r="P1690" t="s">
        <v>912</v>
      </c>
      <c r="Q1690" t="s">
        <v>913</v>
      </c>
      <c r="R1690" t="s">
        <v>914</v>
      </c>
      <c r="S1690" t="s">
        <v>55</v>
      </c>
      <c r="T1690" t="s">
        <v>55</v>
      </c>
      <c r="U1690" t="s">
        <v>915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23</v>
      </c>
      <c r="AI1690">
        <f>"07224     "</f>
        <v>0</v>
      </c>
      <c r="AJ1690" t="s">
        <v>229</v>
      </c>
      <c r="AK1690" t="s">
        <v>230</v>
      </c>
      <c r="AL1690" t="s">
        <v>231</v>
      </c>
      <c r="AM1690" t="s">
        <v>232</v>
      </c>
      <c r="AN1690" t="s">
        <v>286</v>
      </c>
      <c r="AO1690" t="s">
        <v>1975</v>
      </c>
    </row>
    <row r="1691" spans="1:41">
      <c r="A1691">
        <v>1675</v>
      </c>
      <c r="B1691" t="s">
        <v>41</v>
      </c>
      <c r="C1691" t="s">
        <v>42</v>
      </c>
      <c r="D1691" t="s">
        <v>43</v>
      </c>
      <c r="E1691">
        <f>"07"</f>
        <v>0</v>
      </c>
      <c r="F1691" t="s">
        <v>44</v>
      </c>
      <c r="G1691" t="s">
        <v>45</v>
      </c>
      <c r="H1691">
        <v>3287</v>
      </c>
      <c r="I1691" t="s">
        <v>1976</v>
      </c>
      <c r="J1691" t="s">
        <v>1977</v>
      </c>
      <c r="K1691" t="s">
        <v>48</v>
      </c>
      <c r="L1691" t="s">
        <v>49</v>
      </c>
      <c r="M1691">
        <v>18</v>
      </c>
      <c r="N1691" t="s">
        <v>1851</v>
      </c>
      <c r="O1691" t="s">
        <v>51</v>
      </c>
      <c r="P1691" t="s">
        <v>912</v>
      </c>
      <c r="Q1691" t="s">
        <v>913</v>
      </c>
      <c r="R1691" t="s">
        <v>914</v>
      </c>
      <c r="S1691" t="s">
        <v>55</v>
      </c>
      <c r="T1691" t="s">
        <v>55</v>
      </c>
      <c r="U1691" t="s">
        <v>915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24</v>
      </c>
      <c r="AI1691">
        <f>"07311     "</f>
        <v>0</v>
      </c>
      <c r="AJ1691" t="s">
        <v>119</v>
      </c>
      <c r="AK1691" t="s">
        <v>120</v>
      </c>
      <c r="AL1691" t="s">
        <v>121</v>
      </c>
      <c r="AM1691" t="s">
        <v>122</v>
      </c>
      <c r="AN1691" t="s">
        <v>68</v>
      </c>
      <c r="AO1691" t="s">
        <v>1975</v>
      </c>
    </row>
    <row r="1692" spans="1:41">
      <c r="A1692">
        <v>1676</v>
      </c>
      <c r="B1692" t="s">
        <v>41</v>
      </c>
      <c r="C1692" t="s">
        <v>42</v>
      </c>
      <c r="D1692" t="s">
        <v>43</v>
      </c>
      <c r="E1692">
        <f>"08"</f>
        <v>0</v>
      </c>
      <c r="F1692" t="s">
        <v>241</v>
      </c>
      <c r="G1692" t="s">
        <v>242</v>
      </c>
      <c r="H1692">
        <v>3287</v>
      </c>
      <c r="I1692" t="s">
        <v>1976</v>
      </c>
      <c r="J1692" t="s">
        <v>1977</v>
      </c>
      <c r="K1692" t="s">
        <v>48</v>
      </c>
      <c r="L1692" t="s">
        <v>49</v>
      </c>
      <c r="M1692">
        <v>18</v>
      </c>
      <c r="N1692" t="s">
        <v>1851</v>
      </c>
      <c r="O1692" t="s">
        <v>51</v>
      </c>
      <c r="P1692" t="s">
        <v>912</v>
      </c>
      <c r="Q1692" t="s">
        <v>913</v>
      </c>
      <c r="R1692" t="s">
        <v>914</v>
      </c>
      <c r="S1692" t="s">
        <v>55</v>
      </c>
      <c r="T1692" t="s">
        <v>55</v>
      </c>
      <c r="U1692" t="s">
        <v>915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26</v>
      </c>
      <c r="AI1692">
        <f>"082       "</f>
        <v>0</v>
      </c>
      <c r="AJ1692" t="s">
        <v>718</v>
      </c>
      <c r="AK1692" t="s">
        <v>719</v>
      </c>
      <c r="AL1692" t="s">
        <v>248</v>
      </c>
      <c r="AM1692" t="s">
        <v>249</v>
      </c>
      <c r="AN1692" t="s">
        <v>286</v>
      </c>
      <c r="AO1692" t="s">
        <v>69</v>
      </c>
    </row>
    <row r="1693" spans="1:41">
      <c r="A1693">
        <v>1677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1976</v>
      </c>
      <c r="J1693" t="s">
        <v>1977</v>
      </c>
      <c r="K1693" t="s">
        <v>48</v>
      </c>
      <c r="L1693" t="s">
        <v>49</v>
      </c>
      <c r="M1693">
        <v>18</v>
      </c>
      <c r="N1693" t="s">
        <v>1851</v>
      </c>
      <c r="O1693" t="s">
        <v>51</v>
      </c>
      <c r="P1693" t="s">
        <v>912</v>
      </c>
      <c r="Q1693" t="s">
        <v>913</v>
      </c>
      <c r="R1693" t="s">
        <v>914</v>
      </c>
      <c r="S1693" t="s">
        <v>55</v>
      </c>
      <c r="T1693" t="s">
        <v>55</v>
      </c>
      <c r="U1693" t="s">
        <v>915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27</v>
      </c>
      <c r="AI1693">
        <f>"07311     "</f>
        <v>0</v>
      </c>
      <c r="AJ1693" t="s">
        <v>119</v>
      </c>
      <c r="AK1693" t="s">
        <v>120</v>
      </c>
      <c r="AL1693" t="s">
        <v>121</v>
      </c>
      <c r="AM1693" t="s">
        <v>122</v>
      </c>
      <c r="AN1693" t="s">
        <v>68</v>
      </c>
      <c r="AO1693" t="s">
        <v>313</v>
      </c>
    </row>
    <row r="1694" spans="1:41">
      <c r="A1694">
        <v>1678</v>
      </c>
      <c r="B1694" t="s">
        <v>41</v>
      </c>
      <c r="C1694" t="s">
        <v>42</v>
      </c>
      <c r="D1694" t="s">
        <v>43</v>
      </c>
      <c r="E1694">
        <f>"07"</f>
        <v>0</v>
      </c>
      <c r="F1694" t="s">
        <v>44</v>
      </c>
      <c r="G1694" t="s">
        <v>45</v>
      </c>
      <c r="H1694">
        <v>3287</v>
      </c>
      <c r="I1694" t="s">
        <v>1976</v>
      </c>
      <c r="J1694" t="s">
        <v>1977</v>
      </c>
      <c r="K1694" t="s">
        <v>48</v>
      </c>
      <c r="L1694" t="s">
        <v>49</v>
      </c>
      <c r="M1694">
        <v>18</v>
      </c>
      <c r="N1694" t="s">
        <v>1851</v>
      </c>
      <c r="O1694" t="s">
        <v>51</v>
      </c>
      <c r="P1694" t="s">
        <v>912</v>
      </c>
      <c r="Q1694" t="s">
        <v>913</v>
      </c>
      <c r="R1694" t="s">
        <v>914</v>
      </c>
      <c r="S1694" t="s">
        <v>55</v>
      </c>
      <c r="T1694" t="s">
        <v>55</v>
      </c>
      <c r="U1694" t="s">
        <v>915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28</v>
      </c>
      <c r="AI1694">
        <f>"07311     "</f>
        <v>0</v>
      </c>
      <c r="AJ1694" t="s">
        <v>119</v>
      </c>
      <c r="AK1694" t="s">
        <v>120</v>
      </c>
      <c r="AL1694" t="s">
        <v>121</v>
      </c>
      <c r="AM1694" t="s">
        <v>122</v>
      </c>
      <c r="AN1694" t="s">
        <v>68</v>
      </c>
      <c r="AO1694" t="s">
        <v>256</v>
      </c>
    </row>
    <row r="1695" spans="1:41">
      <c r="A1695">
        <v>1679</v>
      </c>
      <c r="B1695" t="s">
        <v>41</v>
      </c>
      <c r="C1695" t="s">
        <v>42</v>
      </c>
      <c r="D1695" t="s">
        <v>43</v>
      </c>
      <c r="E1695">
        <f>"01"</f>
        <v>0</v>
      </c>
      <c r="F1695" t="s">
        <v>377</v>
      </c>
      <c r="G1695" t="s">
        <v>378</v>
      </c>
      <c r="H1695">
        <v>3287</v>
      </c>
      <c r="I1695" t="s">
        <v>1976</v>
      </c>
      <c r="J1695" t="s">
        <v>1977</v>
      </c>
      <c r="K1695" t="s">
        <v>48</v>
      </c>
      <c r="L1695" t="s">
        <v>49</v>
      </c>
      <c r="M1695">
        <v>18</v>
      </c>
      <c r="N1695" t="s">
        <v>1851</v>
      </c>
      <c r="O1695" t="s">
        <v>51</v>
      </c>
      <c r="P1695" t="s">
        <v>912</v>
      </c>
      <c r="Q1695" t="s">
        <v>913</v>
      </c>
      <c r="R1695" t="s">
        <v>914</v>
      </c>
      <c r="S1695" t="s">
        <v>55</v>
      </c>
      <c r="T1695" t="s">
        <v>55</v>
      </c>
      <c r="U1695" t="s">
        <v>915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29</v>
      </c>
      <c r="AI1695">
        <f>"01001     "</f>
        <v>0</v>
      </c>
      <c r="AJ1695" t="s">
        <v>1298</v>
      </c>
      <c r="AK1695" t="s">
        <v>1299</v>
      </c>
      <c r="AL1695" t="s">
        <v>66</v>
      </c>
      <c r="AM1695" t="s">
        <v>67</v>
      </c>
      <c r="AN1695" t="s">
        <v>286</v>
      </c>
      <c r="AO1695" t="s">
        <v>1979</v>
      </c>
    </row>
    <row r="1696" spans="1:41">
      <c r="A1696">
        <v>1680</v>
      </c>
      <c r="B1696" t="s">
        <v>41</v>
      </c>
      <c r="C1696" t="s">
        <v>42</v>
      </c>
      <c r="D1696" t="s">
        <v>43</v>
      </c>
      <c r="E1696">
        <f>"02"</f>
        <v>0</v>
      </c>
      <c r="F1696" t="s">
        <v>124</v>
      </c>
      <c r="G1696" t="s">
        <v>125</v>
      </c>
      <c r="H1696">
        <v>3287</v>
      </c>
      <c r="I1696" t="s">
        <v>1976</v>
      </c>
      <c r="J1696" t="s">
        <v>1977</v>
      </c>
      <c r="K1696" t="s">
        <v>48</v>
      </c>
      <c r="L1696" t="s">
        <v>49</v>
      </c>
      <c r="M1696">
        <v>18</v>
      </c>
      <c r="N1696" t="s">
        <v>1851</v>
      </c>
      <c r="O1696" t="s">
        <v>51</v>
      </c>
      <c r="P1696" t="s">
        <v>912</v>
      </c>
      <c r="Q1696" t="s">
        <v>913</v>
      </c>
      <c r="R1696" t="s">
        <v>914</v>
      </c>
      <c r="S1696" t="s">
        <v>55</v>
      </c>
      <c r="T1696" t="s">
        <v>55</v>
      </c>
      <c r="U1696" t="s">
        <v>915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30</v>
      </c>
      <c r="AI1696">
        <f>"02001     "</f>
        <v>0</v>
      </c>
      <c r="AJ1696" t="s">
        <v>834</v>
      </c>
      <c r="AK1696" t="s">
        <v>835</v>
      </c>
      <c r="AL1696" t="s">
        <v>96</v>
      </c>
      <c r="AM1696" t="s">
        <v>97</v>
      </c>
      <c r="AN1696" t="s">
        <v>286</v>
      </c>
      <c r="AO1696" t="s">
        <v>1979</v>
      </c>
    </row>
    <row r="1697" spans="1:41">
      <c r="A1697">
        <v>1681</v>
      </c>
      <c r="B1697" t="s">
        <v>41</v>
      </c>
      <c r="C1697" t="s">
        <v>42</v>
      </c>
      <c r="D1697" t="s">
        <v>43</v>
      </c>
      <c r="E1697">
        <f>"07"</f>
        <v>0</v>
      </c>
      <c r="F1697" t="s">
        <v>44</v>
      </c>
      <c r="G1697" t="s">
        <v>45</v>
      </c>
      <c r="H1697">
        <v>3287</v>
      </c>
      <c r="I1697" t="s">
        <v>1976</v>
      </c>
      <c r="J1697" t="s">
        <v>1977</v>
      </c>
      <c r="K1697" t="s">
        <v>48</v>
      </c>
      <c r="L1697" t="s">
        <v>49</v>
      </c>
      <c r="M1697">
        <v>18</v>
      </c>
      <c r="N1697" t="s">
        <v>1851</v>
      </c>
      <c r="O1697" t="s">
        <v>51</v>
      </c>
      <c r="P1697" t="s">
        <v>912</v>
      </c>
      <c r="Q1697" t="s">
        <v>913</v>
      </c>
      <c r="R1697" t="s">
        <v>914</v>
      </c>
      <c r="S1697" t="s">
        <v>55</v>
      </c>
      <c r="T1697" t="s">
        <v>55</v>
      </c>
      <c r="U1697" t="s">
        <v>915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31</v>
      </c>
      <c r="AI1697">
        <f>"07221     "</f>
        <v>0</v>
      </c>
      <c r="AJ1697" t="s">
        <v>353</v>
      </c>
      <c r="AK1697" t="s">
        <v>354</v>
      </c>
      <c r="AL1697" t="s">
        <v>355</v>
      </c>
      <c r="AM1697" t="s">
        <v>356</v>
      </c>
      <c r="AN1697" t="s">
        <v>286</v>
      </c>
      <c r="AO1697" t="s">
        <v>143</v>
      </c>
    </row>
    <row r="1698" spans="1:41">
      <c r="A1698">
        <v>1682</v>
      </c>
      <c r="B1698" t="s">
        <v>41</v>
      </c>
      <c r="C1698" t="s">
        <v>42</v>
      </c>
      <c r="D1698" t="s">
        <v>43</v>
      </c>
      <c r="E1698">
        <f>"07"</f>
        <v>0</v>
      </c>
      <c r="F1698" t="s">
        <v>44</v>
      </c>
      <c r="G1698" t="s">
        <v>45</v>
      </c>
      <c r="H1698">
        <v>3287</v>
      </c>
      <c r="I1698" t="s">
        <v>1976</v>
      </c>
      <c r="J1698" t="s">
        <v>1977</v>
      </c>
      <c r="K1698" t="s">
        <v>48</v>
      </c>
      <c r="L1698" t="s">
        <v>49</v>
      </c>
      <c r="M1698">
        <v>18</v>
      </c>
      <c r="N1698" t="s">
        <v>1851</v>
      </c>
      <c r="O1698" t="s">
        <v>51</v>
      </c>
      <c r="P1698" t="s">
        <v>912</v>
      </c>
      <c r="Q1698" t="s">
        <v>913</v>
      </c>
      <c r="R1698" t="s">
        <v>914</v>
      </c>
      <c r="S1698" t="s">
        <v>55</v>
      </c>
      <c r="T1698" t="s">
        <v>55</v>
      </c>
      <c r="U1698" t="s">
        <v>915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32</v>
      </c>
      <c r="AI1698">
        <f>"07115     "</f>
        <v>0</v>
      </c>
      <c r="AJ1698" t="s">
        <v>135</v>
      </c>
      <c r="AK1698" t="s">
        <v>136</v>
      </c>
      <c r="AL1698" t="s">
        <v>137</v>
      </c>
      <c r="AM1698" t="s">
        <v>138</v>
      </c>
      <c r="AN1698" t="s">
        <v>286</v>
      </c>
      <c r="AO1698" t="s">
        <v>1980</v>
      </c>
    </row>
    <row r="1699" spans="1:41">
      <c r="A1699">
        <v>1683</v>
      </c>
      <c r="B1699" t="s">
        <v>41</v>
      </c>
      <c r="C1699" t="s">
        <v>42</v>
      </c>
      <c r="D1699" t="s">
        <v>43</v>
      </c>
      <c r="E1699">
        <f>"02"</f>
        <v>0</v>
      </c>
      <c r="F1699" t="s">
        <v>124</v>
      </c>
      <c r="G1699" t="s">
        <v>125</v>
      </c>
      <c r="H1699">
        <v>3287</v>
      </c>
      <c r="I1699" t="s">
        <v>1976</v>
      </c>
      <c r="J1699" t="s">
        <v>1977</v>
      </c>
      <c r="K1699" t="s">
        <v>48</v>
      </c>
      <c r="L1699" t="s">
        <v>49</v>
      </c>
      <c r="M1699">
        <v>18</v>
      </c>
      <c r="N1699" t="s">
        <v>1851</v>
      </c>
      <c r="O1699" t="s">
        <v>51</v>
      </c>
      <c r="P1699" t="s">
        <v>912</v>
      </c>
      <c r="Q1699" t="s">
        <v>913</v>
      </c>
      <c r="R1699" t="s">
        <v>914</v>
      </c>
      <c r="S1699" t="s">
        <v>55</v>
      </c>
      <c r="T1699" t="s">
        <v>55</v>
      </c>
      <c r="U1699" t="s">
        <v>915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33</v>
      </c>
      <c r="AI1699">
        <f>"02103     "</f>
        <v>0</v>
      </c>
      <c r="AJ1699" t="s">
        <v>989</v>
      </c>
      <c r="AK1699" t="s">
        <v>990</v>
      </c>
      <c r="AL1699" t="s">
        <v>207</v>
      </c>
      <c r="AM1699" t="s">
        <v>208</v>
      </c>
      <c r="AN1699" t="s">
        <v>68</v>
      </c>
      <c r="AO1699" t="s">
        <v>71</v>
      </c>
    </row>
    <row r="1700" spans="1:41">
      <c r="A1700">
        <v>1684</v>
      </c>
      <c r="B1700" t="s">
        <v>41</v>
      </c>
      <c r="C1700" t="s">
        <v>42</v>
      </c>
      <c r="D1700" t="s">
        <v>43</v>
      </c>
      <c r="E1700">
        <f>"05"</f>
        <v>0</v>
      </c>
      <c r="F1700" t="s">
        <v>99</v>
      </c>
      <c r="G1700" t="s">
        <v>100</v>
      </c>
      <c r="H1700">
        <v>3287</v>
      </c>
      <c r="I1700" t="s">
        <v>1976</v>
      </c>
      <c r="J1700" t="s">
        <v>1977</v>
      </c>
      <c r="K1700" t="s">
        <v>48</v>
      </c>
      <c r="L1700" t="s">
        <v>49</v>
      </c>
      <c r="M1700">
        <v>18</v>
      </c>
      <c r="N1700" t="s">
        <v>1851</v>
      </c>
      <c r="O1700" t="s">
        <v>51</v>
      </c>
      <c r="P1700" t="s">
        <v>912</v>
      </c>
      <c r="Q1700" t="s">
        <v>913</v>
      </c>
      <c r="R1700" t="s">
        <v>914</v>
      </c>
      <c r="S1700" t="s">
        <v>55</v>
      </c>
      <c r="T1700" t="s">
        <v>55</v>
      </c>
      <c r="U1700" t="s">
        <v>915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34</v>
      </c>
      <c r="AI1700">
        <f>"05302     "</f>
        <v>0</v>
      </c>
      <c r="AJ1700" t="s">
        <v>482</v>
      </c>
      <c r="AK1700" t="s">
        <v>483</v>
      </c>
      <c r="AL1700" t="s">
        <v>107</v>
      </c>
      <c r="AM1700" t="s">
        <v>108</v>
      </c>
      <c r="AN1700" t="s">
        <v>286</v>
      </c>
      <c r="AO1700" t="s">
        <v>69</v>
      </c>
    </row>
    <row r="1701" spans="1:41">
      <c r="A1701">
        <v>1685</v>
      </c>
      <c r="B1701" t="s">
        <v>41</v>
      </c>
      <c r="C1701" t="s">
        <v>42</v>
      </c>
      <c r="D1701" t="s">
        <v>43</v>
      </c>
      <c r="E1701">
        <f>"08"</f>
        <v>0</v>
      </c>
      <c r="F1701" t="s">
        <v>241</v>
      </c>
      <c r="G1701" t="s">
        <v>242</v>
      </c>
      <c r="H1701">
        <v>3287</v>
      </c>
      <c r="I1701" t="s">
        <v>1976</v>
      </c>
      <c r="J1701" t="s">
        <v>1977</v>
      </c>
      <c r="K1701" t="s">
        <v>48</v>
      </c>
      <c r="L1701" t="s">
        <v>49</v>
      </c>
      <c r="M1701">
        <v>18</v>
      </c>
      <c r="N1701" t="s">
        <v>1851</v>
      </c>
      <c r="O1701" t="s">
        <v>51</v>
      </c>
      <c r="P1701" t="s">
        <v>912</v>
      </c>
      <c r="Q1701" t="s">
        <v>913</v>
      </c>
      <c r="R1701" t="s">
        <v>914</v>
      </c>
      <c r="S1701" t="s">
        <v>55</v>
      </c>
      <c r="T1701" t="s">
        <v>55</v>
      </c>
      <c r="U1701" t="s">
        <v>915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35</v>
      </c>
      <c r="AI1701">
        <f>"08303     "</f>
        <v>0</v>
      </c>
      <c r="AJ1701" t="s">
        <v>804</v>
      </c>
      <c r="AK1701" t="s">
        <v>805</v>
      </c>
      <c r="AL1701" t="s">
        <v>375</v>
      </c>
      <c r="AM1701" t="s">
        <v>376</v>
      </c>
      <c r="AN1701" t="s">
        <v>286</v>
      </c>
      <c r="AO1701" t="s">
        <v>345</v>
      </c>
    </row>
    <row r="1702" spans="1:41">
      <c r="A1702">
        <v>1686</v>
      </c>
      <c r="B1702" t="s">
        <v>41</v>
      </c>
      <c r="C1702" t="s">
        <v>42</v>
      </c>
      <c r="D1702" t="s">
        <v>43</v>
      </c>
      <c r="E1702">
        <f>"08"</f>
        <v>0</v>
      </c>
      <c r="F1702" t="s">
        <v>241</v>
      </c>
      <c r="G1702" t="s">
        <v>242</v>
      </c>
      <c r="H1702">
        <v>3287</v>
      </c>
      <c r="I1702" t="s">
        <v>1976</v>
      </c>
      <c r="J1702" t="s">
        <v>1977</v>
      </c>
      <c r="K1702" t="s">
        <v>48</v>
      </c>
      <c r="L1702" t="s">
        <v>49</v>
      </c>
      <c r="M1702">
        <v>18</v>
      </c>
      <c r="N1702" t="s">
        <v>1851</v>
      </c>
      <c r="O1702" t="s">
        <v>51</v>
      </c>
      <c r="P1702" t="s">
        <v>912</v>
      </c>
      <c r="Q1702" t="s">
        <v>913</v>
      </c>
      <c r="R1702" t="s">
        <v>914</v>
      </c>
      <c r="S1702" t="s">
        <v>55</v>
      </c>
      <c r="T1702" t="s">
        <v>55</v>
      </c>
      <c r="U1702" t="s">
        <v>915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36</v>
      </c>
      <c r="AI1702">
        <f>"08111     "</f>
        <v>0</v>
      </c>
      <c r="AJ1702" t="s">
        <v>1216</v>
      </c>
      <c r="AK1702" t="s">
        <v>1217</v>
      </c>
      <c r="AL1702" t="s">
        <v>248</v>
      </c>
      <c r="AM1702" t="s">
        <v>249</v>
      </c>
      <c r="AN1702" t="s">
        <v>286</v>
      </c>
      <c r="AO1702" t="s">
        <v>790</v>
      </c>
    </row>
    <row r="1703" spans="1:41">
      <c r="A1703">
        <v>1687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241</v>
      </c>
      <c r="G1703" t="s">
        <v>242</v>
      </c>
      <c r="H1703">
        <v>3287</v>
      </c>
      <c r="I1703" t="s">
        <v>1976</v>
      </c>
      <c r="J1703" t="s">
        <v>1977</v>
      </c>
      <c r="K1703" t="s">
        <v>48</v>
      </c>
      <c r="L1703" t="s">
        <v>49</v>
      </c>
      <c r="M1703">
        <v>18</v>
      </c>
      <c r="N1703" t="s">
        <v>1851</v>
      </c>
      <c r="O1703" t="s">
        <v>51</v>
      </c>
      <c r="P1703" t="s">
        <v>912</v>
      </c>
      <c r="Q1703" t="s">
        <v>913</v>
      </c>
      <c r="R1703" t="s">
        <v>914</v>
      </c>
      <c r="S1703" t="s">
        <v>55</v>
      </c>
      <c r="T1703" t="s">
        <v>55</v>
      </c>
      <c r="U1703" t="s">
        <v>915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37</v>
      </c>
      <c r="AI1703">
        <f>"08101     "</f>
        <v>0</v>
      </c>
      <c r="AJ1703" t="s">
        <v>581</v>
      </c>
      <c r="AK1703" t="s">
        <v>582</v>
      </c>
      <c r="AL1703" t="s">
        <v>375</v>
      </c>
      <c r="AM1703" t="s">
        <v>376</v>
      </c>
      <c r="AN1703" t="s">
        <v>286</v>
      </c>
      <c r="AO1703" t="s">
        <v>994</v>
      </c>
    </row>
    <row r="1704" spans="1:41">
      <c r="A1704">
        <v>1688</v>
      </c>
      <c r="B1704" t="s">
        <v>41</v>
      </c>
      <c r="C1704" t="s">
        <v>42</v>
      </c>
      <c r="D1704" t="s">
        <v>43</v>
      </c>
      <c r="E1704">
        <f>"08"</f>
        <v>0</v>
      </c>
      <c r="F1704" t="s">
        <v>241</v>
      </c>
      <c r="G1704" t="s">
        <v>242</v>
      </c>
      <c r="H1704">
        <v>3287</v>
      </c>
      <c r="I1704" t="s">
        <v>1976</v>
      </c>
      <c r="J1704" t="s">
        <v>1977</v>
      </c>
      <c r="K1704" t="s">
        <v>48</v>
      </c>
      <c r="L1704" t="s">
        <v>49</v>
      </c>
      <c r="M1704">
        <v>18</v>
      </c>
      <c r="N1704" t="s">
        <v>1851</v>
      </c>
      <c r="O1704" t="s">
        <v>51</v>
      </c>
      <c r="P1704" t="s">
        <v>912</v>
      </c>
      <c r="Q1704" t="s">
        <v>913</v>
      </c>
      <c r="R1704" t="s">
        <v>914</v>
      </c>
      <c r="S1704" t="s">
        <v>55</v>
      </c>
      <c r="T1704" t="s">
        <v>55</v>
      </c>
      <c r="U1704" t="s">
        <v>915</v>
      </c>
      <c r="V1704" t="s">
        <v>80</v>
      </c>
      <c r="W1704" t="s">
        <v>80</v>
      </c>
      <c r="X1704" t="s">
        <v>60</v>
      </c>
      <c r="Y1704" t="s">
        <v>60</v>
      </c>
      <c r="Z1704" t="s">
        <v>61</v>
      </c>
      <c r="AA1704" t="s">
        <v>61</v>
      </c>
      <c r="AB1704" t="s">
        <v>61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38</v>
      </c>
      <c r="AI1704">
        <f>"08101     "</f>
        <v>0</v>
      </c>
      <c r="AJ1704" t="s">
        <v>581</v>
      </c>
      <c r="AK1704" t="s">
        <v>582</v>
      </c>
      <c r="AL1704" t="s">
        <v>375</v>
      </c>
      <c r="AM1704" t="s">
        <v>376</v>
      </c>
      <c r="AN1704" t="s">
        <v>286</v>
      </c>
      <c r="AO1704" t="s">
        <v>994</v>
      </c>
    </row>
    <row r="1705" spans="1:41">
      <c r="A1705">
        <v>1689</v>
      </c>
      <c r="B1705" t="s">
        <v>41</v>
      </c>
      <c r="C1705" t="s">
        <v>42</v>
      </c>
      <c r="D1705" t="s">
        <v>43</v>
      </c>
      <c r="E1705">
        <f>"06"</f>
        <v>0</v>
      </c>
      <c r="F1705" t="s">
        <v>448</v>
      </c>
      <c r="G1705" t="s">
        <v>449</v>
      </c>
      <c r="H1705">
        <v>3287</v>
      </c>
      <c r="I1705" t="s">
        <v>1976</v>
      </c>
      <c r="J1705" t="s">
        <v>1977</v>
      </c>
      <c r="K1705" t="s">
        <v>48</v>
      </c>
      <c r="L1705" t="s">
        <v>49</v>
      </c>
      <c r="M1705">
        <v>18</v>
      </c>
      <c r="N1705" t="s">
        <v>1851</v>
      </c>
      <c r="O1705" t="s">
        <v>51</v>
      </c>
      <c r="P1705" t="s">
        <v>912</v>
      </c>
      <c r="Q1705" t="s">
        <v>913</v>
      </c>
      <c r="R1705" t="s">
        <v>914</v>
      </c>
      <c r="S1705" t="s">
        <v>55</v>
      </c>
      <c r="T1705" t="s">
        <v>55</v>
      </c>
      <c r="U1705" t="s">
        <v>915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39</v>
      </c>
      <c r="AI1705">
        <f>"06001     "</f>
        <v>0</v>
      </c>
      <c r="AJ1705" t="s">
        <v>637</v>
      </c>
      <c r="AK1705" t="s">
        <v>638</v>
      </c>
      <c r="AL1705" t="s">
        <v>454</v>
      </c>
      <c r="AM1705" t="s">
        <v>455</v>
      </c>
      <c r="AN1705" t="s">
        <v>286</v>
      </c>
      <c r="AO1705" t="s">
        <v>1981</v>
      </c>
    </row>
    <row r="1706" spans="1:41">
      <c r="A1706">
        <v>1690</v>
      </c>
      <c r="B1706" t="s">
        <v>41</v>
      </c>
      <c r="C1706" t="s">
        <v>42</v>
      </c>
      <c r="D1706" t="s">
        <v>43</v>
      </c>
      <c r="E1706">
        <f>"02"</f>
        <v>0</v>
      </c>
      <c r="F1706" t="s">
        <v>124</v>
      </c>
      <c r="G1706" t="s">
        <v>125</v>
      </c>
      <c r="H1706">
        <v>3287</v>
      </c>
      <c r="I1706" t="s">
        <v>1976</v>
      </c>
      <c r="J1706" t="s">
        <v>1977</v>
      </c>
      <c r="K1706" t="s">
        <v>48</v>
      </c>
      <c r="L1706" t="s">
        <v>49</v>
      </c>
      <c r="M1706">
        <v>18</v>
      </c>
      <c r="N1706" t="s">
        <v>1851</v>
      </c>
      <c r="O1706" t="s">
        <v>51</v>
      </c>
      <c r="P1706" t="s">
        <v>912</v>
      </c>
      <c r="Q1706" t="s">
        <v>913</v>
      </c>
      <c r="R1706" t="s">
        <v>914</v>
      </c>
      <c r="S1706" t="s">
        <v>55</v>
      </c>
      <c r="T1706" t="s">
        <v>55</v>
      </c>
      <c r="U1706" t="s">
        <v>915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40</v>
      </c>
      <c r="AI1706">
        <f>"02001     "</f>
        <v>0</v>
      </c>
      <c r="AJ1706" t="s">
        <v>834</v>
      </c>
      <c r="AK1706" t="s">
        <v>835</v>
      </c>
      <c r="AL1706" t="s">
        <v>96</v>
      </c>
      <c r="AM1706" t="s">
        <v>97</v>
      </c>
      <c r="AN1706" t="s">
        <v>286</v>
      </c>
      <c r="AO1706" t="s">
        <v>1085</v>
      </c>
    </row>
    <row r="1707" spans="1:41">
      <c r="A1707">
        <v>1691</v>
      </c>
      <c r="B1707" t="s">
        <v>41</v>
      </c>
      <c r="C1707" t="s">
        <v>42</v>
      </c>
      <c r="D1707" t="s">
        <v>43</v>
      </c>
      <c r="E1707">
        <f>"07"</f>
        <v>0</v>
      </c>
      <c r="F1707" t="s">
        <v>44</v>
      </c>
      <c r="G1707" t="s">
        <v>45</v>
      </c>
      <c r="H1707">
        <v>3287</v>
      </c>
      <c r="I1707" t="s">
        <v>1976</v>
      </c>
      <c r="J1707" t="s">
        <v>1977</v>
      </c>
      <c r="K1707" t="s">
        <v>48</v>
      </c>
      <c r="L1707" t="s">
        <v>49</v>
      </c>
      <c r="M1707">
        <v>18</v>
      </c>
      <c r="N1707" t="s">
        <v>1851</v>
      </c>
      <c r="O1707" t="s">
        <v>51</v>
      </c>
      <c r="P1707" t="s">
        <v>912</v>
      </c>
      <c r="Q1707" t="s">
        <v>913</v>
      </c>
      <c r="R1707" t="s">
        <v>914</v>
      </c>
      <c r="S1707" t="s">
        <v>55</v>
      </c>
      <c r="T1707" t="s">
        <v>55</v>
      </c>
      <c r="U1707" t="s">
        <v>915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41</v>
      </c>
      <c r="AI1707">
        <f>"07311     "</f>
        <v>0</v>
      </c>
      <c r="AJ1707" t="s">
        <v>119</v>
      </c>
      <c r="AK1707" t="s">
        <v>120</v>
      </c>
      <c r="AL1707" t="s">
        <v>121</v>
      </c>
      <c r="AM1707" t="s">
        <v>122</v>
      </c>
      <c r="AN1707" t="s">
        <v>68</v>
      </c>
      <c r="AO1707" t="s">
        <v>1982</v>
      </c>
    </row>
    <row r="1708" spans="1:41">
      <c r="A1708">
        <v>1692</v>
      </c>
      <c r="B1708" t="s">
        <v>41</v>
      </c>
      <c r="C1708" t="s">
        <v>42</v>
      </c>
      <c r="D1708" t="s">
        <v>43</v>
      </c>
      <c r="E1708">
        <f>"08"</f>
        <v>0</v>
      </c>
      <c r="F1708" t="s">
        <v>241</v>
      </c>
      <c r="G1708" t="s">
        <v>242</v>
      </c>
      <c r="H1708">
        <v>3287</v>
      </c>
      <c r="I1708" t="s">
        <v>1976</v>
      </c>
      <c r="J1708" t="s">
        <v>1977</v>
      </c>
      <c r="K1708" t="s">
        <v>48</v>
      </c>
      <c r="L1708" t="s">
        <v>49</v>
      </c>
      <c r="M1708">
        <v>18</v>
      </c>
      <c r="N1708" t="s">
        <v>1851</v>
      </c>
      <c r="O1708" t="s">
        <v>51</v>
      </c>
      <c r="P1708" t="s">
        <v>912</v>
      </c>
      <c r="Q1708" t="s">
        <v>913</v>
      </c>
      <c r="R1708" t="s">
        <v>914</v>
      </c>
      <c r="S1708" t="s">
        <v>55</v>
      </c>
      <c r="T1708" t="s">
        <v>55</v>
      </c>
      <c r="U1708" t="s">
        <v>915</v>
      </c>
      <c r="V1708" t="s">
        <v>80</v>
      </c>
      <c r="W1708" t="s">
        <v>80</v>
      </c>
      <c r="X1708" t="s">
        <v>60</v>
      </c>
      <c r="Y1708" t="s">
        <v>60</v>
      </c>
      <c r="Z1708" t="s">
        <v>61</v>
      </c>
      <c r="AA1708" t="s">
        <v>61</v>
      </c>
      <c r="AB1708" t="s">
        <v>61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42</v>
      </c>
      <c r="AI1708">
        <f>"08101     "</f>
        <v>0</v>
      </c>
      <c r="AJ1708" t="s">
        <v>581</v>
      </c>
      <c r="AK1708" t="s">
        <v>582</v>
      </c>
      <c r="AL1708" t="s">
        <v>375</v>
      </c>
      <c r="AM1708" t="s">
        <v>376</v>
      </c>
      <c r="AN1708" t="s">
        <v>286</v>
      </c>
      <c r="AO1708" t="s">
        <v>1786</v>
      </c>
    </row>
    <row r="1709" spans="1:41">
      <c r="A1709">
        <v>1693</v>
      </c>
      <c r="B1709" t="s">
        <v>41</v>
      </c>
      <c r="C1709" t="s">
        <v>42</v>
      </c>
      <c r="D1709" t="s">
        <v>43</v>
      </c>
      <c r="E1709">
        <f>"05"</f>
        <v>0</v>
      </c>
      <c r="F1709" t="s">
        <v>99</v>
      </c>
      <c r="G1709" t="s">
        <v>100</v>
      </c>
      <c r="H1709">
        <v>3288</v>
      </c>
      <c r="I1709" t="s">
        <v>1983</v>
      </c>
      <c r="J1709" t="s">
        <v>1984</v>
      </c>
      <c r="K1709" t="s">
        <v>48</v>
      </c>
      <c r="L1709" t="s">
        <v>49</v>
      </c>
      <c r="M1709">
        <v>17</v>
      </c>
      <c r="N1709" t="s">
        <v>1876</v>
      </c>
      <c r="O1709" t="s">
        <v>51</v>
      </c>
      <c r="P1709" t="s">
        <v>1862</v>
      </c>
      <c r="Q1709" t="s">
        <v>53</v>
      </c>
      <c r="R1709" t="s">
        <v>914</v>
      </c>
      <c r="S1709" t="s">
        <v>1877</v>
      </c>
      <c r="T1709" t="s">
        <v>237</v>
      </c>
      <c r="U1709" t="s">
        <v>1921</v>
      </c>
      <c r="V1709" t="s">
        <v>80</v>
      </c>
      <c r="W1709" t="s">
        <v>80</v>
      </c>
      <c r="X1709" t="s">
        <v>60</v>
      </c>
      <c r="Y1709" t="s">
        <v>60</v>
      </c>
      <c r="Z1709" t="s">
        <v>60</v>
      </c>
      <c r="AA1709" t="s">
        <v>61</v>
      </c>
      <c r="AB1709" t="s">
        <v>60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5</v>
      </c>
      <c r="AI1709">
        <f>"05113     "</f>
        <v>0</v>
      </c>
      <c r="AJ1709" t="s">
        <v>731</v>
      </c>
      <c r="AK1709" t="s">
        <v>732</v>
      </c>
      <c r="AL1709" t="s">
        <v>107</v>
      </c>
      <c r="AM1709" t="s">
        <v>108</v>
      </c>
      <c r="AN1709" t="s">
        <v>286</v>
      </c>
      <c r="AO1709" t="s">
        <v>70</v>
      </c>
    </row>
    <row r="1710" spans="1:41">
      <c r="A1710">
        <v>1694</v>
      </c>
      <c r="B1710" t="s">
        <v>41</v>
      </c>
      <c r="C1710" t="s">
        <v>42</v>
      </c>
      <c r="D1710" t="s">
        <v>43</v>
      </c>
      <c r="E1710">
        <f>"08"</f>
        <v>0</v>
      </c>
      <c r="F1710" t="s">
        <v>241</v>
      </c>
      <c r="G1710" t="s">
        <v>242</v>
      </c>
      <c r="H1710">
        <v>3290</v>
      </c>
      <c r="I1710" t="s">
        <v>1985</v>
      </c>
      <c r="J1710" t="s">
        <v>1986</v>
      </c>
      <c r="K1710" t="s">
        <v>48</v>
      </c>
      <c r="L1710" t="s">
        <v>49</v>
      </c>
      <c r="M1710">
        <v>18</v>
      </c>
      <c r="N1710" t="s">
        <v>1987</v>
      </c>
      <c r="O1710" t="s">
        <v>51</v>
      </c>
      <c r="P1710" t="s">
        <v>912</v>
      </c>
      <c r="Q1710" t="s">
        <v>913</v>
      </c>
      <c r="R1710" t="s">
        <v>914</v>
      </c>
      <c r="S1710" t="s">
        <v>55</v>
      </c>
      <c r="T1710" t="s">
        <v>55</v>
      </c>
      <c r="U1710" t="s">
        <v>915</v>
      </c>
      <c r="V1710" t="s">
        <v>80</v>
      </c>
      <c r="W1710" t="s">
        <v>80</v>
      </c>
      <c r="X1710" t="s">
        <v>60</v>
      </c>
      <c r="Y1710" t="s">
        <v>60</v>
      </c>
      <c r="Z1710" t="s">
        <v>61</v>
      </c>
      <c r="AA1710" t="s">
        <v>61</v>
      </c>
      <c r="AB1710" t="s">
        <v>61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28</v>
      </c>
      <c r="AI1710">
        <f>"08302     "</f>
        <v>0</v>
      </c>
      <c r="AJ1710" t="s">
        <v>477</v>
      </c>
      <c r="AK1710" t="s">
        <v>478</v>
      </c>
      <c r="AL1710" t="s">
        <v>375</v>
      </c>
      <c r="AM1710" t="s">
        <v>376</v>
      </c>
      <c r="AN1710" t="s">
        <v>286</v>
      </c>
      <c r="AO1710" t="s">
        <v>70</v>
      </c>
    </row>
    <row r="1711" spans="1:41">
      <c r="A1711">
        <v>1695</v>
      </c>
      <c r="B1711" t="s">
        <v>41</v>
      </c>
      <c r="C1711" t="s">
        <v>42</v>
      </c>
      <c r="D1711" t="s">
        <v>43</v>
      </c>
      <c r="E1711">
        <f>"07"</f>
        <v>0</v>
      </c>
      <c r="F1711" t="s">
        <v>44</v>
      </c>
      <c r="G1711" t="s">
        <v>45</v>
      </c>
      <c r="H1711">
        <v>3290</v>
      </c>
      <c r="I1711" t="s">
        <v>1985</v>
      </c>
      <c r="J1711" t="s">
        <v>1986</v>
      </c>
      <c r="K1711" t="s">
        <v>48</v>
      </c>
      <c r="L1711" t="s">
        <v>49</v>
      </c>
      <c r="M1711">
        <v>18</v>
      </c>
      <c r="N1711" t="s">
        <v>1987</v>
      </c>
      <c r="O1711" t="s">
        <v>51</v>
      </c>
      <c r="P1711" t="s">
        <v>912</v>
      </c>
      <c r="Q1711" t="s">
        <v>913</v>
      </c>
      <c r="R1711" t="s">
        <v>914</v>
      </c>
      <c r="S1711" t="s">
        <v>55</v>
      </c>
      <c r="T1711" t="s">
        <v>55</v>
      </c>
      <c r="U1711" t="s">
        <v>915</v>
      </c>
      <c r="V1711" t="s">
        <v>80</v>
      </c>
      <c r="W1711" t="s">
        <v>80</v>
      </c>
      <c r="X1711" t="s">
        <v>60</v>
      </c>
      <c r="Y1711" t="s">
        <v>60</v>
      </c>
      <c r="Z1711" t="s">
        <v>61</v>
      </c>
      <c r="AA1711" t="s">
        <v>61</v>
      </c>
      <c r="AB1711" t="s">
        <v>61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29</v>
      </c>
      <c r="AI1711">
        <f>"07222     "</f>
        <v>0</v>
      </c>
      <c r="AJ1711" t="s">
        <v>651</v>
      </c>
      <c r="AK1711" t="s">
        <v>652</v>
      </c>
      <c r="AL1711" t="s">
        <v>355</v>
      </c>
      <c r="AM1711" t="s">
        <v>356</v>
      </c>
      <c r="AN1711" t="s">
        <v>286</v>
      </c>
      <c r="AO1711" t="s">
        <v>70</v>
      </c>
    </row>
    <row r="1712" spans="1:41">
      <c r="A1712">
        <v>1696</v>
      </c>
      <c r="B1712" t="s">
        <v>41</v>
      </c>
      <c r="C1712" t="s">
        <v>42</v>
      </c>
      <c r="D1712" t="s">
        <v>43</v>
      </c>
      <c r="E1712">
        <f>"02"</f>
        <v>0</v>
      </c>
      <c r="F1712" t="s">
        <v>124</v>
      </c>
      <c r="G1712" t="s">
        <v>125</v>
      </c>
      <c r="H1712">
        <v>3290</v>
      </c>
      <c r="I1712" t="s">
        <v>1985</v>
      </c>
      <c r="J1712" t="s">
        <v>1986</v>
      </c>
      <c r="K1712" t="s">
        <v>48</v>
      </c>
      <c r="L1712" t="s">
        <v>49</v>
      </c>
      <c r="M1712">
        <v>18</v>
      </c>
      <c r="N1712" t="s">
        <v>1987</v>
      </c>
      <c r="O1712" t="s">
        <v>51</v>
      </c>
      <c r="P1712" t="s">
        <v>912</v>
      </c>
      <c r="Q1712" t="s">
        <v>913</v>
      </c>
      <c r="R1712" t="s">
        <v>914</v>
      </c>
      <c r="S1712" t="s">
        <v>55</v>
      </c>
      <c r="T1712" t="s">
        <v>55</v>
      </c>
      <c r="U1712" t="s">
        <v>915</v>
      </c>
      <c r="V1712" t="s">
        <v>80</v>
      </c>
      <c r="W1712" t="s">
        <v>80</v>
      </c>
      <c r="X1712" t="s">
        <v>60</v>
      </c>
      <c r="Y1712" t="s">
        <v>60</v>
      </c>
      <c r="Z1712" t="s">
        <v>61</v>
      </c>
      <c r="AA1712" t="s">
        <v>61</v>
      </c>
      <c r="AB1712" t="s">
        <v>61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30</v>
      </c>
      <c r="AI1712">
        <f>"02001     "</f>
        <v>0</v>
      </c>
      <c r="AJ1712" t="s">
        <v>834</v>
      </c>
      <c r="AK1712" t="s">
        <v>835</v>
      </c>
      <c r="AL1712" t="s">
        <v>96</v>
      </c>
      <c r="AM1712" t="s">
        <v>97</v>
      </c>
      <c r="AN1712" t="s">
        <v>286</v>
      </c>
      <c r="AO1712" t="s">
        <v>70</v>
      </c>
    </row>
    <row r="1713" spans="1:41">
      <c r="A1713">
        <v>1697</v>
      </c>
      <c r="B1713" t="s">
        <v>41</v>
      </c>
      <c r="C1713" t="s">
        <v>42</v>
      </c>
      <c r="D1713" t="s">
        <v>43</v>
      </c>
      <c r="E1713">
        <f>"05"</f>
        <v>0</v>
      </c>
      <c r="F1713" t="s">
        <v>99</v>
      </c>
      <c r="G1713" t="s">
        <v>100</v>
      </c>
      <c r="H1713">
        <v>3295</v>
      </c>
      <c r="I1713" t="s">
        <v>1988</v>
      </c>
      <c r="J1713" t="s">
        <v>1989</v>
      </c>
      <c r="K1713" t="s">
        <v>48</v>
      </c>
      <c r="L1713" t="s">
        <v>49</v>
      </c>
      <c r="M1713">
        <v>20</v>
      </c>
      <c r="N1713" t="s">
        <v>1884</v>
      </c>
      <c r="O1713" t="s">
        <v>51</v>
      </c>
      <c r="P1713" t="s">
        <v>912</v>
      </c>
      <c r="Q1713" t="s">
        <v>913</v>
      </c>
      <c r="R1713" t="s">
        <v>914</v>
      </c>
      <c r="S1713" t="s">
        <v>55</v>
      </c>
      <c r="T1713" t="s">
        <v>55</v>
      </c>
      <c r="U1713" t="s">
        <v>915</v>
      </c>
      <c r="V1713" t="s">
        <v>80</v>
      </c>
      <c r="W1713" t="s">
        <v>80</v>
      </c>
      <c r="X1713" t="s">
        <v>60</v>
      </c>
      <c r="Y1713" t="s">
        <v>60</v>
      </c>
      <c r="Z1713" t="s">
        <v>61</v>
      </c>
      <c r="AA1713" t="s">
        <v>61</v>
      </c>
      <c r="AB1713" t="s">
        <v>61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1</v>
      </c>
      <c r="AI1713">
        <f>"05411     "</f>
        <v>0</v>
      </c>
      <c r="AJ1713" t="s">
        <v>401</v>
      </c>
      <c r="AK1713" t="s">
        <v>402</v>
      </c>
      <c r="AL1713" t="s">
        <v>107</v>
      </c>
      <c r="AM1713" t="s">
        <v>108</v>
      </c>
      <c r="AN1713" t="s">
        <v>68</v>
      </c>
      <c r="AO1713" t="s">
        <v>69</v>
      </c>
    </row>
    <row r="1714" spans="1:41">
      <c r="A1714">
        <v>1698</v>
      </c>
      <c r="B1714" t="s">
        <v>41</v>
      </c>
      <c r="C1714" t="s">
        <v>42</v>
      </c>
      <c r="D1714" t="s">
        <v>43</v>
      </c>
      <c r="E1714">
        <f>"03"</f>
        <v>0</v>
      </c>
      <c r="F1714" t="s">
        <v>73</v>
      </c>
      <c r="G1714" t="s">
        <v>74</v>
      </c>
      <c r="H1714">
        <v>3299</v>
      </c>
      <c r="I1714" t="s">
        <v>1966</v>
      </c>
      <c r="J1714" t="s">
        <v>1967</v>
      </c>
      <c r="K1714" t="s">
        <v>48</v>
      </c>
      <c r="L1714" t="s">
        <v>49</v>
      </c>
      <c r="M1714">
        <v>18</v>
      </c>
      <c r="N1714" t="s">
        <v>1893</v>
      </c>
      <c r="O1714" t="s">
        <v>51</v>
      </c>
      <c r="P1714" t="s">
        <v>912</v>
      </c>
      <c r="Q1714" t="s">
        <v>913</v>
      </c>
      <c r="R1714" t="s">
        <v>914</v>
      </c>
      <c r="S1714" t="s">
        <v>55</v>
      </c>
      <c r="T1714" t="s">
        <v>55</v>
      </c>
      <c r="U1714" t="s">
        <v>915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2</v>
      </c>
      <c r="AI1714">
        <f>"03101     "</f>
        <v>0</v>
      </c>
      <c r="AJ1714" t="s">
        <v>81</v>
      </c>
      <c r="AK1714" t="s">
        <v>82</v>
      </c>
      <c r="AL1714" t="s">
        <v>330</v>
      </c>
      <c r="AM1714" t="s">
        <v>331</v>
      </c>
      <c r="AN1714" t="s">
        <v>286</v>
      </c>
      <c r="AO1714" t="s">
        <v>85</v>
      </c>
    </row>
    <row r="1715" spans="1:41">
      <c r="A1715">
        <v>1699</v>
      </c>
      <c r="B1715" t="s">
        <v>41</v>
      </c>
      <c r="C1715" t="s">
        <v>42</v>
      </c>
      <c r="D1715" t="s">
        <v>43</v>
      </c>
      <c r="E1715">
        <f>"07"</f>
        <v>0</v>
      </c>
      <c r="F1715" t="s">
        <v>44</v>
      </c>
      <c r="G1715" t="s">
        <v>45</v>
      </c>
      <c r="H1715">
        <v>3299</v>
      </c>
      <c r="I1715" t="s">
        <v>1966</v>
      </c>
      <c r="J1715" t="s">
        <v>1967</v>
      </c>
      <c r="K1715" t="s">
        <v>48</v>
      </c>
      <c r="L1715" t="s">
        <v>49</v>
      </c>
      <c r="M1715">
        <v>18</v>
      </c>
      <c r="N1715" t="s">
        <v>1893</v>
      </c>
      <c r="O1715" t="s">
        <v>51</v>
      </c>
      <c r="P1715" t="s">
        <v>912</v>
      </c>
      <c r="Q1715" t="s">
        <v>913</v>
      </c>
      <c r="R1715" t="s">
        <v>914</v>
      </c>
      <c r="S1715" t="s">
        <v>55</v>
      </c>
      <c r="T1715" t="s">
        <v>55</v>
      </c>
      <c r="U1715" t="s">
        <v>915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3</v>
      </c>
      <c r="AI1715">
        <f>"07001     "</f>
        <v>0</v>
      </c>
      <c r="AJ1715" t="s">
        <v>777</v>
      </c>
      <c r="AK1715" t="s">
        <v>778</v>
      </c>
      <c r="AL1715" t="s">
        <v>66</v>
      </c>
      <c r="AM1715" t="s">
        <v>67</v>
      </c>
      <c r="AN1715" t="s">
        <v>286</v>
      </c>
      <c r="AO1715" t="s">
        <v>69</v>
      </c>
    </row>
    <row r="1716" spans="1:41">
      <c r="A1716">
        <v>1700</v>
      </c>
      <c r="B1716" t="s">
        <v>41</v>
      </c>
      <c r="C1716" t="s">
        <v>42</v>
      </c>
      <c r="D1716" t="s">
        <v>43</v>
      </c>
      <c r="E1716">
        <f>"08"</f>
        <v>0</v>
      </c>
      <c r="F1716" t="s">
        <v>241</v>
      </c>
      <c r="G1716" t="s">
        <v>242</v>
      </c>
      <c r="H1716">
        <v>3299</v>
      </c>
      <c r="I1716" t="s">
        <v>1966</v>
      </c>
      <c r="J1716" t="s">
        <v>1967</v>
      </c>
      <c r="K1716" t="s">
        <v>48</v>
      </c>
      <c r="L1716" t="s">
        <v>49</v>
      </c>
      <c r="M1716">
        <v>18</v>
      </c>
      <c r="N1716" t="s">
        <v>1893</v>
      </c>
      <c r="O1716" t="s">
        <v>51</v>
      </c>
      <c r="P1716" t="s">
        <v>912</v>
      </c>
      <c r="Q1716" t="s">
        <v>913</v>
      </c>
      <c r="R1716" t="s">
        <v>914</v>
      </c>
      <c r="S1716" t="s">
        <v>55</v>
      </c>
      <c r="T1716" t="s">
        <v>55</v>
      </c>
      <c r="U1716" t="s">
        <v>915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5</v>
      </c>
      <c r="AI1716">
        <f>"08321     "</f>
        <v>0</v>
      </c>
      <c r="AJ1716" t="s">
        <v>1089</v>
      </c>
      <c r="AK1716" t="s">
        <v>1090</v>
      </c>
      <c r="AL1716" t="s">
        <v>375</v>
      </c>
      <c r="AM1716" t="s">
        <v>376</v>
      </c>
      <c r="AN1716" t="s">
        <v>286</v>
      </c>
      <c r="AO1716" t="s">
        <v>70</v>
      </c>
    </row>
    <row r="1717" spans="1:41">
      <c r="A1717">
        <v>1701</v>
      </c>
      <c r="B1717" t="s">
        <v>41</v>
      </c>
      <c r="C1717" t="s">
        <v>42</v>
      </c>
      <c r="D1717" t="s">
        <v>43</v>
      </c>
      <c r="E1717">
        <f>"08"</f>
        <v>0</v>
      </c>
      <c r="F1717" t="s">
        <v>241</v>
      </c>
      <c r="G1717" t="s">
        <v>242</v>
      </c>
      <c r="H1717">
        <v>3299</v>
      </c>
      <c r="I1717" t="s">
        <v>1966</v>
      </c>
      <c r="J1717" t="s">
        <v>1967</v>
      </c>
      <c r="K1717" t="s">
        <v>48</v>
      </c>
      <c r="L1717" t="s">
        <v>49</v>
      </c>
      <c r="M1717">
        <v>18</v>
      </c>
      <c r="N1717" t="s">
        <v>1893</v>
      </c>
      <c r="O1717" t="s">
        <v>51</v>
      </c>
      <c r="P1717" t="s">
        <v>912</v>
      </c>
      <c r="Q1717" t="s">
        <v>913</v>
      </c>
      <c r="R1717" t="s">
        <v>914</v>
      </c>
      <c r="S1717" t="s">
        <v>55</v>
      </c>
      <c r="T1717" t="s">
        <v>55</v>
      </c>
      <c r="U1717" t="s">
        <v>915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8</v>
      </c>
      <c r="AI1717">
        <f>"08303     "</f>
        <v>0</v>
      </c>
      <c r="AJ1717" t="s">
        <v>804</v>
      </c>
      <c r="AK1717" t="s">
        <v>805</v>
      </c>
      <c r="AL1717" t="s">
        <v>375</v>
      </c>
      <c r="AM1717" t="s">
        <v>376</v>
      </c>
      <c r="AN1717" t="s">
        <v>286</v>
      </c>
      <c r="AO1717" t="s">
        <v>223</v>
      </c>
    </row>
    <row r="1718" spans="1:41">
      <c r="A1718">
        <v>1702</v>
      </c>
      <c r="B1718" t="s">
        <v>41</v>
      </c>
      <c r="C1718" t="s">
        <v>42</v>
      </c>
      <c r="D1718" t="s">
        <v>43</v>
      </c>
      <c r="E1718">
        <f>"01"</f>
        <v>0</v>
      </c>
      <c r="F1718" t="s">
        <v>377</v>
      </c>
      <c r="G1718" t="s">
        <v>378</v>
      </c>
      <c r="H1718">
        <v>3299</v>
      </c>
      <c r="I1718" t="s">
        <v>1966</v>
      </c>
      <c r="J1718" t="s">
        <v>1967</v>
      </c>
      <c r="K1718" t="s">
        <v>48</v>
      </c>
      <c r="L1718" t="s">
        <v>49</v>
      </c>
      <c r="M1718">
        <v>18</v>
      </c>
      <c r="N1718" t="s">
        <v>1893</v>
      </c>
      <c r="O1718" t="s">
        <v>51</v>
      </c>
      <c r="P1718" t="s">
        <v>912</v>
      </c>
      <c r="Q1718" t="s">
        <v>913</v>
      </c>
      <c r="R1718" t="s">
        <v>914</v>
      </c>
      <c r="S1718" t="s">
        <v>55</v>
      </c>
      <c r="T1718" t="s">
        <v>55</v>
      </c>
      <c r="U1718" t="s">
        <v>915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11</v>
      </c>
      <c r="AI1718">
        <f>"01301     "</f>
        <v>0</v>
      </c>
      <c r="AJ1718" t="s">
        <v>1288</v>
      </c>
      <c r="AK1718" t="s">
        <v>1289</v>
      </c>
      <c r="AL1718" t="s">
        <v>96</v>
      </c>
      <c r="AM1718" t="s">
        <v>97</v>
      </c>
      <c r="AN1718" t="s">
        <v>68</v>
      </c>
      <c r="AO1718" t="s">
        <v>209</v>
      </c>
    </row>
    <row r="1719" spans="1:41">
      <c r="A1719">
        <v>1703</v>
      </c>
      <c r="B1719" t="s">
        <v>41</v>
      </c>
      <c r="C1719" t="s">
        <v>42</v>
      </c>
      <c r="D1719" t="s">
        <v>43</v>
      </c>
      <c r="E1719">
        <f>"04"</f>
        <v>0</v>
      </c>
      <c r="F1719" t="s">
        <v>86</v>
      </c>
      <c r="G1719" t="s">
        <v>87</v>
      </c>
      <c r="H1719">
        <v>3299</v>
      </c>
      <c r="I1719" t="s">
        <v>1966</v>
      </c>
      <c r="J1719" t="s">
        <v>1967</v>
      </c>
      <c r="K1719" t="s">
        <v>48</v>
      </c>
      <c r="L1719" t="s">
        <v>49</v>
      </c>
      <c r="M1719">
        <v>18</v>
      </c>
      <c r="N1719" t="s">
        <v>1893</v>
      </c>
      <c r="O1719" t="s">
        <v>51</v>
      </c>
      <c r="P1719" t="s">
        <v>912</v>
      </c>
      <c r="Q1719" t="s">
        <v>913</v>
      </c>
      <c r="R1719" t="s">
        <v>914</v>
      </c>
      <c r="S1719" t="s">
        <v>55</v>
      </c>
      <c r="T1719" t="s">
        <v>55</v>
      </c>
      <c r="U1719" t="s">
        <v>915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12</v>
      </c>
      <c r="AI1719">
        <f>"04101     "</f>
        <v>0</v>
      </c>
      <c r="AJ1719" t="s">
        <v>153</v>
      </c>
      <c r="AK1719" t="s">
        <v>154</v>
      </c>
      <c r="AL1719" t="s">
        <v>96</v>
      </c>
      <c r="AM1719" t="s">
        <v>97</v>
      </c>
      <c r="AN1719" t="s">
        <v>68</v>
      </c>
      <c r="AO1719" t="s">
        <v>1505</v>
      </c>
    </row>
    <row r="1720" spans="1:41">
      <c r="A1720">
        <v>1704</v>
      </c>
      <c r="B1720" t="s">
        <v>41</v>
      </c>
      <c r="C1720" t="s">
        <v>42</v>
      </c>
      <c r="D1720" t="s">
        <v>43</v>
      </c>
      <c r="E1720">
        <f>"05"</f>
        <v>0</v>
      </c>
      <c r="F1720" t="s">
        <v>99</v>
      </c>
      <c r="G1720" t="s">
        <v>100</v>
      </c>
      <c r="H1720">
        <v>3299</v>
      </c>
      <c r="I1720" t="s">
        <v>1966</v>
      </c>
      <c r="J1720" t="s">
        <v>1967</v>
      </c>
      <c r="K1720" t="s">
        <v>48</v>
      </c>
      <c r="L1720" t="s">
        <v>49</v>
      </c>
      <c r="M1720">
        <v>18</v>
      </c>
      <c r="N1720" t="s">
        <v>1893</v>
      </c>
      <c r="O1720" t="s">
        <v>51</v>
      </c>
      <c r="P1720" t="s">
        <v>912</v>
      </c>
      <c r="Q1720" t="s">
        <v>913</v>
      </c>
      <c r="R1720" t="s">
        <v>914</v>
      </c>
      <c r="S1720" t="s">
        <v>55</v>
      </c>
      <c r="T1720" t="s">
        <v>55</v>
      </c>
      <c r="U1720" t="s">
        <v>915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13</v>
      </c>
      <c r="AI1720">
        <f>"05114     "</f>
        <v>0</v>
      </c>
      <c r="AJ1720" t="s">
        <v>590</v>
      </c>
      <c r="AK1720" t="s">
        <v>591</v>
      </c>
      <c r="AL1720" t="s">
        <v>107</v>
      </c>
      <c r="AM1720" t="s">
        <v>108</v>
      </c>
      <c r="AN1720" t="s">
        <v>68</v>
      </c>
      <c r="AO1720" t="s">
        <v>69</v>
      </c>
    </row>
    <row r="1721" spans="1:41">
      <c r="A1721">
        <v>1705</v>
      </c>
      <c r="B1721" t="s">
        <v>41</v>
      </c>
      <c r="C1721" t="s">
        <v>42</v>
      </c>
      <c r="D1721" t="s">
        <v>43</v>
      </c>
      <c r="E1721">
        <f>"07"</f>
        <v>0</v>
      </c>
      <c r="F1721" t="s">
        <v>44</v>
      </c>
      <c r="G1721" t="s">
        <v>45</v>
      </c>
      <c r="H1721">
        <v>3299</v>
      </c>
      <c r="I1721" t="s">
        <v>1966</v>
      </c>
      <c r="J1721" t="s">
        <v>1967</v>
      </c>
      <c r="K1721" t="s">
        <v>48</v>
      </c>
      <c r="L1721" t="s">
        <v>49</v>
      </c>
      <c r="M1721">
        <v>18</v>
      </c>
      <c r="N1721" t="s">
        <v>1893</v>
      </c>
      <c r="O1721" t="s">
        <v>51</v>
      </c>
      <c r="P1721" t="s">
        <v>912</v>
      </c>
      <c r="Q1721" t="s">
        <v>913</v>
      </c>
      <c r="R1721" t="s">
        <v>914</v>
      </c>
      <c r="S1721" t="s">
        <v>55</v>
      </c>
      <c r="T1721" t="s">
        <v>55</v>
      </c>
      <c r="U1721" t="s">
        <v>915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14</v>
      </c>
      <c r="AI1721">
        <f>"07211     "</f>
        <v>0</v>
      </c>
      <c r="AJ1721" t="s">
        <v>239</v>
      </c>
      <c r="AK1721" t="s">
        <v>240</v>
      </c>
      <c r="AL1721" t="s">
        <v>140</v>
      </c>
      <c r="AM1721" t="s">
        <v>141</v>
      </c>
      <c r="AN1721" t="s">
        <v>286</v>
      </c>
      <c r="AO1721" t="s">
        <v>142</v>
      </c>
    </row>
    <row r="1722" spans="1:41">
      <c r="A1722">
        <v>1706</v>
      </c>
      <c r="B1722" t="s">
        <v>41</v>
      </c>
      <c r="C1722" t="s">
        <v>42</v>
      </c>
      <c r="D1722" t="s">
        <v>43</v>
      </c>
      <c r="E1722">
        <f>"05"</f>
        <v>0</v>
      </c>
      <c r="F1722" t="s">
        <v>99</v>
      </c>
      <c r="G1722" t="s">
        <v>100</v>
      </c>
      <c r="H1722">
        <v>3299</v>
      </c>
      <c r="I1722" t="s">
        <v>1966</v>
      </c>
      <c r="J1722" t="s">
        <v>1967</v>
      </c>
      <c r="K1722" t="s">
        <v>48</v>
      </c>
      <c r="L1722" t="s">
        <v>49</v>
      </c>
      <c r="M1722">
        <v>18</v>
      </c>
      <c r="N1722" t="s">
        <v>1893</v>
      </c>
      <c r="O1722" t="s">
        <v>51</v>
      </c>
      <c r="P1722" t="s">
        <v>912</v>
      </c>
      <c r="Q1722" t="s">
        <v>913</v>
      </c>
      <c r="R1722" t="s">
        <v>914</v>
      </c>
      <c r="S1722" t="s">
        <v>55</v>
      </c>
      <c r="T1722" t="s">
        <v>55</v>
      </c>
      <c r="U1722" t="s">
        <v>915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16</v>
      </c>
      <c r="AI1722">
        <f>"05312     "</f>
        <v>0</v>
      </c>
      <c r="AJ1722" t="s">
        <v>196</v>
      </c>
      <c r="AK1722" t="s">
        <v>197</v>
      </c>
      <c r="AL1722" t="s">
        <v>107</v>
      </c>
      <c r="AM1722" t="s">
        <v>108</v>
      </c>
      <c r="AN1722" t="s">
        <v>286</v>
      </c>
      <c r="AO1722" t="s">
        <v>253</v>
      </c>
    </row>
    <row r="1723" spans="1:41">
      <c r="A1723">
        <v>1707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1966</v>
      </c>
      <c r="J1723" t="s">
        <v>1967</v>
      </c>
      <c r="K1723" t="s">
        <v>48</v>
      </c>
      <c r="L1723" t="s">
        <v>49</v>
      </c>
      <c r="M1723">
        <v>18</v>
      </c>
      <c r="N1723" t="s">
        <v>1893</v>
      </c>
      <c r="O1723" t="s">
        <v>51</v>
      </c>
      <c r="P1723" t="s">
        <v>912</v>
      </c>
      <c r="Q1723" t="s">
        <v>913</v>
      </c>
      <c r="R1723" t="s">
        <v>914</v>
      </c>
      <c r="S1723" t="s">
        <v>55</v>
      </c>
      <c r="T1723" t="s">
        <v>55</v>
      </c>
      <c r="U1723" t="s">
        <v>915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17</v>
      </c>
      <c r="AI1723">
        <f>"0512      "</f>
        <v>0</v>
      </c>
      <c r="AJ1723" t="s">
        <v>783</v>
      </c>
      <c r="AK1723" t="s">
        <v>784</v>
      </c>
      <c r="AL1723" t="s">
        <v>107</v>
      </c>
      <c r="AM1723" t="s">
        <v>108</v>
      </c>
      <c r="AN1723" t="s">
        <v>286</v>
      </c>
      <c r="AO1723" t="s">
        <v>70</v>
      </c>
    </row>
    <row r="1724" spans="1:41">
      <c r="A1724">
        <v>1708</v>
      </c>
      <c r="B1724" t="s">
        <v>41</v>
      </c>
      <c r="C1724" t="s">
        <v>42</v>
      </c>
      <c r="D1724" t="s">
        <v>43</v>
      </c>
      <c r="E1724">
        <f>"05"</f>
        <v>0</v>
      </c>
      <c r="F1724" t="s">
        <v>99</v>
      </c>
      <c r="G1724" t="s">
        <v>100</v>
      </c>
      <c r="H1724">
        <v>3299</v>
      </c>
      <c r="I1724" t="s">
        <v>1966</v>
      </c>
      <c r="J1724" t="s">
        <v>1967</v>
      </c>
      <c r="K1724" t="s">
        <v>48</v>
      </c>
      <c r="L1724" t="s">
        <v>49</v>
      </c>
      <c r="M1724">
        <v>18</v>
      </c>
      <c r="N1724" t="s">
        <v>1893</v>
      </c>
      <c r="O1724" t="s">
        <v>51</v>
      </c>
      <c r="P1724" t="s">
        <v>912</v>
      </c>
      <c r="Q1724" t="s">
        <v>913</v>
      </c>
      <c r="R1724" t="s">
        <v>914</v>
      </c>
      <c r="S1724" t="s">
        <v>55</v>
      </c>
      <c r="T1724" t="s">
        <v>55</v>
      </c>
      <c r="U1724" t="s">
        <v>915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18</v>
      </c>
      <c r="AI1724">
        <f>"05013     "</f>
        <v>0</v>
      </c>
      <c r="AJ1724" t="s">
        <v>392</v>
      </c>
      <c r="AK1724" t="s">
        <v>393</v>
      </c>
      <c r="AL1724" t="s">
        <v>107</v>
      </c>
      <c r="AM1724" t="s">
        <v>108</v>
      </c>
      <c r="AN1724" t="s">
        <v>286</v>
      </c>
      <c r="AO1724" t="s">
        <v>69</v>
      </c>
    </row>
    <row r="1725" spans="1:41">
      <c r="A1725">
        <v>1709</v>
      </c>
      <c r="B1725" t="s">
        <v>41</v>
      </c>
      <c r="C1725" t="s">
        <v>42</v>
      </c>
      <c r="D1725" t="s">
        <v>43</v>
      </c>
      <c r="E1725">
        <f>"02"</f>
        <v>0</v>
      </c>
      <c r="F1725" t="s">
        <v>124</v>
      </c>
      <c r="G1725" t="s">
        <v>125</v>
      </c>
      <c r="H1725">
        <v>3299</v>
      </c>
      <c r="I1725" t="s">
        <v>1966</v>
      </c>
      <c r="J1725" t="s">
        <v>1967</v>
      </c>
      <c r="K1725" t="s">
        <v>48</v>
      </c>
      <c r="L1725" t="s">
        <v>49</v>
      </c>
      <c r="M1725">
        <v>18</v>
      </c>
      <c r="N1725" t="s">
        <v>1893</v>
      </c>
      <c r="O1725" t="s">
        <v>51</v>
      </c>
      <c r="P1725" t="s">
        <v>912</v>
      </c>
      <c r="Q1725" t="s">
        <v>913</v>
      </c>
      <c r="R1725" t="s">
        <v>914</v>
      </c>
      <c r="S1725" t="s">
        <v>55</v>
      </c>
      <c r="T1725" t="s">
        <v>55</v>
      </c>
      <c r="U1725" t="s">
        <v>915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19</v>
      </c>
      <c r="AI1725">
        <f>"02104     "</f>
        <v>0</v>
      </c>
      <c r="AJ1725" t="s">
        <v>205</v>
      </c>
      <c r="AK1725" t="s">
        <v>206</v>
      </c>
      <c r="AL1725" t="s">
        <v>207</v>
      </c>
      <c r="AM1725" t="s">
        <v>208</v>
      </c>
      <c r="AN1725" t="s">
        <v>68</v>
      </c>
      <c r="AO1725" t="s">
        <v>69</v>
      </c>
    </row>
    <row r="1726" spans="1:41">
      <c r="A1726">
        <v>1710</v>
      </c>
      <c r="B1726" t="s">
        <v>41</v>
      </c>
      <c r="C1726" t="s">
        <v>42</v>
      </c>
      <c r="D1726" t="s">
        <v>43</v>
      </c>
      <c r="E1726">
        <f>"08"</f>
        <v>0</v>
      </c>
      <c r="F1726" t="s">
        <v>241</v>
      </c>
      <c r="G1726" t="s">
        <v>242</v>
      </c>
      <c r="H1726">
        <v>3299</v>
      </c>
      <c r="I1726" t="s">
        <v>1966</v>
      </c>
      <c r="J1726" t="s">
        <v>1967</v>
      </c>
      <c r="K1726" t="s">
        <v>48</v>
      </c>
      <c r="L1726" t="s">
        <v>49</v>
      </c>
      <c r="M1726">
        <v>18</v>
      </c>
      <c r="N1726" t="s">
        <v>1893</v>
      </c>
      <c r="O1726" t="s">
        <v>51</v>
      </c>
      <c r="P1726" t="s">
        <v>912</v>
      </c>
      <c r="Q1726" t="s">
        <v>913</v>
      </c>
      <c r="R1726" t="s">
        <v>914</v>
      </c>
      <c r="S1726" t="s">
        <v>55</v>
      </c>
      <c r="T1726" t="s">
        <v>55</v>
      </c>
      <c r="U1726" t="s">
        <v>915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20</v>
      </c>
      <c r="AI1726">
        <f>"08101     "</f>
        <v>0</v>
      </c>
      <c r="AJ1726" t="s">
        <v>581</v>
      </c>
      <c r="AK1726" t="s">
        <v>582</v>
      </c>
      <c r="AL1726" t="s">
        <v>248</v>
      </c>
      <c r="AM1726" t="s">
        <v>249</v>
      </c>
      <c r="AN1726" t="s">
        <v>286</v>
      </c>
      <c r="AO1726" t="s">
        <v>70</v>
      </c>
    </row>
    <row r="1727" spans="1:41">
      <c r="A1727">
        <v>1711</v>
      </c>
      <c r="B1727" t="s">
        <v>41</v>
      </c>
      <c r="C1727" t="s">
        <v>42</v>
      </c>
      <c r="D1727" t="s">
        <v>43</v>
      </c>
      <c r="E1727">
        <f>"04"</f>
        <v>0</v>
      </c>
      <c r="F1727" t="s">
        <v>86</v>
      </c>
      <c r="G1727" t="s">
        <v>87</v>
      </c>
      <c r="H1727">
        <v>3299</v>
      </c>
      <c r="I1727" t="s">
        <v>1966</v>
      </c>
      <c r="J1727" t="s">
        <v>1967</v>
      </c>
      <c r="K1727" t="s">
        <v>48</v>
      </c>
      <c r="L1727" t="s">
        <v>49</v>
      </c>
      <c r="M1727">
        <v>18</v>
      </c>
      <c r="N1727" t="s">
        <v>1893</v>
      </c>
      <c r="O1727" t="s">
        <v>51</v>
      </c>
      <c r="P1727" t="s">
        <v>912</v>
      </c>
      <c r="Q1727" t="s">
        <v>913</v>
      </c>
      <c r="R1727" t="s">
        <v>914</v>
      </c>
      <c r="S1727" t="s">
        <v>55</v>
      </c>
      <c r="T1727" t="s">
        <v>55</v>
      </c>
      <c r="U1727" t="s">
        <v>915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21</v>
      </c>
      <c r="AI1727">
        <f>"04202     "</f>
        <v>0</v>
      </c>
      <c r="AJ1727" t="s">
        <v>94</v>
      </c>
      <c r="AK1727" t="s">
        <v>95</v>
      </c>
      <c r="AL1727" t="s">
        <v>96</v>
      </c>
      <c r="AM1727" t="s">
        <v>97</v>
      </c>
      <c r="AN1727" t="s">
        <v>286</v>
      </c>
      <c r="AO1727" t="s">
        <v>139</v>
      </c>
    </row>
    <row r="1728" spans="1:41">
      <c r="A1728">
        <v>1712</v>
      </c>
      <c r="B1728" t="s">
        <v>41</v>
      </c>
      <c r="C1728" t="s">
        <v>42</v>
      </c>
      <c r="D1728" t="s">
        <v>43</v>
      </c>
      <c r="E1728">
        <f>"05"</f>
        <v>0</v>
      </c>
      <c r="F1728" t="s">
        <v>99</v>
      </c>
      <c r="G1728" t="s">
        <v>100</v>
      </c>
      <c r="H1728">
        <v>3299</v>
      </c>
      <c r="I1728" t="s">
        <v>1966</v>
      </c>
      <c r="J1728" t="s">
        <v>1967</v>
      </c>
      <c r="K1728" t="s">
        <v>48</v>
      </c>
      <c r="L1728" t="s">
        <v>49</v>
      </c>
      <c r="M1728">
        <v>18</v>
      </c>
      <c r="N1728" t="s">
        <v>1893</v>
      </c>
      <c r="O1728" t="s">
        <v>51</v>
      </c>
      <c r="P1728" t="s">
        <v>912</v>
      </c>
      <c r="Q1728" t="s">
        <v>913</v>
      </c>
      <c r="R1728" t="s">
        <v>914</v>
      </c>
      <c r="S1728" t="s">
        <v>55</v>
      </c>
      <c r="T1728" t="s">
        <v>55</v>
      </c>
      <c r="U1728" t="s">
        <v>915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23</v>
      </c>
      <c r="AI1728">
        <f>"05131     "</f>
        <v>0</v>
      </c>
      <c r="AJ1728" t="s">
        <v>105</v>
      </c>
      <c r="AK1728" t="s">
        <v>106</v>
      </c>
      <c r="AL1728" t="s">
        <v>107</v>
      </c>
      <c r="AM1728" t="s">
        <v>108</v>
      </c>
      <c r="AN1728" t="s">
        <v>68</v>
      </c>
      <c r="AO1728" t="s">
        <v>69</v>
      </c>
    </row>
    <row r="1729" spans="1:41">
      <c r="A1729">
        <v>1713</v>
      </c>
      <c r="B1729" t="s">
        <v>41</v>
      </c>
      <c r="C1729" t="s">
        <v>42</v>
      </c>
      <c r="D1729" t="s">
        <v>43</v>
      </c>
      <c r="E1729">
        <f>"03"</f>
        <v>0</v>
      </c>
      <c r="F1729" t="s">
        <v>73</v>
      </c>
      <c r="G1729" t="s">
        <v>74</v>
      </c>
      <c r="H1729">
        <v>3299</v>
      </c>
      <c r="I1729" t="s">
        <v>1966</v>
      </c>
      <c r="J1729" t="s">
        <v>1967</v>
      </c>
      <c r="K1729" t="s">
        <v>48</v>
      </c>
      <c r="L1729" t="s">
        <v>49</v>
      </c>
      <c r="M1729">
        <v>18</v>
      </c>
      <c r="N1729" t="s">
        <v>1893</v>
      </c>
      <c r="O1729" t="s">
        <v>51</v>
      </c>
      <c r="P1729" t="s">
        <v>912</v>
      </c>
      <c r="Q1729" t="s">
        <v>913</v>
      </c>
      <c r="R1729" t="s">
        <v>914</v>
      </c>
      <c r="S1729" t="s">
        <v>55</v>
      </c>
      <c r="T1729" t="s">
        <v>55</v>
      </c>
      <c r="U1729" t="s">
        <v>915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24</v>
      </c>
      <c r="AI1729">
        <f>"03312     "</f>
        <v>0</v>
      </c>
      <c r="AJ1729" t="s">
        <v>328</v>
      </c>
      <c r="AK1729" t="s">
        <v>329</v>
      </c>
      <c r="AL1729" t="s">
        <v>330</v>
      </c>
      <c r="AM1729" t="s">
        <v>331</v>
      </c>
      <c r="AN1729" t="s">
        <v>286</v>
      </c>
      <c r="AO1729" t="s">
        <v>85</v>
      </c>
    </row>
    <row r="1730" spans="1:41">
      <c r="A1730">
        <v>1714</v>
      </c>
      <c r="B1730" t="s">
        <v>41</v>
      </c>
      <c r="C1730" t="s">
        <v>42</v>
      </c>
      <c r="D1730" t="s">
        <v>43</v>
      </c>
      <c r="E1730">
        <f>"02"</f>
        <v>0</v>
      </c>
      <c r="F1730" t="s">
        <v>124</v>
      </c>
      <c r="G1730" t="s">
        <v>125</v>
      </c>
      <c r="H1730">
        <v>3299</v>
      </c>
      <c r="I1730" t="s">
        <v>1966</v>
      </c>
      <c r="J1730" t="s">
        <v>1967</v>
      </c>
      <c r="K1730" t="s">
        <v>48</v>
      </c>
      <c r="L1730" t="s">
        <v>49</v>
      </c>
      <c r="M1730">
        <v>18</v>
      </c>
      <c r="N1730" t="s">
        <v>1893</v>
      </c>
      <c r="O1730" t="s">
        <v>51</v>
      </c>
      <c r="P1730" t="s">
        <v>912</v>
      </c>
      <c r="Q1730" t="s">
        <v>913</v>
      </c>
      <c r="R1730" t="s">
        <v>914</v>
      </c>
      <c r="S1730" t="s">
        <v>55</v>
      </c>
      <c r="T1730" t="s">
        <v>55</v>
      </c>
      <c r="U1730" t="s">
        <v>915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25</v>
      </c>
      <c r="AI1730">
        <f>"02105     "</f>
        <v>0</v>
      </c>
      <c r="AJ1730" t="s">
        <v>287</v>
      </c>
      <c r="AK1730" t="s">
        <v>288</v>
      </c>
      <c r="AL1730" t="s">
        <v>207</v>
      </c>
      <c r="AM1730" t="s">
        <v>208</v>
      </c>
      <c r="AN1730" t="s">
        <v>286</v>
      </c>
      <c r="AO1730" t="s">
        <v>184</v>
      </c>
    </row>
    <row r="1731" spans="1:41">
      <c r="A1731">
        <v>1715</v>
      </c>
      <c r="B1731" t="s">
        <v>41</v>
      </c>
      <c r="C1731" t="s">
        <v>42</v>
      </c>
      <c r="D1731" t="s">
        <v>43</v>
      </c>
      <c r="E1731">
        <f>"09"</f>
        <v>0</v>
      </c>
      <c r="F1731" t="s">
        <v>297</v>
      </c>
      <c r="G1731" t="s">
        <v>298</v>
      </c>
      <c r="H1731">
        <v>3299</v>
      </c>
      <c r="I1731" t="s">
        <v>1966</v>
      </c>
      <c r="J1731" t="s">
        <v>1967</v>
      </c>
      <c r="K1731" t="s">
        <v>48</v>
      </c>
      <c r="L1731" t="s">
        <v>49</v>
      </c>
      <c r="M1731">
        <v>18</v>
      </c>
      <c r="N1731" t="s">
        <v>1893</v>
      </c>
      <c r="O1731" t="s">
        <v>51</v>
      </c>
      <c r="P1731" t="s">
        <v>912</v>
      </c>
      <c r="Q1731" t="s">
        <v>913</v>
      </c>
      <c r="R1731" t="s">
        <v>914</v>
      </c>
      <c r="S1731" t="s">
        <v>55</v>
      </c>
      <c r="T1731" t="s">
        <v>55</v>
      </c>
      <c r="U1731" t="s">
        <v>915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27</v>
      </c>
      <c r="AI1731">
        <f>"093       "</f>
        <v>0</v>
      </c>
      <c r="AJ1731" t="s">
        <v>765</v>
      </c>
      <c r="AK1731" t="s">
        <v>766</v>
      </c>
      <c r="AL1731" t="s">
        <v>575</v>
      </c>
      <c r="AM1731" t="s">
        <v>576</v>
      </c>
      <c r="AN1731" t="s">
        <v>286</v>
      </c>
      <c r="AO1731" t="s">
        <v>209</v>
      </c>
    </row>
    <row r="1732" spans="1:41">
      <c r="A1732">
        <v>1716</v>
      </c>
      <c r="B1732" t="s">
        <v>41</v>
      </c>
      <c r="C1732" t="s">
        <v>42</v>
      </c>
      <c r="D1732" t="s">
        <v>43</v>
      </c>
      <c r="E1732">
        <f>"07"</f>
        <v>0</v>
      </c>
      <c r="F1732" t="s">
        <v>44</v>
      </c>
      <c r="G1732" t="s">
        <v>45</v>
      </c>
      <c r="H1732">
        <v>3299</v>
      </c>
      <c r="I1732" t="s">
        <v>1966</v>
      </c>
      <c r="J1732" t="s">
        <v>1967</v>
      </c>
      <c r="K1732" t="s">
        <v>48</v>
      </c>
      <c r="L1732" t="s">
        <v>49</v>
      </c>
      <c r="M1732">
        <v>18</v>
      </c>
      <c r="N1732" t="s">
        <v>1893</v>
      </c>
      <c r="O1732" t="s">
        <v>51</v>
      </c>
      <c r="P1732" t="s">
        <v>912</v>
      </c>
      <c r="Q1732" t="s">
        <v>913</v>
      </c>
      <c r="R1732" t="s">
        <v>914</v>
      </c>
      <c r="S1732" t="s">
        <v>55</v>
      </c>
      <c r="T1732" t="s">
        <v>55</v>
      </c>
      <c r="U1732" t="s">
        <v>915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28</v>
      </c>
      <c r="AI1732">
        <f>"0711      "</f>
        <v>0</v>
      </c>
      <c r="AJ1732" t="s">
        <v>532</v>
      </c>
      <c r="AK1732" t="s">
        <v>533</v>
      </c>
      <c r="AL1732" t="s">
        <v>66</v>
      </c>
      <c r="AM1732" t="s">
        <v>67</v>
      </c>
      <c r="AN1732" t="s">
        <v>286</v>
      </c>
      <c r="AO1732" t="s">
        <v>1505</v>
      </c>
    </row>
    <row r="1733" spans="1:41">
      <c r="A1733">
        <v>1717</v>
      </c>
      <c r="B1733" t="s">
        <v>41</v>
      </c>
      <c r="C1733" t="s">
        <v>42</v>
      </c>
      <c r="D1733" t="s">
        <v>43</v>
      </c>
      <c r="E1733">
        <f>"05"</f>
        <v>0</v>
      </c>
      <c r="F1733" t="s">
        <v>99</v>
      </c>
      <c r="G1733" t="s">
        <v>100</v>
      </c>
      <c r="H1733">
        <v>3299</v>
      </c>
      <c r="I1733" t="s">
        <v>1966</v>
      </c>
      <c r="J1733" t="s">
        <v>1967</v>
      </c>
      <c r="K1733" t="s">
        <v>48</v>
      </c>
      <c r="L1733" t="s">
        <v>49</v>
      </c>
      <c r="M1733">
        <v>18</v>
      </c>
      <c r="N1733" t="s">
        <v>1893</v>
      </c>
      <c r="O1733" t="s">
        <v>51</v>
      </c>
      <c r="P1733" t="s">
        <v>912</v>
      </c>
      <c r="Q1733" t="s">
        <v>913</v>
      </c>
      <c r="R1733" t="s">
        <v>914</v>
      </c>
      <c r="S1733" t="s">
        <v>55</v>
      </c>
      <c r="T1733" t="s">
        <v>55</v>
      </c>
      <c r="U1733" t="s">
        <v>915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29</v>
      </c>
      <c r="AI1733">
        <f>"05311     "</f>
        <v>0</v>
      </c>
      <c r="AJ1733" t="s">
        <v>192</v>
      </c>
      <c r="AK1733" t="s">
        <v>193</v>
      </c>
      <c r="AL1733" t="s">
        <v>107</v>
      </c>
      <c r="AM1733" t="s">
        <v>108</v>
      </c>
      <c r="AN1733" t="s">
        <v>286</v>
      </c>
      <c r="AO1733" t="s">
        <v>70</v>
      </c>
    </row>
    <row r="1734" spans="1:41">
      <c r="A1734">
        <v>1718</v>
      </c>
      <c r="B1734" t="s">
        <v>41</v>
      </c>
      <c r="C1734" t="s">
        <v>42</v>
      </c>
      <c r="D1734" t="s">
        <v>43</v>
      </c>
      <c r="E1734">
        <f>"05"</f>
        <v>0</v>
      </c>
      <c r="F1734" t="s">
        <v>99</v>
      </c>
      <c r="G1734" t="s">
        <v>100</v>
      </c>
      <c r="H1734">
        <v>3299</v>
      </c>
      <c r="I1734" t="s">
        <v>1966</v>
      </c>
      <c r="J1734" t="s">
        <v>1967</v>
      </c>
      <c r="K1734" t="s">
        <v>48</v>
      </c>
      <c r="L1734" t="s">
        <v>49</v>
      </c>
      <c r="M1734">
        <v>18</v>
      </c>
      <c r="N1734" t="s">
        <v>1893</v>
      </c>
      <c r="O1734" t="s">
        <v>51</v>
      </c>
      <c r="P1734" t="s">
        <v>912</v>
      </c>
      <c r="Q1734" t="s">
        <v>913</v>
      </c>
      <c r="R1734" t="s">
        <v>914</v>
      </c>
      <c r="S1734" t="s">
        <v>55</v>
      </c>
      <c r="T1734" t="s">
        <v>55</v>
      </c>
      <c r="U1734" t="s">
        <v>915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30</v>
      </c>
      <c r="AI1734">
        <f>"05013     "</f>
        <v>0</v>
      </c>
      <c r="AJ1734" t="s">
        <v>392</v>
      </c>
      <c r="AK1734" t="s">
        <v>393</v>
      </c>
      <c r="AL1734" t="s">
        <v>107</v>
      </c>
      <c r="AM1734" t="s">
        <v>108</v>
      </c>
      <c r="AN1734" t="s">
        <v>286</v>
      </c>
      <c r="AO1734" t="s">
        <v>223</v>
      </c>
    </row>
    <row r="1735" spans="1:41">
      <c r="A1735">
        <v>1719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1966</v>
      </c>
      <c r="J1735" t="s">
        <v>1967</v>
      </c>
      <c r="K1735" t="s">
        <v>48</v>
      </c>
      <c r="L1735" t="s">
        <v>49</v>
      </c>
      <c r="M1735">
        <v>18</v>
      </c>
      <c r="N1735" t="s">
        <v>1893</v>
      </c>
      <c r="O1735" t="s">
        <v>51</v>
      </c>
      <c r="P1735" t="s">
        <v>912</v>
      </c>
      <c r="Q1735" t="s">
        <v>913</v>
      </c>
      <c r="R1735" t="s">
        <v>914</v>
      </c>
      <c r="S1735" t="s">
        <v>55</v>
      </c>
      <c r="T1735" t="s">
        <v>55</v>
      </c>
      <c r="U1735" t="s">
        <v>915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31</v>
      </c>
      <c r="AI1735">
        <f>"05121     "</f>
        <v>0</v>
      </c>
      <c r="AJ1735" t="s">
        <v>179</v>
      </c>
      <c r="AK1735" t="s">
        <v>180</v>
      </c>
      <c r="AL1735" t="s">
        <v>107</v>
      </c>
      <c r="AM1735" t="s">
        <v>108</v>
      </c>
      <c r="AN1735" t="s">
        <v>286</v>
      </c>
      <c r="AO1735" t="s">
        <v>70</v>
      </c>
    </row>
    <row r="1736" spans="1:41">
      <c r="A1736">
        <v>1720</v>
      </c>
      <c r="B1736" t="s">
        <v>41</v>
      </c>
      <c r="C1736" t="s">
        <v>42</v>
      </c>
      <c r="D1736" t="s">
        <v>43</v>
      </c>
      <c r="E1736">
        <f>"05"</f>
        <v>0</v>
      </c>
      <c r="F1736" t="s">
        <v>99</v>
      </c>
      <c r="G1736" t="s">
        <v>100</v>
      </c>
      <c r="H1736">
        <v>3299</v>
      </c>
      <c r="I1736" t="s">
        <v>1966</v>
      </c>
      <c r="J1736" t="s">
        <v>1967</v>
      </c>
      <c r="K1736" t="s">
        <v>48</v>
      </c>
      <c r="L1736" t="s">
        <v>49</v>
      </c>
      <c r="M1736">
        <v>18</v>
      </c>
      <c r="N1736" t="s">
        <v>1893</v>
      </c>
      <c r="O1736" t="s">
        <v>51</v>
      </c>
      <c r="P1736" t="s">
        <v>912</v>
      </c>
      <c r="Q1736" t="s">
        <v>913</v>
      </c>
      <c r="R1736" t="s">
        <v>914</v>
      </c>
      <c r="S1736" t="s">
        <v>55</v>
      </c>
      <c r="T1736" t="s">
        <v>55</v>
      </c>
      <c r="U1736" t="s">
        <v>915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32</v>
      </c>
      <c r="AI1736">
        <f>"05411     "</f>
        <v>0</v>
      </c>
      <c r="AJ1736" t="s">
        <v>401</v>
      </c>
      <c r="AK1736" t="s">
        <v>402</v>
      </c>
      <c r="AL1736" t="s">
        <v>107</v>
      </c>
      <c r="AM1736" t="s">
        <v>108</v>
      </c>
      <c r="AN1736" t="s">
        <v>286</v>
      </c>
      <c r="AO1736" t="s">
        <v>276</v>
      </c>
    </row>
    <row r="1737" spans="1:41">
      <c r="A1737">
        <v>1721</v>
      </c>
      <c r="B1737" t="s">
        <v>41</v>
      </c>
      <c r="C1737" t="s">
        <v>42</v>
      </c>
      <c r="D1737" t="s">
        <v>43</v>
      </c>
      <c r="E1737">
        <f>"08"</f>
        <v>0</v>
      </c>
      <c r="F1737" t="s">
        <v>241</v>
      </c>
      <c r="G1737" t="s">
        <v>242</v>
      </c>
      <c r="H1737">
        <v>3299</v>
      </c>
      <c r="I1737" t="s">
        <v>1966</v>
      </c>
      <c r="J1737" t="s">
        <v>1967</v>
      </c>
      <c r="K1737" t="s">
        <v>48</v>
      </c>
      <c r="L1737" t="s">
        <v>49</v>
      </c>
      <c r="M1737">
        <v>18</v>
      </c>
      <c r="N1737" t="s">
        <v>1893</v>
      </c>
      <c r="O1737" t="s">
        <v>51</v>
      </c>
      <c r="P1737" t="s">
        <v>912</v>
      </c>
      <c r="Q1737" t="s">
        <v>913</v>
      </c>
      <c r="R1737" t="s">
        <v>914</v>
      </c>
      <c r="S1737" t="s">
        <v>55</v>
      </c>
      <c r="T1737" t="s">
        <v>55</v>
      </c>
      <c r="U1737" t="s">
        <v>915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33</v>
      </c>
      <c r="AI1737">
        <f>"08101     "</f>
        <v>0</v>
      </c>
      <c r="AJ1737" t="s">
        <v>581</v>
      </c>
      <c r="AK1737" t="s">
        <v>582</v>
      </c>
      <c r="AL1737" t="s">
        <v>248</v>
      </c>
      <c r="AM1737" t="s">
        <v>249</v>
      </c>
      <c r="AN1737" t="s">
        <v>286</v>
      </c>
      <c r="AO1737" t="s">
        <v>276</v>
      </c>
    </row>
    <row r="1738" spans="1:41">
      <c r="A1738">
        <v>1722</v>
      </c>
      <c r="B1738" t="s">
        <v>41</v>
      </c>
      <c r="C1738" t="s">
        <v>42</v>
      </c>
      <c r="D1738" t="s">
        <v>43</v>
      </c>
      <c r="E1738">
        <f>"02"</f>
        <v>0</v>
      </c>
      <c r="F1738" t="s">
        <v>124</v>
      </c>
      <c r="G1738" t="s">
        <v>125</v>
      </c>
      <c r="H1738">
        <v>3299</v>
      </c>
      <c r="I1738" t="s">
        <v>1966</v>
      </c>
      <c r="J1738" t="s">
        <v>1967</v>
      </c>
      <c r="K1738" t="s">
        <v>48</v>
      </c>
      <c r="L1738" t="s">
        <v>49</v>
      </c>
      <c r="M1738">
        <v>18</v>
      </c>
      <c r="N1738" t="s">
        <v>1893</v>
      </c>
      <c r="O1738" t="s">
        <v>51</v>
      </c>
      <c r="P1738" t="s">
        <v>912</v>
      </c>
      <c r="Q1738" t="s">
        <v>913</v>
      </c>
      <c r="R1738" t="s">
        <v>914</v>
      </c>
      <c r="S1738" t="s">
        <v>55</v>
      </c>
      <c r="T1738" t="s">
        <v>55</v>
      </c>
      <c r="U1738" t="s">
        <v>915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34</v>
      </c>
      <c r="AI1738">
        <f>"02202     "</f>
        <v>0</v>
      </c>
      <c r="AJ1738" t="s">
        <v>161</v>
      </c>
      <c r="AK1738" t="s">
        <v>162</v>
      </c>
      <c r="AL1738" t="s">
        <v>96</v>
      </c>
      <c r="AM1738" t="s">
        <v>97</v>
      </c>
      <c r="AN1738" t="s">
        <v>286</v>
      </c>
      <c r="AO1738" t="s">
        <v>276</v>
      </c>
    </row>
    <row r="1739" spans="1:41">
      <c r="A1739">
        <v>1723</v>
      </c>
      <c r="B1739" t="s">
        <v>41</v>
      </c>
      <c r="C1739" t="s">
        <v>42</v>
      </c>
      <c r="D1739" t="s">
        <v>43</v>
      </c>
      <c r="E1739">
        <f>"04"</f>
        <v>0</v>
      </c>
      <c r="F1739" t="s">
        <v>86</v>
      </c>
      <c r="G1739" t="s">
        <v>87</v>
      </c>
      <c r="H1739">
        <v>3299</v>
      </c>
      <c r="I1739" t="s">
        <v>1966</v>
      </c>
      <c r="J1739" t="s">
        <v>1967</v>
      </c>
      <c r="K1739" t="s">
        <v>48</v>
      </c>
      <c r="L1739" t="s">
        <v>49</v>
      </c>
      <c r="M1739">
        <v>18</v>
      </c>
      <c r="N1739" t="s">
        <v>1893</v>
      </c>
      <c r="O1739" t="s">
        <v>51</v>
      </c>
      <c r="P1739" t="s">
        <v>912</v>
      </c>
      <c r="Q1739" t="s">
        <v>913</v>
      </c>
      <c r="R1739" t="s">
        <v>914</v>
      </c>
      <c r="S1739" t="s">
        <v>55</v>
      </c>
      <c r="T1739" t="s">
        <v>55</v>
      </c>
      <c r="U1739" t="s">
        <v>915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36</v>
      </c>
      <c r="AI1739">
        <f>"04201     "</f>
        <v>0</v>
      </c>
      <c r="AJ1739" t="s">
        <v>219</v>
      </c>
      <c r="AK1739" t="s">
        <v>220</v>
      </c>
      <c r="AL1739" t="s">
        <v>221</v>
      </c>
      <c r="AM1739" t="s">
        <v>222</v>
      </c>
      <c r="AN1739" t="s">
        <v>286</v>
      </c>
      <c r="AO1739" t="s">
        <v>1505</v>
      </c>
    </row>
    <row r="1740" spans="1:41">
      <c r="A1740">
        <v>1724</v>
      </c>
      <c r="B1740" t="s">
        <v>41</v>
      </c>
      <c r="C1740" t="s">
        <v>42</v>
      </c>
      <c r="D1740" t="s">
        <v>43</v>
      </c>
      <c r="E1740">
        <f>"05"</f>
        <v>0</v>
      </c>
      <c r="F1740" t="s">
        <v>99</v>
      </c>
      <c r="G1740" t="s">
        <v>100</v>
      </c>
      <c r="H1740">
        <v>3299</v>
      </c>
      <c r="I1740" t="s">
        <v>1966</v>
      </c>
      <c r="J1740" t="s">
        <v>1967</v>
      </c>
      <c r="K1740" t="s">
        <v>48</v>
      </c>
      <c r="L1740" t="s">
        <v>49</v>
      </c>
      <c r="M1740">
        <v>18</v>
      </c>
      <c r="N1740" t="s">
        <v>1893</v>
      </c>
      <c r="O1740" t="s">
        <v>51</v>
      </c>
      <c r="P1740" t="s">
        <v>912</v>
      </c>
      <c r="Q1740" t="s">
        <v>913</v>
      </c>
      <c r="R1740" t="s">
        <v>914</v>
      </c>
      <c r="S1740" t="s">
        <v>55</v>
      </c>
      <c r="T1740" t="s">
        <v>55</v>
      </c>
      <c r="U1740" t="s">
        <v>915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37</v>
      </c>
      <c r="AI1740">
        <f>"05011     "</f>
        <v>0</v>
      </c>
      <c r="AJ1740" t="s">
        <v>502</v>
      </c>
      <c r="AK1740" t="s">
        <v>503</v>
      </c>
      <c r="AL1740" t="s">
        <v>107</v>
      </c>
      <c r="AM1740" t="s">
        <v>108</v>
      </c>
      <c r="AN1740" t="s">
        <v>286</v>
      </c>
      <c r="AO1740" t="s">
        <v>70</v>
      </c>
    </row>
    <row r="1741" spans="1:41">
      <c r="A1741">
        <v>1725</v>
      </c>
      <c r="B1741" t="s">
        <v>41</v>
      </c>
      <c r="C1741" t="s">
        <v>42</v>
      </c>
      <c r="D1741" t="s">
        <v>43</v>
      </c>
      <c r="E1741">
        <f>"05"</f>
        <v>0</v>
      </c>
      <c r="F1741" t="s">
        <v>99</v>
      </c>
      <c r="G1741" t="s">
        <v>100</v>
      </c>
      <c r="H1741">
        <v>3299</v>
      </c>
      <c r="I1741" t="s">
        <v>1966</v>
      </c>
      <c r="J1741" t="s">
        <v>1967</v>
      </c>
      <c r="K1741" t="s">
        <v>48</v>
      </c>
      <c r="L1741" t="s">
        <v>49</v>
      </c>
      <c r="M1741">
        <v>18</v>
      </c>
      <c r="N1741" t="s">
        <v>1893</v>
      </c>
      <c r="O1741" t="s">
        <v>51</v>
      </c>
      <c r="P1741" t="s">
        <v>912</v>
      </c>
      <c r="Q1741" t="s">
        <v>913</v>
      </c>
      <c r="R1741" t="s">
        <v>914</v>
      </c>
      <c r="S1741" t="s">
        <v>55</v>
      </c>
      <c r="T1741" t="s">
        <v>55</v>
      </c>
      <c r="U1741" t="s">
        <v>915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39</v>
      </c>
      <c r="AI1741">
        <f>"05121     "</f>
        <v>0</v>
      </c>
      <c r="AJ1741" t="s">
        <v>179</v>
      </c>
      <c r="AK1741" t="s">
        <v>180</v>
      </c>
      <c r="AL1741" t="s">
        <v>107</v>
      </c>
      <c r="AM1741" t="s">
        <v>108</v>
      </c>
      <c r="AN1741" t="s">
        <v>286</v>
      </c>
      <c r="AO1741" t="s">
        <v>142</v>
      </c>
    </row>
    <row r="1742" spans="1:41">
      <c r="A1742">
        <v>1726</v>
      </c>
      <c r="B1742" t="s">
        <v>41</v>
      </c>
      <c r="C1742" t="s">
        <v>42</v>
      </c>
      <c r="D1742" t="s">
        <v>43</v>
      </c>
      <c r="E1742">
        <f>"05"</f>
        <v>0</v>
      </c>
      <c r="F1742" t="s">
        <v>99</v>
      </c>
      <c r="G1742" t="s">
        <v>100</v>
      </c>
      <c r="H1742">
        <v>3299</v>
      </c>
      <c r="I1742" t="s">
        <v>1966</v>
      </c>
      <c r="J1742" t="s">
        <v>1967</v>
      </c>
      <c r="K1742" t="s">
        <v>48</v>
      </c>
      <c r="L1742" t="s">
        <v>49</v>
      </c>
      <c r="M1742">
        <v>18</v>
      </c>
      <c r="N1742" t="s">
        <v>1893</v>
      </c>
      <c r="O1742" t="s">
        <v>51</v>
      </c>
      <c r="P1742" t="s">
        <v>912</v>
      </c>
      <c r="Q1742" t="s">
        <v>913</v>
      </c>
      <c r="R1742" t="s">
        <v>914</v>
      </c>
      <c r="S1742" t="s">
        <v>55</v>
      </c>
      <c r="T1742" t="s">
        <v>55</v>
      </c>
      <c r="U1742" t="s">
        <v>915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41</v>
      </c>
      <c r="AI1742">
        <f>"05113     "</f>
        <v>0</v>
      </c>
      <c r="AJ1742" t="s">
        <v>731</v>
      </c>
      <c r="AK1742" t="s">
        <v>732</v>
      </c>
      <c r="AL1742" t="s">
        <v>107</v>
      </c>
      <c r="AM1742" t="s">
        <v>108</v>
      </c>
      <c r="AN1742" t="s">
        <v>286</v>
      </c>
      <c r="AO1742" t="s">
        <v>69</v>
      </c>
    </row>
    <row r="1743" spans="1:41">
      <c r="A1743">
        <v>1727</v>
      </c>
      <c r="B1743" t="s">
        <v>41</v>
      </c>
      <c r="C1743" t="s">
        <v>42</v>
      </c>
      <c r="D1743" t="s">
        <v>43</v>
      </c>
      <c r="E1743">
        <f>"05"</f>
        <v>0</v>
      </c>
      <c r="F1743" t="s">
        <v>99</v>
      </c>
      <c r="G1743" t="s">
        <v>100</v>
      </c>
      <c r="H1743">
        <v>3299</v>
      </c>
      <c r="I1743" t="s">
        <v>1966</v>
      </c>
      <c r="J1743" t="s">
        <v>1967</v>
      </c>
      <c r="K1743" t="s">
        <v>48</v>
      </c>
      <c r="L1743" t="s">
        <v>49</v>
      </c>
      <c r="M1743">
        <v>18</v>
      </c>
      <c r="N1743" t="s">
        <v>1893</v>
      </c>
      <c r="O1743" t="s">
        <v>51</v>
      </c>
      <c r="P1743" t="s">
        <v>912</v>
      </c>
      <c r="Q1743" t="s">
        <v>913</v>
      </c>
      <c r="R1743" t="s">
        <v>914</v>
      </c>
      <c r="S1743" t="s">
        <v>55</v>
      </c>
      <c r="T1743" t="s">
        <v>55</v>
      </c>
      <c r="U1743" t="s">
        <v>915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42</v>
      </c>
      <c r="AI1743">
        <f>"05121     "</f>
        <v>0</v>
      </c>
      <c r="AJ1743" t="s">
        <v>179</v>
      </c>
      <c r="AK1743" t="s">
        <v>180</v>
      </c>
      <c r="AL1743" t="s">
        <v>107</v>
      </c>
      <c r="AM1743" t="s">
        <v>108</v>
      </c>
      <c r="AN1743" t="s">
        <v>286</v>
      </c>
      <c r="AO1743" t="s">
        <v>70</v>
      </c>
    </row>
    <row r="1744" spans="1:41">
      <c r="A1744">
        <v>1728</v>
      </c>
      <c r="B1744" t="s">
        <v>41</v>
      </c>
      <c r="C1744" t="s">
        <v>42</v>
      </c>
      <c r="D1744" t="s">
        <v>43</v>
      </c>
      <c r="E1744">
        <f>"04"</f>
        <v>0</v>
      </c>
      <c r="F1744" t="s">
        <v>86</v>
      </c>
      <c r="G1744" t="s">
        <v>87</v>
      </c>
      <c r="H1744">
        <v>3299</v>
      </c>
      <c r="I1744" t="s">
        <v>1966</v>
      </c>
      <c r="J1744" t="s">
        <v>1967</v>
      </c>
      <c r="K1744" t="s">
        <v>48</v>
      </c>
      <c r="L1744" t="s">
        <v>49</v>
      </c>
      <c r="M1744">
        <v>18</v>
      </c>
      <c r="N1744" t="s">
        <v>1893</v>
      </c>
      <c r="O1744" t="s">
        <v>51</v>
      </c>
      <c r="P1744" t="s">
        <v>912</v>
      </c>
      <c r="Q1744" t="s">
        <v>913</v>
      </c>
      <c r="R1744" t="s">
        <v>914</v>
      </c>
      <c r="S1744" t="s">
        <v>55</v>
      </c>
      <c r="T1744" t="s">
        <v>55</v>
      </c>
      <c r="U1744" t="s">
        <v>915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43</v>
      </c>
      <c r="AI1744">
        <f>"04201     "</f>
        <v>0</v>
      </c>
      <c r="AJ1744" t="s">
        <v>219</v>
      </c>
      <c r="AK1744" t="s">
        <v>220</v>
      </c>
      <c r="AL1744" t="s">
        <v>221</v>
      </c>
      <c r="AM1744" t="s">
        <v>222</v>
      </c>
      <c r="AN1744" t="s">
        <v>286</v>
      </c>
      <c r="AO1744" t="s">
        <v>142</v>
      </c>
    </row>
    <row r="1745" spans="1:41">
      <c r="A1745">
        <v>1729</v>
      </c>
      <c r="B1745" t="s">
        <v>41</v>
      </c>
      <c r="C1745" t="s">
        <v>42</v>
      </c>
      <c r="D1745" t="s">
        <v>43</v>
      </c>
      <c r="E1745">
        <f>"04"</f>
        <v>0</v>
      </c>
      <c r="F1745" t="s">
        <v>86</v>
      </c>
      <c r="G1745" t="s">
        <v>87</v>
      </c>
      <c r="H1745">
        <v>3299</v>
      </c>
      <c r="I1745" t="s">
        <v>1966</v>
      </c>
      <c r="J1745" t="s">
        <v>1967</v>
      </c>
      <c r="K1745" t="s">
        <v>48</v>
      </c>
      <c r="L1745" t="s">
        <v>49</v>
      </c>
      <c r="M1745">
        <v>18</v>
      </c>
      <c r="N1745" t="s">
        <v>1893</v>
      </c>
      <c r="O1745" t="s">
        <v>51</v>
      </c>
      <c r="P1745" t="s">
        <v>912</v>
      </c>
      <c r="Q1745" t="s">
        <v>913</v>
      </c>
      <c r="R1745" t="s">
        <v>914</v>
      </c>
      <c r="S1745" t="s">
        <v>55</v>
      </c>
      <c r="T1745" t="s">
        <v>55</v>
      </c>
      <c r="U1745" t="s">
        <v>915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44</v>
      </c>
      <c r="AI1745">
        <f>"04202     "</f>
        <v>0</v>
      </c>
      <c r="AJ1745" t="s">
        <v>94</v>
      </c>
      <c r="AK1745" t="s">
        <v>95</v>
      </c>
      <c r="AL1745" t="s">
        <v>96</v>
      </c>
      <c r="AM1745" t="s">
        <v>97</v>
      </c>
      <c r="AN1745" t="s">
        <v>68</v>
      </c>
      <c r="AO1745" t="s">
        <v>276</v>
      </c>
    </row>
    <row r="1746" spans="1:41">
      <c r="A1746">
        <v>1730</v>
      </c>
      <c r="B1746" t="s">
        <v>41</v>
      </c>
      <c r="C1746" t="s">
        <v>42</v>
      </c>
      <c r="D1746" t="s">
        <v>43</v>
      </c>
      <c r="E1746">
        <f>"07"</f>
        <v>0</v>
      </c>
      <c r="F1746" t="s">
        <v>44</v>
      </c>
      <c r="G1746" t="s">
        <v>45</v>
      </c>
      <c r="H1746">
        <v>3299</v>
      </c>
      <c r="I1746" t="s">
        <v>1966</v>
      </c>
      <c r="J1746" t="s">
        <v>1967</v>
      </c>
      <c r="K1746" t="s">
        <v>48</v>
      </c>
      <c r="L1746" t="s">
        <v>49</v>
      </c>
      <c r="M1746">
        <v>18</v>
      </c>
      <c r="N1746" t="s">
        <v>1893</v>
      </c>
      <c r="O1746" t="s">
        <v>51</v>
      </c>
      <c r="P1746" t="s">
        <v>912</v>
      </c>
      <c r="Q1746" t="s">
        <v>913</v>
      </c>
      <c r="R1746" t="s">
        <v>914</v>
      </c>
      <c r="S1746" t="s">
        <v>55</v>
      </c>
      <c r="T1746" t="s">
        <v>55</v>
      </c>
      <c r="U1746" t="s">
        <v>915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45</v>
      </c>
      <c r="AI1746">
        <f>"07115     "</f>
        <v>0</v>
      </c>
      <c r="AJ1746" t="s">
        <v>135</v>
      </c>
      <c r="AK1746" t="s">
        <v>136</v>
      </c>
      <c r="AL1746" t="s">
        <v>137</v>
      </c>
      <c r="AM1746" t="s">
        <v>138</v>
      </c>
      <c r="AN1746" t="s">
        <v>286</v>
      </c>
      <c r="AO1746" t="s">
        <v>139</v>
      </c>
    </row>
    <row r="1747" spans="1:41">
      <c r="A1747">
        <v>1731</v>
      </c>
      <c r="B1747" t="s">
        <v>41</v>
      </c>
      <c r="C1747" t="s">
        <v>42</v>
      </c>
      <c r="D1747" t="s">
        <v>43</v>
      </c>
      <c r="E1747">
        <f>"06"</f>
        <v>0</v>
      </c>
      <c r="F1747" t="s">
        <v>448</v>
      </c>
      <c r="G1747" t="s">
        <v>449</v>
      </c>
      <c r="H1747">
        <v>3299</v>
      </c>
      <c r="I1747" t="s">
        <v>1966</v>
      </c>
      <c r="J1747" t="s">
        <v>1967</v>
      </c>
      <c r="K1747" t="s">
        <v>48</v>
      </c>
      <c r="L1747" t="s">
        <v>49</v>
      </c>
      <c r="M1747">
        <v>18</v>
      </c>
      <c r="N1747" t="s">
        <v>1893</v>
      </c>
      <c r="O1747" t="s">
        <v>51</v>
      </c>
      <c r="P1747" t="s">
        <v>912</v>
      </c>
      <c r="Q1747" t="s">
        <v>913</v>
      </c>
      <c r="R1747" t="s">
        <v>914</v>
      </c>
      <c r="S1747" t="s">
        <v>55</v>
      </c>
      <c r="T1747" t="s">
        <v>55</v>
      </c>
      <c r="U1747" t="s">
        <v>915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47</v>
      </c>
      <c r="AI1747">
        <f>"06001     "</f>
        <v>0</v>
      </c>
      <c r="AJ1747" t="s">
        <v>637</v>
      </c>
      <c r="AK1747" t="s">
        <v>638</v>
      </c>
      <c r="AL1747" t="s">
        <v>231</v>
      </c>
      <c r="AM1747" t="s">
        <v>232</v>
      </c>
      <c r="AN1747" t="s">
        <v>286</v>
      </c>
      <c r="AO1747" t="s">
        <v>139</v>
      </c>
    </row>
    <row r="1748" spans="1:41">
      <c r="A1748">
        <v>1732</v>
      </c>
      <c r="B1748" t="s">
        <v>41</v>
      </c>
      <c r="C1748" t="s">
        <v>42</v>
      </c>
      <c r="D1748" t="s">
        <v>43</v>
      </c>
      <c r="E1748">
        <f>"07"</f>
        <v>0</v>
      </c>
      <c r="F1748" t="s">
        <v>44</v>
      </c>
      <c r="G1748" t="s">
        <v>45</v>
      </c>
      <c r="H1748">
        <v>3299</v>
      </c>
      <c r="I1748" t="s">
        <v>1966</v>
      </c>
      <c r="J1748" t="s">
        <v>1967</v>
      </c>
      <c r="K1748" t="s">
        <v>48</v>
      </c>
      <c r="L1748" t="s">
        <v>49</v>
      </c>
      <c r="M1748">
        <v>18</v>
      </c>
      <c r="N1748" t="s">
        <v>1893</v>
      </c>
      <c r="O1748" t="s">
        <v>51</v>
      </c>
      <c r="P1748" t="s">
        <v>912</v>
      </c>
      <c r="Q1748" t="s">
        <v>913</v>
      </c>
      <c r="R1748" t="s">
        <v>914</v>
      </c>
      <c r="S1748" t="s">
        <v>55</v>
      </c>
      <c r="T1748" t="s">
        <v>55</v>
      </c>
      <c r="U1748" t="s">
        <v>915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49</v>
      </c>
      <c r="AI1748">
        <f>"07221     "</f>
        <v>0</v>
      </c>
      <c r="AJ1748" t="s">
        <v>353</v>
      </c>
      <c r="AK1748" t="s">
        <v>354</v>
      </c>
      <c r="AL1748" t="s">
        <v>355</v>
      </c>
      <c r="AM1748" t="s">
        <v>356</v>
      </c>
      <c r="AN1748" t="s">
        <v>286</v>
      </c>
      <c r="AO1748" t="s">
        <v>1505</v>
      </c>
    </row>
    <row r="1749" spans="1:41">
      <c r="A1749">
        <v>1733</v>
      </c>
      <c r="B1749" t="s">
        <v>41</v>
      </c>
      <c r="C1749" t="s">
        <v>42</v>
      </c>
      <c r="D1749" t="s">
        <v>43</v>
      </c>
      <c r="E1749">
        <f>"02"</f>
        <v>0</v>
      </c>
      <c r="F1749" t="s">
        <v>124</v>
      </c>
      <c r="G1749" t="s">
        <v>125</v>
      </c>
      <c r="H1749">
        <v>3299</v>
      </c>
      <c r="I1749" t="s">
        <v>1966</v>
      </c>
      <c r="J1749" t="s">
        <v>1967</v>
      </c>
      <c r="K1749" t="s">
        <v>48</v>
      </c>
      <c r="L1749" t="s">
        <v>49</v>
      </c>
      <c r="M1749">
        <v>18</v>
      </c>
      <c r="N1749" t="s">
        <v>1893</v>
      </c>
      <c r="O1749" t="s">
        <v>51</v>
      </c>
      <c r="P1749" t="s">
        <v>912</v>
      </c>
      <c r="Q1749" t="s">
        <v>913</v>
      </c>
      <c r="R1749" t="s">
        <v>914</v>
      </c>
      <c r="S1749" t="s">
        <v>55</v>
      </c>
      <c r="T1749" t="s">
        <v>55</v>
      </c>
      <c r="U1749" t="s">
        <v>915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51</v>
      </c>
      <c r="AI1749">
        <f>"02002     "</f>
        <v>0</v>
      </c>
      <c r="AJ1749" t="s">
        <v>128</v>
      </c>
      <c r="AK1749" t="s">
        <v>129</v>
      </c>
      <c r="AL1749" t="s">
        <v>96</v>
      </c>
      <c r="AM1749" t="s">
        <v>97</v>
      </c>
      <c r="AN1749" t="s">
        <v>286</v>
      </c>
      <c r="AO1749" t="s">
        <v>70</v>
      </c>
    </row>
    <row r="1750" spans="1:41">
      <c r="A1750">
        <v>1734</v>
      </c>
      <c r="B1750" t="s">
        <v>41</v>
      </c>
      <c r="C1750" t="s">
        <v>42</v>
      </c>
      <c r="D1750" t="s">
        <v>43</v>
      </c>
      <c r="E1750">
        <f>"02"</f>
        <v>0</v>
      </c>
      <c r="F1750" t="s">
        <v>124</v>
      </c>
      <c r="G1750" t="s">
        <v>125</v>
      </c>
      <c r="H1750">
        <v>3299</v>
      </c>
      <c r="I1750" t="s">
        <v>1966</v>
      </c>
      <c r="J1750" t="s">
        <v>1967</v>
      </c>
      <c r="K1750" t="s">
        <v>48</v>
      </c>
      <c r="L1750" t="s">
        <v>49</v>
      </c>
      <c r="M1750">
        <v>18</v>
      </c>
      <c r="N1750" t="s">
        <v>1893</v>
      </c>
      <c r="O1750" t="s">
        <v>51</v>
      </c>
      <c r="P1750" t="s">
        <v>912</v>
      </c>
      <c r="Q1750" t="s">
        <v>913</v>
      </c>
      <c r="R1750" t="s">
        <v>914</v>
      </c>
      <c r="S1750" t="s">
        <v>55</v>
      </c>
      <c r="T1750" t="s">
        <v>55</v>
      </c>
      <c r="U1750" t="s">
        <v>915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52</v>
      </c>
      <c r="AI1750">
        <f>"02002     "</f>
        <v>0</v>
      </c>
      <c r="AJ1750" t="s">
        <v>128</v>
      </c>
      <c r="AK1750" t="s">
        <v>129</v>
      </c>
      <c r="AL1750" t="s">
        <v>96</v>
      </c>
      <c r="AM1750" t="s">
        <v>97</v>
      </c>
      <c r="AN1750" t="s">
        <v>286</v>
      </c>
      <c r="AO1750" t="s">
        <v>276</v>
      </c>
    </row>
    <row r="1751" spans="1:41">
      <c r="A1751">
        <v>1735</v>
      </c>
      <c r="B1751" t="s">
        <v>41</v>
      </c>
      <c r="C1751" t="s">
        <v>42</v>
      </c>
      <c r="D1751" t="s">
        <v>43</v>
      </c>
      <c r="E1751">
        <f>"02"</f>
        <v>0</v>
      </c>
      <c r="F1751" t="s">
        <v>124</v>
      </c>
      <c r="G1751" t="s">
        <v>125</v>
      </c>
      <c r="H1751">
        <v>3299</v>
      </c>
      <c r="I1751" t="s">
        <v>1966</v>
      </c>
      <c r="J1751" t="s">
        <v>1967</v>
      </c>
      <c r="K1751" t="s">
        <v>48</v>
      </c>
      <c r="L1751" t="s">
        <v>49</v>
      </c>
      <c r="M1751">
        <v>18</v>
      </c>
      <c r="N1751" t="s">
        <v>1893</v>
      </c>
      <c r="O1751" t="s">
        <v>51</v>
      </c>
      <c r="P1751" t="s">
        <v>912</v>
      </c>
      <c r="Q1751" t="s">
        <v>913</v>
      </c>
      <c r="R1751" t="s">
        <v>914</v>
      </c>
      <c r="S1751" t="s">
        <v>55</v>
      </c>
      <c r="T1751" t="s">
        <v>55</v>
      </c>
      <c r="U1751" t="s">
        <v>915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53</v>
      </c>
      <c r="AI1751">
        <f>"02201     "</f>
        <v>0</v>
      </c>
      <c r="AJ1751" t="s">
        <v>564</v>
      </c>
      <c r="AK1751" t="s">
        <v>565</v>
      </c>
      <c r="AL1751" t="s">
        <v>96</v>
      </c>
      <c r="AM1751" t="s">
        <v>97</v>
      </c>
      <c r="AN1751" t="s">
        <v>286</v>
      </c>
      <c r="AO1751" t="s">
        <v>139</v>
      </c>
    </row>
    <row r="1752" spans="1:41">
      <c r="A1752">
        <v>1736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1966</v>
      </c>
      <c r="J1752" t="s">
        <v>1967</v>
      </c>
      <c r="K1752" t="s">
        <v>48</v>
      </c>
      <c r="L1752" t="s">
        <v>49</v>
      </c>
      <c r="M1752">
        <v>18</v>
      </c>
      <c r="N1752" t="s">
        <v>1893</v>
      </c>
      <c r="O1752" t="s">
        <v>51</v>
      </c>
      <c r="P1752" t="s">
        <v>912</v>
      </c>
      <c r="Q1752" t="s">
        <v>913</v>
      </c>
      <c r="R1752" t="s">
        <v>914</v>
      </c>
      <c r="S1752" t="s">
        <v>55</v>
      </c>
      <c r="T1752" t="s">
        <v>55</v>
      </c>
      <c r="U1752" t="s">
        <v>915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54</v>
      </c>
      <c r="AI1752">
        <f>"05114     "</f>
        <v>0</v>
      </c>
      <c r="AJ1752" t="s">
        <v>590</v>
      </c>
      <c r="AK1752" t="s">
        <v>591</v>
      </c>
      <c r="AL1752" t="s">
        <v>107</v>
      </c>
      <c r="AM1752" t="s">
        <v>108</v>
      </c>
      <c r="AN1752" t="s">
        <v>68</v>
      </c>
      <c r="AO1752" t="s">
        <v>1990</v>
      </c>
    </row>
    <row r="1753" spans="1:41">
      <c r="A1753">
        <v>1737</v>
      </c>
      <c r="B1753" t="s">
        <v>41</v>
      </c>
      <c r="C1753" t="s">
        <v>42</v>
      </c>
      <c r="D1753" t="s">
        <v>43</v>
      </c>
      <c r="E1753">
        <f>"05"</f>
        <v>0</v>
      </c>
      <c r="F1753" t="s">
        <v>99</v>
      </c>
      <c r="G1753" t="s">
        <v>100</v>
      </c>
      <c r="H1753">
        <v>3299</v>
      </c>
      <c r="I1753" t="s">
        <v>1966</v>
      </c>
      <c r="J1753" t="s">
        <v>1967</v>
      </c>
      <c r="K1753" t="s">
        <v>48</v>
      </c>
      <c r="L1753" t="s">
        <v>49</v>
      </c>
      <c r="M1753">
        <v>18</v>
      </c>
      <c r="N1753" t="s">
        <v>1893</v>
      </c>
      <c r="O1753" t="s">
        <v>51</v>
      </c>
      <c r="P1753" t="s">
        <v>912</v>
      </c>
      <c r="Q1753" t="s">
        <v>913</v>
      </c>
      <c r="R1753" t="s">
        <v>914</v>
      </c>
      <c r="S1753" t="s">
        <v>55</v>
      </c>
      <c r="T1753" t="s">
        <v>55</v>
      </c>
      <c r="U1753" t="s">
        <v>915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55</v>
      </c>
      <c r="AI1753">
        <f>"05411     "</f>
        <v>0</v>
      </c>
      <c r="AJ1753" t="s">
        <v>401</v>
      </c>
      <c r="AK1753" t="s">
        <v>402</v>
      </c>
      <c r="AL1753" t="s">
        <v>107</v>
      </c>
      <c r="AM1753" t="s">
        <v>108</v>
      </c>
      <c r="AN1753" t="s">
        <v>286</v>
      </c>
      <c r="AO1753" t="s">
        <v>70</v>
      </c>
    </row>
    <row r="1754" spans="1:41">
      <c r="A1754">
        <v>1738</v>
      </c>
      <c r="B1754" t="s">
        <v>41</v>
      </c>
      <c r="C1754" t="s">
        <v>42</v>
      </c>
      <c r="D1754" t="s">
        <v>43</v>
      </c>
      <c r="E1754">
        <f>"03"</f>
        <v>0</v>
      </c>
      <c r="F1754" t="s">
        <v>73</v>
      </c>
      <c r="G1754" t="s">
        <v>74</v>
      </c>
      <c r="H1754">
        <v>3299</v>
      </c>
      <c r="I1754" t="s">
        <v>1966</v>
      </c>
      <c r="J1754" t="s">
        <v>1967</v>
      </c>
      <c r="K1754" t="s">
        <v>48</v>
      </c>
      <c r="L1754" t="s">
        <v>49</v>
      </c>
      <c r="M1754">
        <v>18</v>
      </c>
      <c r="N1754" t="s">
        <v>1893</v>
      </c>
      <c r="O1754" t="s">
        <v>51</v>
      </c>
      <c r="P1754" t="s">
        <v>912</v>
      </c>
      <c r="Q1754" t="s">
        <v>913</v>
      </c>
      <c r="R1754" t="s">
        <v>914</v>
      </c>
      <c r="S1754" t="s">
        <v>55</v>
      </c>
      <c r="T1754" t="s">
        <v>55</v>
      </c>
      <c r="U1754" t="s">
        <v>915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56</v>
      </c>
      <c r="AI1754">
        <f>"03104     "</f>
        <v>0</v>
      </c>
      <c r="AJ1754" t="s">
        <v>703</v>
      </c>
      <c r="AK1754" t="s">
        <v>704</v>
      </c>
      <c r="AL1754" t="s">
        <v>83</v>
      </c>
      <c r="AM1754" t="s">
        <v>84</v>
      </c>
      <c r="AN1754" t="s">
        <v>286</v>
      </c>
      <c r="AO1754" t="s">
        <v>209</v>
      </c>
    </row>
    <row r="1755" spans="1:41">
      <c r="A1755">
        <v>1739</v>
      </c>
      <c r="B1755" t="s">
        <v>41</v>
      </c>
      <c r="C1755" t="s">
        <v>42</v>
      </c>
      <c r="D1755" t="s">
        <v>43</v>
      </c>
      <c r="E1755">
        <f>"05"</f>
        <v>0</v>
      </c>
      <c r="F1755" t="s">
        <v>99</v>
      </c>
      <c r="G1755" t="s">
        <v>100</v>
      </c>
      <c r="H1755">
        <v>3299</v>
      </c>
      <c r="I1755" t="s">
        <v>1966</v>
      </c>
      <c r="J1755" t="s">
        <v>1967</v>
      </c>
      <c r="K1755" t="s">
        <v>48</v>
      </c>
      <c r="L1755" t="s">
        <v>49</v>
      </c>
      <c r="M1755">
        <v>18</v>
      </c>
      <c r="N1755" t="s">
        <v>1893</v>
      </c>
      <c r="O1755" t="s">
        <v>51</v>
      </c>
      <c r="P1755" t="s">
        <v>912</v>
      </c>
      <c r="Q1755" t="s">
        <v>913</v>
      </c>
      <c r="R1755" t="s">
        <v>914</v>
      </c>
      <c r="S1755" t="s">
        <v>55</v>
      </c>
      <c r="T1755" t="s">
        <v>55</v>
      </c>
      <c r="U1755" t="s">
        <v>915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57</v>
      </c>
      <c r="AI1755">
        <f>"05201     "</f>
        <v>0</v>
      </c>
      <c r="AJ1755" t="s">
        <v>406</v>
      </c>
      <c r="AK1755" t="s">
        <v>407</v>
      </c>
      <c r="AL1755" t="s">
        <v>107</v>
      </c>
      <c r="AM1755" t="s">
        <v>108</v>
      </c>
      <c r="AN1755" t="s">
        <v>286</v>
      </c>
      <c r="AO1755" t="s">
        <v>85</v>
      </c>
    </row>
    <row r="1756" spans="1:41">
      <c r="A1756">
        <v>1740</v>
      </c>
      <c r="B1756" t="s">
        <v>41</v>
      </c>
      <c r="C1756" t="s">
        <v>42</v>
      </c>
      <c r="D1756" t="s">
        <v>43</v>
      </c>
      <c r="E1756">
        <f>"02"</f>
        <v>0</v>
      </c>
      <c r="F1756" t="s">
        <v>124</v>
      </c>
      <c r="G1756" t="s">
        <v>125</v>
      </c>
      <c r="H1756">
        <v>3299</v>
      </c>
      <c r="I1756" t="s">
        <v>1966</v>
      </c>
      <c r="J1756" t="s">
        <v>1967</v>
      </c>
      <c r="K1756" t="s">
        <v>48</v>
      </c>
      <c r="L1756" t="s">
        <v>49</v>
      </c>
      <c r="M1756">
        <v>18</v>
      </c>
      <c r="N1756" t="s">
        <v>1893</v>
      </c>
      <c r="O1756" t="s">
        <v>51</v>
      </c>
      <c r="P1756" t="s">
        <v>912</v>
      </c>
      <c r="Q1756" t="s">
        <v>913</v>
      </c>
      <c r="R1756" t="s">
        <v>914</v>
      </c>
      <c r="S1756" t="s">
        <v>55</v>
      </c>
      <c r="T1756" t="s">
        <v>55</v>
      </c>
      <c r="U1756" t="s">
        <v>915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59</v>
      </c>
      <c r="AI1756">
        <f>"02001     "</f>
        <v>0</v>
      </c>
      <c r="AJ1756" t="s">
        <v>834</v>
      </c>
      <c r="AK1756" t="s">
        <v>835</v>
      </c>
      <c r="AL1756" t="s">
        <v>96</v>
      </c>
      <c r="AM1756" t="s">
        <v>97</v>
      </c>
      <c r="AN1756" t="s">
        <v>286</v>
      </c>
      <c r="AO1756" t="s">
        <v>85</v>
      </c>
    </row>
    <row r="1757" spans="1:41">
      <c r="A1757">
        <v>1741</v>
      </c>
      <c r="B1757" t="s">
        <v>41</v>
      </c>
      <c r="C1757" t="s">
        <v>42</v>
      </c>
      <c r="D1757" t="s">
        <v>43</v>
      </c>
      <c r="E1757">
        <f>"05"</f>
        <v>0</v>
      </c>
      <c r="F1757" t="s">
        <v>99</v>
      </c>
      <c r="G1757" t="s">
        <v>100</v>
      </c>
      <c r="H1757">
        <v>3299</v>
      </c>
      <c r="I1757" t="s">
        <v>1966</v>
      </c>
      <c r="J1757" t="s">
        <v>1967</v>
      </c>
      <c r="K1757" t="s">
        <v>48</v>
      </c>
      <c r="L1757" t="s">
        <v>49</v>
      </c>
      <c r="M1757">
        <v>18</v>
      </c>
      <c r="N1757" t="s">
        <v>1893</v>
      </c>
      <c r="O1757" t="s">
        <v>51</v>
      </c>
      <c r="P1757" t="s">
        <v>912</v>
      </c>
      <c r="Q1757" t="s">
        <v>913</v>
      </c>
      <c r="R1757" t="s">
        <v>914</v>
      </c>
      <c r="S1757" t="s">
        <v>55</v>
      </c>
      <c r="T1757" t="s">
        <v>55</v>
      </c>
      <c r="U1757" t="s">
        <v>915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60</v>
      </c>
      <c r="AI1757">
        <f>"0511      "</f>
        <v>0</v>
      </c>
      <c r="AJ1757" t="s">
        <v>1313</v>
      </c>
      <c r="AK1757" t="s">
        <v>1314</v>
      </c>
      <c r="AL1757" t="s">
        <v>107</v>
      </c>
      <c r="AM1757" t="s">
        <v>108</v>
      </c>
      <c r="AN1757" t="s">
        <v>68</v>
      </c>
      <c r="AO1757" t="s">
        <v>70</v>
      </c>
    </row>
    <row r="1758" spans="1:41">
      <c r="A1758">
        <v>1742</v>
      </c>
      <c r="B1758" t="s">
        <v>41</v>
      </c>
      <c r="C1758" t="s">
        <v>42</v>
      </c>
      <c r="D1758" t="s">
        <v>43</v>
      </c>
      <c r="E1758">
        <f>"07"</f>
        <v>0</v>
      </c>
      <c r="F1758" t="s">
        <v>44</v>
      </c>
      <c r="G1758" t="s">
        <v>45</v>
      </c>
      <c r="H1758">
        <v>3299</v>
      </c>
      <c r="I1758" t="s">
        <v>1966</v>
      </c>
      <c r="J1758" t="s">
        <v>1967</v>
      </c>
      <c r="K1758" t="s">
        <v>48</v>
      </c>
      <c r="L1758" t="s">
        <v>49</v>
      </c>
      <c r="M1758">
        <v>18</v>
      </c>
      <c r="N1758" t="s">
        <v>1893</v>
      </c>
      <c r="O1758" t="s">
        <v>51</v>
      </c>
      <c r="P1758" t="s">
        <v>912</v>
      </c>
      <c r="Q1758" t="s">
        <v>913</v>
      </c>
      <c r="R1758" t="s">
        <v>914</v>
      </c>
      <c r="S1758" t="s">
        <v>55</v>
      </c>
      <c r="T1758" t="s">
        <v>55</v>
      </c>
      <c r="U1758" t="s">
        <v>915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62</v>
      </c>
      <c r="AI1758">
        <f>"07113     "</f>
        <v>0</v>
      </c>
      <c r="AJ1758" t="s">
        <v>545</v>
      </c>
      <c r="AK1758" t="s">
        <v>546</v>
      </c>
      <c r="AL1758" t="s">
        <v>66</v>
      </c>
      <c r="AM1758" t="s">
        <v>67</v>
      </c>
      <c r="AN1758" t="s">
        <v>286</v>
      </c>
      <c r="AO1758" t="s">
        <v>223</v>
      </c>
    </row>
    <row r="1759" spans="1:41">
      <c r="A1759">
        <v>1743</v>
      </c>
      <c r="B1759" t="s">
        <v>41</v>
      </c>
      <c r="C1759" t="s">
        <v>42</v>
      </c>
      <c r="D1759" t="s">
        <v>43</v>
      </c>
      <c r="E1759">
        <f>"02"</f>
        <v>0</v>
      </c>
      <c r="F1759" t="s">
        <v>124</v>
      </c>
      <c r="G1759" t="s">
        <v>125</v>
      </c>
      <c r="H1759">
        <v>3299</v>
      </c>
      <c r="I1759" t="s">
        <v>1966</v>
      </c>
      <c r="J1759" t="s">
        <v>1967</v>
      </c>
      <c r="K1759" t="s">
        <v>48</v>
      </c>
      <c r="L1759" t="s">
        <v>49</v>
      </c>
      <c r="M1759">
        <v>18</v>
      </c>
      <c r="N1759" t="s">
        <v>1893</v>
      </c>
      <c r="O1759" t="s">
        <v>51</v>
      </c>
      <c r="P1759" t="s">
        <v>912</v>
      </c>
      <c r="Q1759" t="s">
        <v>913</v>
      </c>
      <c r="R1759" t="s">
        <v>914</v>
      </c>
      <c r="S1759" t="s">
        <v>55</v>
      </c>
      <c r="T1759" t="s">
        <v>55</v>
      </c>
      <c r="U1759" t="s">
        <v>915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64</v>
      </c>
      <c r="AI1759">
        <f>"02002     "</f>
        <v>0</v>
      </c>
      <c r="AJ1759" t="s">
        <v>128</v>
      </c>
      <c r="AK1759" t="s">
        <v>129</v>
      </c>
      <c r="AL1759" t="s">
        <v>1991</v>
      </c>
      <c r="AM1759" t="s">
        <v>1992</v>
      </c>
      <c r="AN1759" t="s">
        <v>68</v>
      </c>
      <c r="AO1759" t="s">
        <v>69</v>
      </c>
    </row>
    <row r="1760" spans="1:41">
      <c r="A1760">
        <v>1744</v>
      </c>
      <c r="B1760" t="s">
        <v>41</v>
      </c>
      <c r="C1760" t="s">
        <v>42</v>
      </c>
      <c r="D1760" t="s">
        <v>43</v>
      </c>
      <c r="E1760">
        <f>"07"</f>
        <v>0</v>
      </c>
      <c r="F1760" t="s">
        <v>44</v>
      </c>
      <c r="G1760" t="s">
        <v>45</v>
      </c>
      <c r="H1760">
        <v>3299</v>
      </c>
      <c r="I1760" t="s">
        <v>1966</v>
      </c>
      <c r="J1760" t="s">
        <v>1967</v>
      </c>
      <c r="K1760" t="s">
        <v>48</v>
      </c>
      <c r="L1760" t="s">
        <v>49</v>
      </c>
      <c r="M1760">
        <v>18</v>
      </c>
      <c r="N1760" t="s">
        <v>1893</v>
      </c>
      <c r="O1760" t="s">
        <v>51</v>
      </c>
      <c r="P1760" t="s">
        <v>912</v>
      </c>
      <c r="Q1760" t="s">
        <v>913</v>
      </c>
      <c r="R1760" t="s">
        <v>914</v>
      </c>
      <c r="S1760" t="s">
        <v>55</v>
      </c>
      <c r="T1760" t="s">
        <v>55</v>
      </c>
      <c r="U1760" t="s">
        <v>915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66</v>
      </c>
      <c r="AI1760">
        <f>"07113     "</f>
        <v>0</v>
      </c>
      <c r="AJ1760" t="s">
        <v>545</v>
      </c>
      <c r="AK1760" t="s">
        <v>546</v>
      </c>
      <c r="AL1760" t="s">
        <v>66</v>
      </c>
      <c r="AM1760" t="s">
        <v>67</v>
      </c>
      <c r="AN1760" t="s">
        <v>68</v>
      </c>
      <c r="AO1760" t="s">
        <v>71</v>
      </c>
    </row>
    <row r="1761" spans="1:41">
      <c r="A1761">
        <v>1745</v>
      </c>
      <c r="B1761" t="s">
        <v>41</v>
      </c>
      <c r="C1761" t="s">
        <v>42</v>
      </c>
      <c r="D1761" t="s">
        <v>43</v>
      </c>
      <c r="E1761">
        <f>"07"</f>
        <v>0</v>
      </c>
      <c r="F1761" t="s">
        <v>44</v>
      </c>
      <c r="G1761" t="s">
        <v>45</v>
      </c>
      <c r="H1761">
        <v>3299</v>
      </c>
      <c r="I1761" t="s">
        <v>1966</v>
      </c>
      <c r="J1761" t="s">
        <v>1967</v>
      </c>
      <c r="K1761" t="s">
        <v>48</v>
      </c>
      <c r="L1761" t="s">
        <v>49</v>
      </c>
      <c r="M1761">
        <v>18</v>
      </c>
      <c r="N1761" t="s">
        <v>1893</v>
      </c>
      <c r="O1761" t="s">
        <v>51</v>
      </c>
      <c r="P1761" t="s">
        <v>912</v>
      </c>
      <c r="Q1761" t="s">
        <v>913</v>
      </c>
      <c r="R1761" t="s">
        <v>914</v>
      </c>
      <c r="S1761" t="s">
        <v>55</v>
      </c>
      <c r="T1761" t="s">
        <v>55</v>
      </c>
      <c r="U1761" t="s">
        <v>915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67</v>
      </c>
      <c r="AI1761">
        <f>"07221     "</f>
        <v>0</v>
      </c>
      <c r="AJ1761" t="s">
        <v>353</v>
      </c>
      <c r="AK1761" t="s">
        <v>354</v>
      </c>
      <c r="AL1761" t="s">
        <v>355</v>
      </c>
      <c r="AM1761" t="s">
        <v>356</v>
      </c>
      <c r="AN1761" t="s">
        <v>286</v>
      </c>
      <c r="AO1761" t="s">
        <v>70</v>
      </c>
    </row>
    <row r="1762" spans="1:41">
      <c r="A1762">
        <v>1746</v>
      </c>
      <c r="B1762" t="s">
        <v>41</v>
      </c>
      <c r="C1762" t="s">
        <v>42</v>
      </c>
      <c r="D1762" t="s">
        <v>43</v>
      </c>
      <c r="E1762">
        <f>"03"</f>
        <v>0</v>
      </c>
      <c r="F1762" t="s">
        <v>73</v>
      </c>
      <c r="G1762" t="s">
        <v>74</v>
      </c>
      <c r="H1762">
        <v>3299</v>
      </c>
      <c r="I1762" t="s">
        <v>1966</v>
      </c>
      <c r="J1762" t="s">
        <v>1967</v>
      </c>
      <c r="K1762" t="s">
        <v>48</v>
      </c>
      <c r="L1762" t="s">
        <v>49</v>
      </c>
      <c r="M1762">
        <v>18</v>
      </c>
      <c r="N1762" t="s">
        <v>1893</v>
      </c>
      <c r="O1762" t="s">
        <v>51</v>
      </c>
      <c r="P1762" t="s">
        <v>912</v>
      </c>
      <c r="Q1762" t="s">
        <v>913</v>
      </c>
      <c r="R1762" t="s">
        <v>914</v>
      </c>
      <c r="S1762" t="s">
        <v>55</v>
      </c>
      <c r="T1762" t="s">
        <v>55</v>
      </c>
      <c r="U1762" t="s">
        <v>915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68</v>
      </c>
      <c r="AI1762">
        <f>"03312     "</f>
        <v>0</v>
      </c>
      <c r="AJ1762" t="s">
        <v>328</v>
      </c>
      <c r="AK1762" t="s">
        <v>329</v>
      </c>
      <c r="AL1762" t="s">
        <v>330</v>
      </c>
      <c r="AM1762" t="s">
        <v>331</v>
      </c>
      <c r="AN1762" t="s">
        <v>286</v>
      </c>
      <c r="AO1762" t="s">
        <v>69</v>
      </c>
    </row>
    <row r="1763" spans="1:41">
      <c r="A1763">
        <v>1747</v>
      </c>
      <c r="B1763" t="s">
        <v>41</v>
      </c>
      <c r="C1763" t="s">
        <v>42</v>
      </c>
      <c r="D1763" t="s">
        <v>43</v>
      </c>
      <c r="E1763">
        <f>"07"</f>
        <v>0</v>
      </c>
      <c r="F1763" t="s">
        <v>44</v>
      </c>
      <c r="G1763" t="s">
        <v>45</v>
      </c>
      <c r="H1763">
        <v>3299</v>
      </c>
      <c r="I1763" t="s">
        <v>1966</v>
      </c>
      <c r="J1763" t="s">
        <v>1967</v>
      </c>
      <c r="K1763" t="s">
        <v>48</v>
      </c>
      <c r="L1763" t="s">
        <v>49</v>
      </c>
      <c r="M1763">
        <v>18</v>
      </c>
      <c r="N1763" t="s">
        <v>1893</v>
      </c>
      <c r="O1763" t="s">
        <v>51</v>
      </c>
      <c r="P1763" t="s">
        <v>912</v>
      </c>
      <c r="Q1763" t="s">
        <v>913</v>
      </c>
      <c r="R1763" t="s">
        <v>914</v>
      </c>
      <c r="S1763" t="s">
        <v>55</v>
      </c>
      <c r="T1763" t="s">
        <v>55</v>
      </c>
      <c r="U1763" t="s">
        <v>915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72</v>
      </c>
      <c r="AI1763">
        <f>"07101     "</f>
        <v>0</v>
      </c>
      <c r="AJ1763" t="s">
        <v>64</v>
      </c>
      <c r="AK1763" t="s">
        <v>65</v>
      </c>
      <c r="AL1763" t="s">
        <v>66</v>
      </c>
      <c r="AM1763" t="s">
        <v>67</v>
      </c>
      <c r="AN1763" t="s">
        <v>286</v>
      </c>
      <c r="AO1763" t="s">
        <v>142</v>
      </c>
    </row>
    <row r="1764" spans="1:41">
      <c r="A1764">
        <v>1748</v>
      </c>
      <c r="B1764" t="s">
        <v>41</v>
      </c>
      <c r="C1764" t="s">
        <v>42</v>
      </c>
      <c r="D1764" t="s">
        <v>43</v>
      </c>
      <c r="E1764">
        <f>"02"</f>
        <v>0</v>
      </c>
      <c r="F1764" t="s">
        <v>124</v>
      </c>
      <c r="G1764" t="s">
        <v>125</v>
      </c>
      <c r="H1764">
        <v>3299</v>
      </c>
      <c r="I1764" t="s">
        <v>1966</v>
      </c>
      <c r="J1764" t="s">
        <v>1967</v>
      </c>
      <c r="K1764" t="s">
        <v>48</v>
      </c>
      <c r="L1764" t="s">
        <v>49</v>
      </c>
      <c r="M1764">
        <v>18</v>
      </c>
      <c r="N1764" t="s">
        <v>1893</v>
      </c>
      <c r="O1764" t="s">
        <v>51</v>
      </c>
      <c r="P1764" t="s">
        <v>912</v>
      </c>
      <c r="Q1764" t="s">
        <v>913</v>
      </c>
      <c r="R1764" t="s">
        <v>914</v>
      </c>
      <c r="S1764" t="s">
        <v>55</v>
      </c>
      <c r="T1764" t="s">
        <v>55</v>
      </c>
      <c r="U1764" t="s">
        <v>915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73</v>
      </c>
      <c r="AI1764">
        <f>"02001     "</f>
        <v>0</v>
      </c>
      <c r="AJ1764" t="s">
        <v>834</v>
      </c>
      <c r="AK1764" t="s">
        <v>835</v>
      </c>
      <c r="AL1764" t="s">
        <v>96</v>
      </c>
      <c r="AM1764" t="s">
        <v>97</v>
      </c>
      <c r="AN1764" t="s">
        <v>286</v>
      </c>
      <c r="AO1764" t="s">
        <v>276</v>
      </c>
    </row>
    <row r="1765" spans="1:41">
      <c r="A1765">
        <v>1749</v>
      </c>
      <c r="B1765" t="s">
        <v>41</v>
      </c>
      <c r="C1765" t="s">
        <v>42</v>
      </c>
      <c r="D1765" t="s">
        <v>43</v>
      </c>
      <c r="E1765">
        <f>"02"</f>
        <v>0</v>
      </c>
      <c r="F1765" t="s">
        <v>124</v>
      </c>
      <c r="G1765" t="s">
        <v>125</v>
      </c>
      <c r="H1765">
        <v>3299</v>
      </c>
      <c r="I1765" t="s">
        <v>1966</v>
      </c>
      <c r="J1765" t="s">
        <v>1967</v>
      </c>
      <c r="K1765" t="s">
        <v>48</v>
      </c>
      <c r="L1765" t="s">
        <v>49</v>
      </c>
      <c r="M1765">
        <v>18</v>
      </c>
      <c r="N1765" t="s">
        <v>1893</v>
      </c>
      <c r="O1765" t="s">
        <v>51</v>
      </c>
      <c r="P1765" t="s">
        <v>912</v>
      </c>
      <c r="Q1765" t="s">
        <v>913</v>
      </c>
      <c r="R1765" t="s">
        <v>914</v>
      </c>
      <c r="S1765" t="s">
        <v>55</v>
      </c>
      <c r="T1765" t="s">
        <v>55</v>
      </c>
      <c r="U1765" t="s">
        <v>915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74</v>
      </c>
      <c r="AI1765">
        <f>"02001     "</f>
        <v>0</v>
      </c>
      <c r="AJ1765" t="s">
        <v>834</v>
      </c>
      <c r="AK1765" t="s">
        <v>835</v>
      </c>
      <c r="AL1765" t="s">
        <v>96</v>
      </c>
      <c r="AM1765" t="s">
        <v>97</v>
      </c>
      <c r="AN1765" t="s">
        <v>286</v>
      </c>
      <c r="AO1765" t="s">
        <v>224</v>
      </c>
    </row>
    <row r="1766" spans="1:41">
      <c r="A1766">
        <v>1750</v>
      </c>
      <c r="B1766" t="s">
        <v>41</v>
      </c>
      <c r="C1766" t="s">
        <v>42</v>
      </c>
      <c r="D1766" t="s">
        <v>43</v>
      </c>
      <c r="E1766">
        <f>"07"</f>
        <v>0</v>
      </c>
      <c r="F1766" t="s">
        <v>44</v>
      </c>
      <c r="G1766" t="s">
        <v>45</v>
      </c>
      <c r="H1766">
        <v>3299</v>
      </c>
      <c r="I1766" t="s">
        <v>1966</v>
      </c>
      <c r="J1766" t="s">
        <v>1967</v>
      </c>
      <c r="K1766" t="s">
        <v>48</v>
      </c>
      <c r="L1766" t="s">
        <v>49</v>
      </c>
      <c r="M1766">
        <v>18</v>
      </c>
      <c r="N1766" t="s">
        <v>1893</v>
      </c>
      <c r="O1766" t="s">
        <v>51</v>
      </c>
      <c r="P1766" t="s">
        <v>912</v>
      </c>
      <c r="Q1766" t="s">
        <v>913</v>
      </c>
      <c r="R1766" t="s">
        <v>914</v>
      </c>
      <c r="S1766" t="s">
        <v>55</v>
      </c>
      <c r="T1766" t="s">
        <v>55</v>
      </c>
      <c r="U1766" t="s">
        <v>915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75</v>
      </c>
      <c r="AI1766">
        <f>"07111     "</f>
        <v>0</v>
      </c>
      <c r="AJ1766" t="s">
        <v>343</v>
      </c>
      <c r="AK1766" t="s">
        <v>344</v>
      </c>
      <c r="AL1766" t="s">
        <v>66</v>
      </c>
      <c r="AM1766" t="s">
        <v>67</v>
      </c>
      <c r="AN1766" t="s">
        <v>68</v>
      </c>
      <c r="AO1766" t="s">
        <v>69</v>
      </c>
    </row>
    <row r="1767" spans="1:41">
      <c r="A1767">
        <v>2001</v>
      </c>
      <c r="B1767" t="s">
        <v>41</v>
      </c>
      <c r="C1767" t="s">
        <v>42</v>
      </c>
      <c r="D1767" t="s">
        <v>43</v>
      </c>
      <c r="E1767">
        <f>"03"</f>
        <v>0</v>
      </c>
      <c r="F1767" t="s">
        <v>73</v>
      </c>
      <c r="G1767" t="s">
        <v>74</v>
      </c>
      <c r="H1767">
        <v>3299</v>
      </c>
      <c r="I1767" t="s">
        <v>1966</v>
      </c>
      <c r="J1767" t="s">
        <v>1967</v>
      </c>
      <c r="K1767" t="s">
        <v>48</v>
      </c>
      <c r="L1767" t="s">
        <v>49</v>
      </c>
      <c r="M1767">
        <v>18</v>
      </c>
      <c r="N1767" t="s">
        <v>1893</v>
      </c>
      <c r="O1767" t="s">
        <v>51</v>
      </c>
      <c r="P1767" t="s">
        <v>912</v>
      </c>
      <c r="Q1767" t="s">
        <v>913</v>
      </c>
      <c r="R1767" t="s">
        <v>914</v>
      </c>
      <c r="S1767" t="s">
        <v>55</v>
      </c>
      <c r="T1767" t="s">
        <v>55</v>
      </c>
      <c r="U1767" t="s">
        <v>915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390</v>
      </c>
      <c r="AI1767">
        <f>"03101     "</f>
        <v>0</v>
      </c>
      <c r="AJ1767" t="s">
        <v>81</v>
      </c>
      <c r="AK1767" t="s">
        <v>82</v>
      </c>
      <c r="AL1767" t="s">
        <v>83</v>
      </c>
      <c r="AM1767" t="s">
        <v>84</v>
      </c>
      <c r="AN1767" t="s">
        <v>286</v>
      </c>
      <c r="AO1767" t="s">
        <v>253</v>
      </c>
    </row>
    <row r="1768" spans="1:41">
      <c r="A1768">
        <v>2002</v>
      </c>
      <c r="B1768" t="s">
        <v>41</v>
      </c>
      <c r="C1768" t="s">
        <v>42</v>
      </c>
      <c r="D1768" t="s">
        <v>43</v>
      </c>
      <c r="E1768">
        <f>"03"</f>
        <v>0</v>
      </c>
      <c r="F1768" t="s">
        <v>73</v>
      </c>
      <c r="G1768" t="s">
        <v>74</v>
      </c>
      <c r="H1768">
        <v>3299</v>
      </c>
      <c r="I1768" t="s">
        <v>1966</v>
      </c>
      <c r="J1768" t="s">
        <v>1967</v>
      </c>
      <c r="K1768" t="s">
        <v>48</v>
      </c>
      <c r="L1768" t="s">
        <v>49</v>
      </c>
      <c r="M1768">
        <v>18</v>
      </c>
      <c r="N1768" t="s">
        <v>1893</v>
      </c>
      <c r="O1768" t="s">
        <v>51</v>
      </c>
      <c r="P1768" t="s">
        <v>912</v>
      </c>
      <c r="Q1768" t="s">
        <v>913</v>
      </c>
      <c r="R1768" t="s">
        <v>914</v>
      </c>
      <c r="S1768" t="s">
        <v>55</v>
      </c>
      <c r="T1768" t="s">
        <v>55</v>
      </c>
      <c r="U1768" t="s">
        <v>915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391</v>
      </c>
      <c r="AI1768">
        <f>"03101     "</f>
        <v>0</v>
      </c>
      <c r="AJ1768" t="s">
        <v>81</v>
      </c>
      <c r="AK1768" t="s">
        <v>82</v>
      </c>
      <c r="AL1768" t="s">
        <v>330</v>
      </c>
      <c r="AM1768" t="s">
        <v>331</v>
      </c>
      <c r="AN1768" t="s">
        <v>286</v>
      </c>
      <c r="AO1768" t="s">
        <v>253</v>
      </c>
    </row>
    <row r="1769" spans="1:41">
      <c r="A1769">
        <v>1753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1966</v>
      </c>
      <c r="J1769" t="s">
        <v>1967</v>
      </c>
      <c r="K1769" t="s">
        <v>48</v>
      </c>
      <c r="L1769" t="s">
        <v>49</v>
      </c>
      <c r="M1769">
        <v>18</v>
      </c>
      <c r="N1769" t="s">
        <v>1893</v>
      </c>
      <c r="O1769" t="s">
        <v>51</v>
      </c>
      <c r="P1769" t="s">
        <v>912</v>
      </c>
      <c r="Q1769" t="s">
        <v>913</v>
      </c>
      <c r="R1769" t="s">
        <v>914</v>
      </c>
      <c r="S1769" t="s">
        <v>55</v>
      </c>
      <c r="T1769" t="s">
        <v>55</v>
      </c>
      <c r="U1769" t="s">
        <v>915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80</v>
      </c>
      <c r="AI1769">
        <f>"05113     "</f>
        <v>0</v>
      </c>
      <c r="AJ1769" t="s">
        <v>731</v>
      </c>
      <c r="AK1769" t="s">
        <v>732</v>
      </c>
      <c r="AL1769" t="s">
        <v>107</v>
      </c>
      <c r="AM1769" t="s">
        <v>108</v>
      </c>
      <c r="AN1769" t="s">
        <v>286</v>
      </c>
      <c r="AO1769" t="s">
        <v>999</v>
      </c>
    </row>
    <row r="1770" spans="1:41">
      <c r="A1770">
        <v>1754</v>
      </c>
      <c r="B1770" t="s">
        <v>41</v>
      </c>
      <c r="C1770" t="s">
        <v>42</v>
      </c>
      <c r="D1770" t="s">
        <v>43</v>
      </c>
      <c r="E1770">
        <f>"07"</f>
        <v>0</v>
      </c>
      <c r="F1770" t="s">
        <v>44</v>
      </c>
      <c r="G1770" t="s">
        <v>45</v>
      </c>
      <c r="H1770">
        <v>3299</v>
      </c>
      <c r="I1770" t="s">
        <v>1966</v>
      </c>
      <c r="J1770" t="s">
        <v>1967</v>
      </c>
      <c r="K1770" t="s">
        <v>48</v>
      </c>
      <c r="L1770" t="s">
        <v>49</v>
      </c>
      <c r="M1770">
        <v>18</v>
      </c>
      <c r="N1770" t="s">
        <v>1893</v>
      </c>
      <c r="O1770" t="s">
        <v>51</v>
      </c>
      <c r="P1770" t="s">
        <v>912</v>
      </c>
      <c r="Q1770" t="s">
        <v>913</v>
      </c>
      <c r="R1770" t="s">
        <v>914</v>
      </c>
      <c r="S1770" t="s">
        <v>55</v>
      </c>
      <c r="T1770" t="s">
        <v>55</v>
      </c>
      <c r="U1770" t="s">
        <v>915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81</v>
      </c>
      <c r="AI1770">
        <f>"07311     "</f>
        <v>0</v>
      </c>
      <c r="AJ1770" t="s">
        <v>119</v>
      </c>
      <c r="AK1770" t="s">
        <v>120</v>
      </c>
      <c r="AL1770" t="s">
        <v>1527</v>
      </c>
      <c r="AM1770" t="s">
        <v>1528</v>
      </c>
      <c r="AN1770" t="s">
        <v>68</v>
      </c>
      <c r="AO1770" t="s">
        <v>1505</v>
      </c>
    </row>
    <row r="1771" spans="1:41">
      <c r="A1771">
        <v>1755</v>
      </c>
      <c r="B1771" t="s">
        <v>41</v>
      </c>
      <c r="C1771" t="s">
        <v>42</v>
      </c>
      <c r="D1771" t="s">
        <v>43</v>
      </c>
      <c r="E1771">
        <f>"07"</f>
        <v>0</v>
      </c>
      <c r="F1771" t="s">
        <v>44</v>
      </c>
      <c r="G1771" t="s">
        <v>45</v>
      </c>
      <c r="H1771">
        <v>3299</v>
      </c>
      <c r="I1771" t="s">
        <v>1966</v>
      </c>
      <c r="J1771" t="s">
        <v>1967</v>
      </c>
      <c r="K1771" t="s">
        <v>48</v>
      </c>
      <c r="L1771" t="s">
        <v>49</v>
      </c>
      <c r="M1771">
        <v>18</v>
      </c>
      <c r="N1771" t="s">
        <v>1893</v>
      </c>
      <c r="O1771" t="s">
        <v>51</v>
      </c>
      <c r="P1771" t="s">
        <v>912</v>
      </c>
      <c r="Q1771" t="s">
        <v>913</v>
      </c>
      <c r="R1771" t="s">
        <v>914</v>
      </c>
      <c r="S1771" t="s">
        <v>55</v>
      </c>
      <c r="T1771" t="s">
        <v>55</v>
      </c>
      <c r="U1771" t="s">
        <v>915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83</v>
      </c>
      <c r="AI1771">
        <f>"07114     "</f>
        <v>0</v>
      </c>
      <c r="AJ1771" t="s">
        <v>1043</v>
      </c>
      <c r="AK1771" t="s">
        <v>1044</v>
      </c>
      <c r="AL1771" t="s">
        <v>66</v>
      </c>
      <c r="AM1771" t="s">
        <v>67</v>
      </c>
      <c r="AN1771" t="s">
        <v>286</v>
      </c>
      <c r="AO1771" t="s">
        <v>1978</v>
      </c>
    </row>
    <row r="1772" spans="1:41">
      <c r="A1772">
        <v>1756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1966</v>
      </c>
      <c r="J1772" t="s">
        <v>1967</v>
      </c>
      <c r="K1772" t="s">
        <v>48</v>
      </c>
      <c r="L1772" t="s">
        <v>49</v>
      </c>
      <c r="M1772">
        <v>18</v>
      </c>
      <c r="N1772" t="s">
        <v>1893</v>
      </c>
      <c r="O1772" t="s">
        <v>51</v>
      </c>
      <c r="P1772" t="s">
        <v>912</v>
      </c>
      <c r="Q1772" t="s">
        <v>913</v>
      </c>
      <c r="R1772" t="s">
        <v>914</v>
      </c>
      <c r="S1772" t="s">
        <v>55</v>
      </c>
      <c r="T1772" t="s">
        <v>55</v>
      </c>
      <c r="U1772" t="s">
        <v>915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84</v>
      </c>
      <c r="AI1772">
        <f>"05205     "</f>
        <v>0</v>
      </c>
      <c r="AJ1772" t="s">
        <v>470</v>
      </c>
      <c r="AK1772" t="s">
        <v>471</v>
      </c>
      <c r="AL1772" t="s">
        <v>107</v>
      </c>
      <c r="AM1772" t="s">
        <v>108</v>
      </c>
      <c r="AN1772" t="s">
        <v>286</v>
      </c>
      <c r="AO1772" t="s">
        <v>1978</v>
      </c>
    </row>
    <row r="1773" spans="1:41">
      <c r="A1773">
        <v>1757</v>
      </c>
      <c r="B1773" t="s">
        <v>41</v>
      </c>
      <c r="C1773" t="s">
        <v>42</v>
      </c>
      <c r="D1773" t="s">
        <v>43</v>
      </c>
      <c r="E1773">
        <f>"05"</f>
        <v>0</v>
      </c>
      <c r="F1773" t="s">
        <v>99</v>
      </c>
      <c r="G1773" t="s">
        <v>100</v>
      </c>
      <c r="H1773">
        <v>3299</v>
      </c>
      <c r="I1773" t="s">
        <v>1966</v>
      </c>
      <c r="J1773" t="s">
        <v>1967</v>
      </c>
      <c r="K1773" t="s">
        <v>48</v>
      </c>
      <c r="L1773" t="s">
        <v>49</v>
      </c>
      <c r="M1773">
        <v>18</v>
      </c>
      <c r="N1773" t="s">
        <v>1893</v>
      </c>
      <c r="O1773" t="s">
        <v>51</v>
      </c>
      <c r="P1773" t="s">
        <v>912</v>
      </c>
      <c r="Q1773" t="s">
        <v>913</v>
      </c>
      <c r="R1773" t="s">
        <v>914</v>
      </c>
      <c r="S1773" t="s">
        <v>55</v>
      </c>
      <c r="T1773" t="s">
        <v>55</v>
      </c>
      <c r="U1773" t="s">
        <v>915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85</v>
      </c>
      <c r="AI1773">
        <f>"05312     "</f>
        <v>0</v>
      </c>
      <c r="AJ1773" t="s">
        <v>196</v>
      </c>
      <c r="AK1773" t="s">
        <v>197</v>
      </c>
      <c r="AL1773" t="s">
        <v>107</v>
      </c>
      <c r="AM1773" t="s">
        <v>108</v>
      </c>
      <c r="AN1773" t="s">
        <v>286</v>
      </c>
      <c r="AO1773" t="s">
        <v>1978</v>
      </c>
    </row>
    <row r="1774" spans="1:41">
      <c r="A1774">
        <v>1758</v>
      </c>
      <c r="B1774" t="s">
        <v>41</v>
      </c>
      <c r="C1774" t="s">
        <v>42</v>
      </c>
      <c r="D1774" t="s">
        <v>43</v>
      </c>
      <c r="E1774">
        <f>"05"</f>
        <v>0</v>
      </c>
      <c r="F1774" t="s">
        <v>99</v>
      </c>
      <c r="G1774" t="s">
        <v>100</v>
      </c>
      <c r="H1774">
        <v>3299</v>
      </c>
      <c r="I1774" t="s">
        <v>1966</v>
      </c>
      <c r="J1774" t="s">
        <v>1967</v>
      </c>
      <c r="K1774" t="s">
        <v>48</v>
      </c>
      <c r="L1774" t="s">
        <v>49</v>
      </c>
      <c r="M1774">
        <v>18</v>
      </c>
      <c r="N1774" t="s">
        <v>1893</v>
      </c>
      <c r="O1774" t="s">
        <v>51</v>
      </c>
      <c r="P1774" t="s">
        <v>912</v>
      </c>
      <c r="Q1774" t="s">
        <v>913</v>
      </c>
      <c r="R1774" t="s">
        <v>914</v>
      </c>
      <c r="S1774" t="s">
        <v>55</v>
      </c>
      <c r="T1774" t="s">
        <v>55</v>
      </c>
      <c r="U1774" t="s">
        <v>915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86</v>
      </c>
      <c r="AI1774">
        <f>"05113     "</f>
        <v>0</v>
      </c>
      <c r="AJ1774" t="s">
        <v>731</v>
      </c>
      <c r="AK1774" t="s">
        <v>732</v>
      </c>
      <c r="AL1774" t="s">
        <v>107</v>
      </c>
      <c r="AM1774" t="s">
        <v>108</v>
      </c>
      <c r="AN1774" t="s">
        <v>286</v>
      </c>
      <c r="AO1774" t="s">
        <v>1978</v>
      </c>
    </row>
    <row r="1775" spans="1:41">
      <c r="A1775">
        <v>1759</v>
      </c>
      <c r="B1775" t="s">
        <v>41</v>
      </c>
      <c r="C1775" t="s">
        <v>42</v>
      </c>
      <c r="D1775" t="s">
        <v>43</v>
      </c>
      <c r="E1775">
        <f>"05"</f>
        <v>0</v>
      </c>
      <c r="F1775" t="s">
        <v>99</v>
      </c>
      <c r="G1775" t="s">
        <v>100</v>
      </c>
      <c r="H1775">
        <v>3299</v>
      </c>
      <c r="I1775" t="s">
        <v>1966</v>
      </c>
      <c r="J1775" t="s">
        <v>1967</v>
      </c>
      <c r="K1775" t="s">
        <v>48</v>
      </c>
      <c r="L1775" t="s">
        <v>49</v>
      </c>
      <c r="M1775">
        <v>18</v>
      </c>
      <c r="N1775" t="s">
        <v>1893</v>
      </c>
      <c r="O1775" t="s">
        <v>51</v>
      </c>
      <c r="P1775" t="s">
        <v>912</v>
      </c>
      <c r="Q1775" t="s">
        <v>913</v>
      </c>
      <c r="R1775" t="s">
        <v>914</v>
      </c>
      <c r="S1775" t="s">
        <v>55</v>
      </c>
      <c r="T1775" t="s">
        <v>55</v>
      </c>
      <c r="U1775" t="s">
        <v>915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87</v>
      </c>
      <c r="AI1775">
        <f>"05114     "</f>
        <v>0</v>
      </c>
      <c r="AJ1775" t="s">
        <v>590</v>
      </c>
      <c r="AK1775" t="s">
        <v>591</v>
      </c>
      <c r="AL1775" t="s">
        <v>107</v>
      </c>
      <c r="AM1775" t="s">
        <v>108</v>
      </c>
      <c r="AN1775" t="s">
        <v>68</v>
      </c>
      <c r="AO1775" t="s">
        <v>1978</v>
      </c>
    </row>
    <row r="1776" spans="1:41">
      <c r="A1776">
        <v>1760</v>
      </c>
      <c r="B1776" t="s">
        <v>41</v>
      </c>
      <c r="C1776" t="s">
        <v>42</v>
      </c>
      <c r="D1776" t="s">
        <v>43</v>
      </c>
      <c r="E1776">
        <f>"05"</f>
        <v>0</v>
      </c>
      <c r="F1776" t="s">
        <v>99</v>
      </c>
      <c r="G1776" t="s">
        <v>100</v>
      </c>
      <c r="H1776">
        <v>3299</v>
      </c>
      <c r="I1776" t="s">
        <v>1966</v>
      </c>
      <c r="J1776" t="s">
        <v>1967</v>
      </c>
      <c r="K1776" t="s">
        <v>48</v>
      </c>
      <c r="L1776" t="s">
        <v>49</v>
      </c>
      <c r="M1776">
        <v>18</v>
      </c>
      <c r="N1776" t="s">
        <v>1893</v>
      </c>
      <c r="O1776" t="s">
        <v>51</v>
      </c>
      <c r="P1776" t="s">
        <v>912</v>
      </c>
      <c r="Q1776" t="s">
        <v>913</v>
      </c>
      <c r="R1776" t="s">
        <v>914</v>
      </c>
      <c r="S1776" t="s">
        <v>55</v>
      </c>
      <c r="T1776" t="s">
        <v>55</v>
      </c>
      <c r="U1776" t="s">
        <v>915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88</v>
      </c>
      <c r="AI1776">
        <f>"05113     "</f>
        <v>0</v>
      </c>
      <c r="AJ1776" t="s">
        <v>731</v>
      </c>
      <c r="AK1776" t="s">
        <v>732</v>
      </c>
      <c r="AL1776" t="s">
        <v>107</v>
      </c>
      <c r="AM1776" t="s">
        <v>108</v>
      </c>
      <c r="AN1776" t="s">
        <v>286</v>
      </c>
      <c r="AO1776" t="s">
        <v>1978</v>
      </c>
    </row>
    <row r="1777" spans="1:41">
      <c r="A1777">
        <v>1761</v>
      </c>
      <c r="B1777" t="s">
        <v>41</v>
      </c>
      <c r="C1777" t="s">
        <v>42</v>
      </c>
      <c r="D1777" t="s">
        <v>43</v>
      </c>
      <c r="E1777">
        <f>"04"</f>
        <v>0</v>
      </c>
      <c r="F1777" t="s">
        <v>86</v>
      </c>
      <c r="G1777" t="s">
        <v>87</v>
      </c>
      <c r="H1777">
        <v>3299</v>
      </c>
      <c r="I1777" t="s">
        <v>1966</v>
      </c>
      <c r="J1777" t="s">
        <v>1967</v>
      </c>
      <c r="K1777" t="s">
        <v>48</v>
      </c>
      <c r="L1777" t="s">
        <v>49</v>
      </c>
      <c r="M1777">
        <v>18</v>
      </c>
      <c r="N1777" t="s">
        <v>1893</v>
      </c>
      <c r="O1777" t="s">
        <v>51</v>
      </c>
      <c r="P1777" t="s">
        <v>912</v>
      </c>
      <c r="Q1777" t="s">
        <v>913</v>
      </c>
      <c r="R1777" t="s">
        <v>914</v>
      </c>
      <c r="S1777" t="s">
        <v>55</v>
      </c>
      <c r="T1777" t="s">
        <v>55</v>
      </c>
      <c r="U1777" t="s">
        <v>915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89</v>
      </c>
      <c r="AI1777">
        <f>"04202     "</f>
        <v>0</v>
      </c>
      <c r="AJ1777" t="s">
        <v>94</v>
      </c>
      <c r="AK1777" t="s">
        <v>95</v>
      </c>
      <c r="AL1777" t="s">
        <v>96</v>
      </c>
      <c r="AM1777" t="s">
        <v>97</v>
      </c>
      <c r="AN1777" t="s">
        <v>68</v>
      </c>
      <c r="AO1777" t="s">
        <v>1978</v>
      </c>
    </row>
    <row r="1778" spans="1:41">
      <c r="A1778">
        <v>1762</v>
      </c>
      <c r="B1778" t="s">
        <v>41</v>
      </c>
      <c r="C1778" t="s">
        <v>42</v>
      </c>
      <c r="D1778" t="s">
        <v>43</v>
      </c>
      <c r="E1778">
        <f>"05"</f>
        <v>0</v>
      </c>
      <c r="F1778" t="s">
        <v>99</v>
      </c>
      <c r="G1778" t="s">
        <v>100</v>
      </c>
      <c r="H1778">
        <v>3299</v>
      </c>
      <c r="I1778" t="s">
        <v>1966</v>
      </c>
      <c r="J1778" t="s">
        <v>1967</v>
      </c>
      <c r="K1778" t="s">
        <v>48</v>
      </c>
      <c r="L1778" t="s">
        <v>49</v>
      </c>
      <c r="M1778">
        <v>18</v>
      </c>
      <c r="N1778" t="s">
        <v>1893</v>
      </c>
      <c r="O1778" t="s">
        <v>51</v>
      </c>
      <c r="P1778" t="s">
        <v>912</v>
      </c>
      <c r="Q1778" t="s">
        <v>913</v>
      </c>
      <c r="R1778" t="s">
        <v>914</v>
      </c>
      <c r="S1778" t="s">
        <v>55</v>
      </c>
      <c r="T1778" t="s">
        <v>55</v>
      </c>
      <c r="U1778" t="s">
        <v>915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90</v>
      </c>
      <c r="AI1778">
        <f>"05201     "</f>
        <v>0</v>
      </c>
      <c r="AJ1778" t="s">
        <v>406</v>
      </c>
      <c r="AK1778" t="s">
        <v>407</v>
      </c>
      <c r="AL1778" t="s">
        <v>107</v>
      </c>
      <c r="AM1778" t="s">
        <v>108</v>
      </c>
      <c r="AN1778" t="s">
        <v>286</v>
      </c>
      <c r="AO1778" t="s">
        <v>1978</v>
      </c>
    </row>
    <row r="1779" spans="1:41">
      <c r="A1779">
        <v>1763</v>
      </c>
      <c r="B1779" t="s">
        <v>41</v>
      </c>
      <c r="C1779" t="s">
        <v>42</v>
      </c>
      <c r="D1779" t="s">
        <v>43</v>
      </c>
      <c r="E1779">
        <f>"05"</f>
        <v>0</v>
      </c>
      <c r="F1779" t="s">
        <v>99</v>
      </c>
      <c r="G1779" t="s">
        <v>100</v>
      </c>
      <c r="H1779">
        <v>3299</v>
      </c>
      <c r="I1779" t="s">
        <v>1966</v>
      </c>
      <c r="J1779" t="s">
        <v>1967</v>
      </c>
      <c r="K1779" t="s">
        <v>48</v>
      </c>
      <c r="L1779" t="s">
        <v>49</v>
      </c>
      <c r="M1779">
        <v>18</v>
      </c>
      <c r="N1779" t="s">
        <v>1893</v>
      </c>
      <c r="O1779" t="s">
        <v>51</v>
      </c>
      <c r="P1779" t="s">
        <v>912</v>
      </c>
      <c r="Q1779" t="s">
        <v>913</v>
      </c>
      <c r="R1779" t="s">
        <v>914</v>
      </c>
      <c r="S1779" t="s">
        <v>55</v>
      </c>
      <c r="T1779" t="s">
        <v>55</v>
      </c>
      <c r="U1779" t="s">
        <v>915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91</v>
      </c>
      <c r="AI1779">
        <f>"05302     "</f>
        <v>0</v>
      </c>
      <c r="AJ1779" t="s">
        <v>482</v>
      </c>
      <c r="AK1779" t="s">
        <v>483</v>
      </c>
      <c r="AL1779" t="s">
        <v>107</v>
      </c>
      <c r="AM1779" t="s">
        <v>108</v>
      </c>
      <c r="AN1779" t="s">
        <v>286</v>
      </c>
      <c r="AO1779" t="s">
        <v>1978</v>
      </c>
    </row>
    <row r="1780" spans="1:41">
      <c r="A1780">
        <v>1764</v>
      </c>
      <c r="B1780" t="s">
        <v>41</v>
      </c>
      <c r="C1780" t="s">
        <v>42</v>
      </c>
      <c r="D1780" t="s">
        <v>43</v>
      </c>
      <c r="E1780">
        <f>"07"</f>
        <v>0</v>
      </c>
      <c r="F1780" t="s">
        <v>44</v>
      </c>
      <c r="G1780" t="s">
        <v>45</v>
      </c>
      <c r="H1780">
        <v>3299</v>
      </c>
      <c r="I1780" t="s">
        <v>1966</v>
      </c>
      <c r="J1780" t="s">
        <v>1967</v>
      </c>
      <c r="K1780" t="s">
        <v>48</v>
      </c>
      <c r="L1780" t="s">
        <v>49</v>
      </c>
      <c r="M1780">
        <v>18</v>
      </c>
      <c r="N1780" t="s">
        <v>1893</v>
      </c>
      <c r="O1780" t="s">
        <v>51</v>
      </c>
      <c r="P1780" t="s">
        <v>912</v>
      </c>
      <c r="Q1780" t="s">
        <v>913</v>
      </c>
      <c r="R1780" t="s">
        <v>914</v>
      </c>
      <c r="S1780" t="s">
        <v>55</v>
      </c>
      <c r="T1780" t="s">
        <v>55</v>
      </c>
      <c r="U1780" t="s">
        <v>915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93</v>
      </c>
      <c r="AI1780">
        <f>"07222     "</f>
        <v>0</v>
      </c>
      <c r="AJ1780" t="s">
        <v>651</v>
      </c>
      <c r="AK1780" t="s">
        <v>652</v>
      </c>
      <c r="AL1780" t="s">
        <v>355</v>
      </c>
      <c r="AM1780" t="s">
        <v>356</v>
      </c>
      <c r="AN1780" t="s">
        <v>68</v>
      </c>
      <c r="AO1780" t="s">
        <v>1978</v>
      </c>
    </row>
    <row r="1781" spans="1:41">
      <c r="A1781">
        <v>1765</v>
      </c>
      <c r="B1781" t="s">
        <v>41</v>
      </c>
      <c r="C1781" t="s">
        <v>42</v>
      </c>
      <c r="D1781" t="s">
        <v>43</v>
      </c>
      <c r="E1781">
        <f>"03"</f>
        <v>0</v>
      </c>
      <c r="F1781" t="s">
        <v>73</v>
      </c>
      <c r="G1781" t="s">
        <v>74</v>
      </c>
      <c r="H1781">
        <v>3299</v>
      </c>
      <c r="I1781" t="s">
        <v>1966</v>
      </c>
      <c r="J1781" t="s">
        <v>1967</v>
      </c>
      <c r="K1781" t="s">
        <v>48</v>
      </c>
      <c r="L1781" t="s">
        <v>49</v>
      </c>
      <c r="M1781">
        <v>18</v>
      </c>
      <c r="N1781" t="s">
        <v>1893</v>
      </c>
      <c r="O1781" t="s">
        <v>51</v>
      </c>
      <c r="P1781" t="s">
        <v>912</v>
      </c>
      <c r="Q1781" t="s">
        <v>913</v>
      </c>
      <c r="R1781" t="s">
        <v>914</v>
      </c>
      <c r="S1781" t="s">
        <v>55</v>
      </c>
      <c r="T1781" t="s">
        <v>55</v>
      </c>
      <c r="U1781" t="s">
        <v>915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94</v>
      </c>
      <c r="AI1781">
        <f>"03101     "</f>
        <v>0</v>
      </c>
      <c r="AJ1781" t="s">
        <v>81</v>
      </c>
      <c r="AK1781" t="s">
        <v>82</v>
      </c>
      <c r="AL1781" t="s">
        <v>83</v>
      </c>
      <c r="AM1781" t="s">
        <v>84</v>
      </c>
      <c r="AN1781" t="s">
        <v>286</v>
      </c>
      <c r="AO1781" t="s">
        <v>1978</v>
      </c>
    </row>
    <row r="1782" spans="1:41">
      <c r="A1782">
        <v>1766</v>
      </c>
      <c r="B1782" t="s">
        <v>41</v>
      </c>
      <c r="C1782" t="s">
        <v>42</v>
      </c>
      <c r="D1782" t="s">
        <v>43</v>
      </c>
      <c r="E1782">
        <f>"04"</f>
        <v>0</v>
      </c>
      <c r="F1782" t="s">
        <v>86</v>
      </c>
      <c r="G1782" t="s">
        <v>87</v>
      </c>
      <c r="H1782">
        <v>3299</v>
      </c>
      <c r="I1782" t="s">
        <v>1966</v>
      </c>
      <c r="J1782" t="s">
        <v>1967</v>
      </c>
      <c r="K1782" t="s">
        <v>48</v>
      </c>
      <c r="L1782" t="s">
        <v>49</v>
      </c>
      <c r="M1782">
        <v>18</v>
      </c>
      <c r="N1782" t="s">
        <v>1893</v>
      </c>
      <c r="O1782" t="s">
        <v>51</v>
      </c>
      <c r="P1782" t="s">
        <v>912</v>
      </c>
      <c r="Q1782" t="s">
        <v>913</v>
      </c>
      <c r="R1782" t="s">
        <v>914</v>
      </c>
      <c r="S1782" t="s">
        <v>55</v>
      </c>
      <c r="T1782" t="s">
        <v>55</v>
      </c>
      <c r="U1782" t="s">
        <v>915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96</v>
      </c>
      <c r="AI1782">
        <f>"04101     "</f>
        <v>0</v>
      </c>
      <c r="AJ1782" t="s">
        <v>153</v>
      </c>
      <c r="AK1782" t="s">
        <v>154</v>
      </c>
      <c r="AL1782" t="s">
        <v>96</v>
      </c>
      <c r="AM1782" t="s">
        <v>97</v>
      </c>
      <c r="AN1782" t="s">
        <v>68</v>
      </c>
      <c r="AO1782" t="s">
        <v>1978</v>
      </c>
    </row>
    <row r="1783" spans="1:41">
      <c r="A1783">
        <v>1767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1966</v>
      </c>
      <c r="J1783" t="s">
        <v>1967</v>
      </c>
      <c r="K1783" t="s">
        <v>48</v>
      </c>
      <c r="L1783" t="s">
        <v>49</v>
      </c>
      <c r="M1783">
        <v>18</v>
      </c>
      <c r="N1783" t="s">
        <v>1893</v>
      </c>
      <c r="O1783" t="s">
        <v>51</v>
      </c>
      <c r="P1783" t="s">
        <v>912</v>
      </c>
      <c r="Q1783" t="s">
        <v>913</v>
      </c>
      <c r="R1783" t="s">
        <v>914</v>
      </c>
      <c r="S1783" t="s">
        <v>55</v>
      </c>
      <c r="T1783" t="s">
        <v>55</v>
      </c>
      <c r="U1783" t="s">
        <v>915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97</v>
      </c>
      <c r="AI1783">
        <f>"07111     "</f>
        <v>0</v>
      </c>
      <c r="AJ1783" t="s">
        <v>343</v>
      </c>
      <c r="AK1783" t="s">
        <v>344</v>
      </c>
      <c r="AL1783" t="s">
        <v>66</v>
      </c>
      <c r="AM1783" t="s">
        <v>67</v>
      </c>
      <c r="AN1783" t="s">
        <v>68</v>
      </c>
      <c r="AO1783" t="s">
        <v>71</v>
      </c>
    </row>
    <row r="1784" spans="1:41">
      <c r="A1784">
        <v>1768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1966</v>
      </c>
      <c r="J1784" t="s">
        <v>1967</v>
      </c>
      <c r="K1784" t="s">
        <v>48</v>
      </c>
      <c r="L1784" t="s">
        <v>49</v>
      </c>
      <c r="M1784">
        <v>18</v>
      </c>
      <c r="N1784" t="s">
        <v>1893</v>
      </c>
      <c r="O1784" t="s">
        <v>51</v>
      </c>
      <c r="P1784" t="s">
        <v>912</v>
      </c>
      <c r="Q1784" t="s">
        <v>913</v>
      </c>
      <c r="R1784" t="s">
        <v>914</v>
      </c>
      <c r="S1784" t="s">
        <v>55</v>
      </c>
      <c r="T1784" t="s">
        <v>55</v>
      </c>
      <c r="U1784" t="s">
        <v>915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98</v>
      </c>
      <c r="AI1784">
        <f>"05141     "</f>
        <v>0</v>
      </c>
      <c r="AJ1784" t="s">
        <v>512</v>
      </c>
      <c r="AK1784" t="s">
        <v>513</v>
      </c>
      <c r="AL1784" t="s">
        <v>107</v>
      </c>
      <c r="AM1784" t="s">
        <v>108</v>
      </c>
      <c r="AN1784" t="s">
        <v>286</v>
      </c>
      <c r="AO1784" t="s">
        <v>1978</v>
      </c>
    </row>
    <row r="1785" spans="1:41">
      <c r="A1785">
        <v>1769</v>
      </c>
      <c r="B1785" t="s">
        <v>41</v>
      </c>
      <c r="C1785" t="s">
        <v>42</v>
      </c>
      <c r="D1785" t="s">
        <v>43</v>
      </c>
      <c r="E1785">
        <f>"03"</f>
        <v>0</v>
      </c>
      <c r="F1785" t="s">
        <v>73</v>
      </c>
      <c r="G1785" t="s">
        <v>74</v>
      </c>
      <c r="H1785">
        <v>3299</v>
      </c>
      <c r="I1785" t="s">
        <v>1966</v>
      </c>
      <c r="J1785" t="s">
        <v>1967</v>
      </c>
      <c r="K1785" t="s">
        <v>48</v>
      </c>
      <c r="L1785" t="s">
        <v>49</v>
      </c>
      <c r="M1785">
        <v>18</v>
      </c>
      <c r="N1785" t="s">
        <v>1893</v>
      </c>
      <c r="O1785" t="s">
        <v>51</v>
      </c>
      <c r="P1785" t="s">
        <v>912</v>
      </c>
      <c r="Q1785" t="s">
        <v>913</v>
      </c>
      <c r="R1785" t="s">
        <v>914</v>
      </c>
      <c r="S1785" t="s">
        <v>55</v>
      </c>
      <c r="T1785" t="s">
        <v>55</v>
      </c>
      <c r="U1785" t="s">
        <v>915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100</v>
      </c>
      <c r="AI1785">
        <f>"03104     "</f>
        <v>0</v>
      </c>
      <c r="AJ1785" t="s">
        <v>703</v>
      </c>
      <c r="AK1785" t="s">
        <v>704</v>
      </c>
      <c r="AL1785" t="s">
        <v>83</v>
      </c>
      <c r="AM1785" t="s">
        <v>84</v>
      </c>
      <c r="AN1785" t="s">
        <v>286</v>
      </c>
      <c r="AO1785" t="s">
        <v>1978</v>
      </c>
    </row>
    <row r="1786" spans="1:41">
      <c r="A1786">
        <v>1770</v>
      </c>
      <c r="B1786" t="s">
        <v>41</v>
      </c>
      <c r="C1786" t="s">
        <v>42</v>
      </c>
      <c r="D1786" t="s">
        <v>43</v>
      </c>
      <c r="E1786">
        <f>"02"</f>
        <v>0</v>
      </c>
      <c r="F1786" t="s">
        <v>124</v>
      </c>
      <c r="G1786" t="s">
        <v>125</v>
      </c>
      <c r="H1786">
        <v>3299</v>
      </c>
      <c r="I1786" t="s">
        <v>1966</v>
      </c>
      <c r="J1786" t="s">
        <v>1967</v>
      </c>
      <c r="K1786" t="s">
        <v>48</v>
      </c>
      <c r="L1786" t="s">
        <v>49</v>
      </c>
      <c r="M1786">
        <v>18</v>
      </c>
      <c r="N1786" t="s">
        <v>1893</v>
      </c>
      <c r="O1786" t="s">
        <v>51</v>
      </c>
      <c r="P1786" t="s">
        <v>912</v>
      </c>
      <c r="Q1786" t="s">
        <v>913</v>
      </c>
      <c r="R1786" t="s">
        <v>914</v>
      </c>
      <c r="S1786" t="s">
        <v>55</v>
      </c>
      <c r="T1786" t="s">
        <v>55</v>
      </c>
      <c r="U1786" t="s">
        <v>915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101</v>
      </c>
      <c r="AI1786">
        <f>"02102     "</f>
        <v>0</v>
      </c>
      <c r="AJ1786" t="s">
        <v>926</v>
      </c>
      <c r="AK1786" t="s">
        <v>927</v>
      </c>
      <c r="AL1786" t="s">
        <v>207</v>
      </c>
      <c r="AM1786" t="s">
        <v>208</v>
      </c>
      <c r="AN1786" t="s">
        <v>68</v>
      </c>
      <c r="AO1786" t="s">
        <v>1978</v>
      </c>
    </row>
    <row r="1787" spans="1:41">
      <c r="A1787">
        <v>1771</v>
      </c>
      <c r="B1787" t="s">
        <v>41</v>
      </c>
      <c r="C1787" t="s">
        <v>42</v>
      </c>
      <c r="D1787" t="s">
        <v>43</v>
      </c>
      <c r="E1787">
        <f>"09"</f>
        <v>0</v>
      </c>
      <c r="F1787" t="s">
        <v>297</v>
      </c>
      <c r="G1787" t="s">
        <v>298</v>
      </c>
      <c r="H1787">
        <v>3299</v>
      </c>
      <c r="I1787" t="s">
        <v>1966</v>
      </c>
      <c r="J1787" t="s">
        <v>1967</v>
      </c>
      <c r="K1787" t="s">
        <v>48</v>
      </c>
      <c r="L1787" t="s">
        <v>49</v>
      </c>
      <c r="M1787">
        <v>18</v>
      </c>
      <c r="N1787" t="s">
        <v>1893</v>
      </c>
      <c r="O1787" t="s">
        <v>51</v>
      </c>
      <c r="P1787" t="s">
        <v>912</v>
      </c>
      <c r="Q1787" t="s">
        <v>913</v>
      </c>
      <c r="R1787" t="s">
        <v>914</v>
      </c>
      <c r="S1787" t="s">
        <v>55</v>
      </c>
      <c r="T1787" t="s">
        <v>55</v>
      </c>
      <c r="U1787" t="s">
        <v>915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104</v>
      </c>
      <c r="AI1787">
        <f>"09101     "</f>
        <v>0</v>
      </c>
      <c r="AJ1787" t="s">
        <v>573</v>
      </c>
      <c r="AK1787" t="s">
        <v>574</v>
      </c>
      <c r="AL1787" t="s">
        <v>575</v>
      </c>
      <c r="AM1787" t="s">
        <v>576</v>
      </c>
      <c r="AN1787" t="s">
        <v>286</v>
      </c>
      <c r="AO1787" t="s">
        <v>1978</v>
      </c>
    </row>
    <row r="1788" spans="1:41">
      <c r="A1788">
        <v>1772</v>
      </c>
      <c r="B1788" t="s">
        <v>41</v>
      </c>
      <c r="C1788" t="s">
        <v>42</v>
      </c>
      <c r="D1788" t="s">
        <v>43</v>
      </c>
      <c r="E1788">
        <f>"05"</f>
        <v>0</v>
      </c>
      <c r="F1788" t="s">
        <v>99</v>
      </c>
      <c r="G1788" t="s">
        <v>100</v>
      </c>
      <c r="H1788">
        <v>3299</v>
      </c>
      <c r="I1788" t="s">
        <v>1966</v>
      </c>
      <c r="J1788" t="s">
        <v>1967</v>
      </c>
      <c r="K1788" t="s">
        <v>48</v>
      </c>
      <c r="L1788" t="s">
        <v>49</v>
      </c>
      <c r="M1788">
        <v>18</v>
      </c>
      <c r="N1788" t="s">
        <v>1893</v>
      </c>
      <c r="O1788" t="s">
        <v>51</v>
      </c>
      <c r="P1788" t="s">
        <v>912</v>
      </c>
      <c r="Q1788" t="s">
        <v>913</v>
      </c>
      <c r="R1788" t="s">
        <v>914</v>
      </c>
      <c r="S1788" t="s">
        <v>55</v>
      </c>
      <c r="T1788" t="s">
        <v>55</v>
      </c>
      <c r="U1788" t="s">
        <v>915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105</v>
      </c>
      <c r="AI1788">
        <f>"0541      "</f>
        <v>0</v>
      </c>
      <c r="AJ1788" t="s">
        <v>1357</v>
      </c>
      <c r="AK1788" t="s">
        <v>1358</v>
      </c>
      <c r="AL1788" t="s">
        <v>107</v>
      </c>
      <c r="AM1788" t="s">
        <v>108</v>
      </c>
      <c r="AN1788" t="s">
        <v>286</v>
      </c>
      <c r="AO1788" t="s">
        <v>1978</v>
      </c>
    </row>
    <row r="1789" spans="1:41">
      <c r="A1789">
        <v>1773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1966</v>
      </c>
      <c r="J1789" t="s">
        <v>1967</v>
      </c>
      <c r="K1789" t="s">
        <v>48</v>
      </c>
      <c r="L1789" t="s">
        <v>49</v>
      </c>
      <c r="M1789">
        <v>18</v>
      </c>
      <c r="N1789" t="s">
        <v>1893</v>
      </c>
      <c r="O1789" t="s">
        <v>51</v>
      </c>
      <c r="P1789" t="s">
        <v>912</v>
      </c>
      <c r="Q1789" t="s">
        <v>913</v>
      </c>
      <c r="R1789" t="s">
        <v>914</v>
      </c>
      <c r="S1789" t="s">
        <v>55</v>
      </c>
      <c r="T1789" t="s">
        <v>55</v>
      </c>
      <c r="U1789" t="s">
        <v>915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106</v>
      </c>
      <c r="AI1789">
        <f>"05201     "</f>
        <v>0</v>
      </c>
      <c r="AJ1789" t="s">
        <v>406</v>
      </c>
      <c r="AK1789" t="s">
        <v>407</v>
      </c>
      <c r="AL1789" t="s">
        <v>107</v>
      </c>
      <c r="AM1789" t="s">
        <v>108</v>
      </c>
      <c r="AN1789" t="s">
        <v>286</v>
      </c>
      <c r="AO1789" t="s">
        <v>1978</v>
      </c>
    </row>
    <row r="1790" spans="1:41">
      <c r="A1790">
        <v>1774</v>
      </c>
      <c r="B1790" t="s">
        <v>41</v>
      </c>
      <c r="C1790" t="s">
        <v>42</v>
      </c>
      <c r="D1790" t="s">
        <v>43</v>
      </c>
      <c r="E1790">
        <f>"07"</f>
        <v>0</v>
      </c>
      <c r="F1790" t="s">
        <v>44</v>
      </c>
      <c r="G1790" t="s">
        <v>45</v>
      </c>
      <c r="H1790">
        <v>3299</v>
      </c>
      <c r="I1790" t="s">
        <v>1966</v>
      </c>
      <c r="J1790" t="s">
        <v>1967</v>
      </c>
      <c r="K1790" t="s">
        <v>48</v>
      </c>
      <c r="L1790" t="s">
        <v>49</v>
      </c>
      <c r="M1790">
        <v>18</v>
      </c>
      <c r="N1790" t="s">
        <v>1893</v>
      </c>
      <c r="O1790" t="s">
        <v>51</v>
      </c>
      <c r="P1790" t="s">
        <v>912</v>
      </c>
      <c r="Q1790" t="s">
        <v>913</v>
      </c>
      <c r="R1790" t="s">
        <v>914</v>
      </c>
      <c r="S1790" t="s">
        <v>55</v>
      </c>
      <c r="T1790" t="s">
        <v>55</v>
      </c>
      <c r="U1790" t="s">
        <v>915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108</v>
      </c>
      <c r="AI1790">
        <f>"07101     "</f>
        <v>0</v>
      </c>
      <c r="AJ1790" t="s">
        <v>64</v>
      </c>
      <c r="AK1790" t="s">
        <v>65</v>
      </c>
      <c r="AL1790" t="s">
        <v>66</v>
      </c>
      <c r="AM1790" t="s">
        <v>67</v>
      </c>
      <c r="AN1790" t="s">
        <v>286</v>
      </c>
      <c r="AO1790" t="s">
        <v>1978</v>
      </c>
    </row>
    <row r="1791" spans="1:41">
      <c r="A1791">
        <v>1775</v>
      </c>
      <c r="B1791" t="s">
        <v>41</v>
      </c>
      <c r="C1791" t="s">
        <v>42</v>
      </c>
      <c r="D1791" t="s">
        <v>43</v>
      </c>
      <c r="E1791">
        <f>"05"</f>
        <v>0</v>
      </c>
      <c r="F1791" t="s">
        <v>99</v>
      </c>
      <c r="G1791" t="s">
        <v>100</v>
      </c>
      <c r="H1791">
        <v>3299</v>
      </c>
      <c r="I1791" t="s">
        <v>1966</v>
      </c>
      <c r="J1791" t="s">
        <v>1967</v>
      </c>
      <c r="K1791" t="s">
        <v>48</v>
      </c>
      <c r="L1791" t="s">
        <v>49</v>
      </c>
      <c r="M1791">
        <v>18</v>
      </c>
      <c r="N1791" t="s">
        <v>1893</v>
      </c>
      <c r="O1791" t="s">
        <v>51</v>
      </c>
      <c r="P1791" t="s">
        <v>912</v>
      </c>
      <c r="Q1791" t="s">
        <v>913</v>
      </c>
      <c r="R1791" t="s">
        <v>914</v>
      </c>
      <c r="S1791" t="s">
        <v>55</v>
      </c>
      <c r="T1791" t="s">
        <v>55</v>
      </c>
      <c r="U1791" t="s">
        <v>915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109</v>
      </c>
      <c r="AI1791">
        <f>"05411     "</f>
        <v>0</v>
      </c>
      <c r="AJ1791" t="s">
        <v>401</v>
      </c>
      <c r="AK1791" t="s">
        <v>402</v>
      </c>
      <c r="AL1791" t="s">
        <v>107</v>
      </c>
      <c r="AM1791" t="s">
        <v>108</v>
      </c>
      <c r="AN1791" t="s">
        <v>286</v>
      </c>
      <c r="AO1791" t="s">
        <v>1978</v>
      </c>
    </row>
    <row r="1792" spans="1:41">
      <c r="A1792">
        <v>1776</v>
      </c>
      <c r="B1792" t="s">
        <v>41</v>
      </c>
      <c r="C1792" t="s">
        <v>42</v>
      </c>
      <c r="D1792" t="s">
        <v>43</v>
      </c>
      <c r="E1792">
        <f>"05"</f>
        <v>0</v>
      </c>
      <c r="F1792" t="s">
        <v>99</v>
      </c>
      <c r="G1792" t="s">
        <v>100</v>
      </c>
      <c r="H1792">
        <v>3299</v>
      </c>
      <c r="I1792" t="s">
        <v>1966</v>
      </c>
      <c r="J1792" t="s">
        <v>1967</v>
      </c>
      <c r="K1792" t="s">
        <v>48</v>
      </c>
      <c r="L1792" t="s">
        <v>49</v>
      </c>
      <c r="M1792">
        <v>18</v>
      </c>
      <c r="N1792" t="s">
        <v>1893</v>
      </c>
      <c r="O1792" t="s">
        <v>51</v>
      </c>
      <c r="P1792" t="s">
        <v>912</v>
      </c>
      <c r="Q1792" t="s">
        <v>913</v>
      </c>
      <c r="R1792" t="s">
        <v>914</v>
      </c>
      <c r="S1792" t="s">
        <v>55</v>
      </c>
      <c r="T1792" t="s">
        <v>55</v>
      </c>
      <c r="U1792" t="s">
        <v>915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110</v>
      </c>
      <c r="AI1792">
        <f>"0512      "</f>
        <v>0</v>
      </c>
      <c r="AJ1792" t="s">
        <v>783</v>
      </c>
      <c r="AK1792" t="s">
        <v>784</v>
      </c>
      <c r="AL1792" t="s">
        <v>107</v>
      </c>
      <c r="AM1792" t="s">
        <v>108</v>
      </c>
      <c r="AN1792" t="s">
        <v>286</v>
      </c>
      <c r="AO1792" t="s">
        <v>1978</v>
      </c>
    </row>
    <row r="1793" spans="1:41">
      <c r="A1793">
        <v>1777</v>
      </c>
      <c r="B1793" t="s">
        <v>41</v>
      </c>
      <c r="C1793" t="s">
        <v>42</v>
      </c>
      <c r="D1793" t="s">
        <v>43</v>
      </c>
      <c r="E1793">
        <f>"05"</f>
        <v>0</v>
      </c>
      <c r="F1793" t="s">
        <v>99</v>
      </c>
      <c r="G1793" t="s">
        <v>100</v>
      </c>
      <c r="H1793">
        <v>3299</v>
      </c>
      <c r="I1793" t="s">
        <v>1966</v>
      </c>
      <c r="J1793" t="s">
        <v>1967</v>
      </c>
      <c r="K1793" t="s">
        <v>48</v>
      </c>
      <c r="L1793" t="s">
        <v>49</v>
      </c>
      <c r="M1793">
        <v>18</v>
      </c>
      <c r="N1793" t="s">
        <v>1893</v>
      </c>
      <c r="O1793" t="s">
        <v>51</v>
      </c>
      <c r="P1793" t="s">
        <v>912</v>
      </c>
      <c r="Q1793" t="s">
        <v>913</v>
      </c>
      <c r="R1793" t="s">
        <v>914</v>
      </c>
      <c r="S1793" t="s">
        <v>55</v>
      </c>
      <c r="T1793" t="s">
        <v>55</v>
      </c>
      <c r="U1793" t="s">
        <v>915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112</v>
      </c>
      <c r="AI1793">
        <f>"05142     "</f>
        <v>0</v>
      </c>
      <c r="AJ1793" t="s">
        <v>177</v>
      </c>
      <c r="AK1793" t="s">
        <v>178</v>
      </c>
      <c r="AL1793" t="s">
        <v>107</v>
      </c>
      <c r="AM1793" t="s">
        <v>108</v>
      </c>
      <c r="AN1793" t="s">
        <v>286</v>
      </c>
      <c r="AO1793" t="s">
        <v>1978</v>
      </c>
    </row>
    <row r="1794" spans="1:41">
      <c r="A1794">
        <v>1778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241</v>
      </c>
      <c r="G1794" t="s">
        <v>242</v>
      </c>
      <c r="H1794">
        <v>3299</v>
      </c>
      <c r="I1794" t="s">
        <v>1966</v>
      </c>
      <c r="J1794" t="s">
        <v>1967</v>
      </c>
      <c r="K1794" t="s">
        <v>48</v>
      </c>
      <c r="L1794" t="s">
        <v>49</v>
      </c>
      <c r="M1794">
        <v>18</v>
      </c>
      <c r="N1794" t="s">
        <v>1893</v>
      </c>
      <c r="O1794" t="s">
        <v>51</v>
      </c>
      <c r="P1794" t="s">
        <v>912</v>
      </c>
      <c r="Q1794" t="s">
        <v>913</v>
      </c>
      <c r="R1794" t="s">
        <v>914</v>
      </c>
      <c r="S1794" t="s">
        <v>55</v>
      </c>
      <c r="T1794" t="s">
        <v>55</v>
      </c>
      <c r="U1794" t="s">
        <v>915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113</v>
      </c>
      <c r="AI1794">
        <f>"08312     "</f>
        <v>0</v>
      </c>
      <c r="AJ1794" t="s">
        <v>609</v>
      </c>
      <c r="AK1794" t="s">
        <v>610</v>
      </c>
      <c r="AL1794" t="s">
        <v>375</v>
      </c>
      <c r="AM1794" t="s">
        <v>376</v>
      </c>
      <c r="AN1794" t="s">
        <v>286</v>
      </c>
      <c r="AO1794" t="s">
        <v>1978</v>
      </c>
    </row>
    <row r="1795" spans="1:41">
      <c r="A1795">
        <v>1779</v>
      </c>
      <c r="B1795" t="s">
        <v>41</v>
      </c>
      <c r="C1795" t="s">
        <v>42</v>
      </c>
      <c r="D1795" t="s">
        <v>43</v>
      </c>
      <c r="E1795">
        <f>"06"</f>
        <v>0</v>
      </c>
      <c r="F1795" t="s">
        <v>448</v>
      </c>
      <c r="G1795" t="s">
        <v>449</v>
      </c>
      <c r="H1795">
        <v>3299</v>
      </c>
      <c r="I1795" t="s">
        <v>1966</v>
      </c>
      <c r="J1795" t="s">
        <v>1967</v>
      </c>
      <c r="K1795" t="s">
        <v>48</v>
      </c>
      <c r="L1795" t="s">
        <v>49</v>
      </c>
      <c r="M1795">
        <v>18</v>
      </c>
      <c r="N1795" t="s">
        <v>1893</v>
      </c>
      <c r="O1795" t="s">
        <v>51</v>
      </c>
      <c r="P1795" t="s">
        <v>912</v>
      </c>
      <c r="Q1795" t="s">
        <v>913</v>
      </c>
      <c r="R1795" t="s">
        <v>914</v>
      </c>
      <c r="S1795" t="s">
        <v>55</v>
      </c>
      <c r="T1795" t="s">
        <v>55</v>
      </c>
      <c r="U1795" t="s">
        <v>915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115</v>
      </c>
      <c r="AI1795">
        <f>"06102     "</f>
        <v>0</v>
      </c>
      <c r="AJ1795" t="s">
        <v>552</v>
      </c>
      <c r="AK1795" t="s">
        <v>553</v>
      </c>
      <c r="AL1795" t="s">
        <v>231</v>
      </c>
      <c r="AM1795" t="s">
        <v>232</v>
      </c>
      <c r="AN1795" t="s">
        <v>286</v>
      </c>
      <c r="AO1795" t="s">
        <v>1978</v>
      </c>
    </row>
    <row r="1796" spans="1:41">
      <c r="A1796">
        <v>1780</v>
      </c>
      <c r="B1796" t="s">
        <v>41</v>
      </c>
      <c r="C1796" t="s">
        <v>42</v>
      </c>
      <c r="D1796" t="s">
        <v>43</v>
      </c>
      <c r="E1796">
        <f>"05"</f>
        <v>0</v>
      </c>
      <c r="F1796" t="s">
        <v>99</v>
      </c>
      <c r="G1796" t="s">
        <v>100</v>
      </c>
      <c r="H1796">
        <v>3299</v>
      </c>
      <c r="I1796" t="s">
        <v>1966</v>
      </c>
      <c r="J1796" t="s">
        <v>1967</v>
      </c>
      <c r="K1796" t="s">
        <v>48</v>
      </c>
      <c r="L1796" t="s">
        <v>49</v>
      </c>
      <c r="M1796">
        <v>18</v>
      </c>
      <c r="N1796" t="s">
        <v>1893</v>
      </c>
      <c r="O1796" t="s">
        <v>51</v>
      </c>
      <c r="P1796" t="s">
        <v>912</v>
      </c>
      <c r="Q1796" t="s">
        <v>913</v>
      </c>
      <c r="R1796" t="s">
        <v>914</v>
      </c>
      <c r="S1796" t="s">
        <v>55</v>
      </c>
      <c r="T1796" t="s">
        <v>55</v>
      </c>
      <c r="U1796" t="s">
        <v>915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116</v>
      </c>
      <c r="AI1796">
        <f>"05301     "</f>
        <v>0</v>
      </c>
      <c r="AJ1796" t="s">
        <v>658</v>
      </c>
      <c r="AK1796" t="s">
        <v>659</v>
      </c>
      <c r="AL1796" t="s">
        <v>107</v>
      </c>
      <c r="AM1796" t="s">
        <v>108</v>
      </c>
      <c r="AN1796" t="s">
        <v>286</v>
      </c>
      <c r="AO1796" t="s">
        <v>1978</v>
      </c>
    </row>
    <row r="1797" spans="1:41">
      <c r="A1797">
        <v>1781</v>
      </c>
      <c r="B1797" t="s">
        <v>41</v>
      </c>
      <c r="C1797" t="s">
        <v>42</v>
      </c>
      <c r="D1797" t="s">
        <v>43</v>
      </c>
      <c r="E1797">
        <f>"03"</f>
        <v>0</v>
      </c>
      <c r="F1797" t="s">
        <v>73</v>
      </c>
      <c r="G1797" t="s">
        <v>74</v>
      </c>
      <c r="H1797">
        <v>3299</v>
      </c>
      <c r="I1797" t="s">
        <v>1966</v>
      </c>
      <c r="J1797" t="s">
        <v>1967</v>
      </c>
      <c r="K1797" t="s">
        <v>48</v>
      </c>
      <c r="L1797" t="s">
        <v>49</v>
      </c>
      <c r="M1797">
        <v>18</v>
      </c>
      <c r="N1797" t="s">
        <v>1893</v>
      </c>
      <c r="O1797" t="s">
        <v>51</v>
      </c>
      <c r="P1797" t="s">
        <v>912</v>
      </c>
      <c r="Q1797" t="s">
        <v>913</v>
      </c>
      <c r="R1797" t="s">
        <v>914</v>
      </c>
      <c r="S1797" t="s">
        <v>55</v>
      </c>
      <c r="T1797" t="s">
        <v>55</v>
      </c>
      <c r="U1797" t="s">
        <v>915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117</v>
      </c>
      <c r="AI1797">
        <f>"03102     "</f>
        <v>0</v>
      </c>
      <c r="AJ1797" t="s">
        <v>857</v>
      </c>
      <c r="AK1797" t="s">
        <v>858</v>
      </c>
      <c r="AL1797" t="s">
        <v>83</v>
      </c>
      <c r="AM1797" t="s">
        <v>84</v>
      </c>
      <c r="AN1797" t="s">
        <v>68</v>
      </c>
      <c r="AO1797" t="s">
        <v>85</v>
      </c>
    </row>
    <row r="1798" spans="1:41">
      <c r="A1798">
        <v>1782</v>
      </c>
      <c r="B1798" t="s">
        <v>41</v>
      </c>
      <c r="C1798" t="s">
        <v>42</v>
      </c>
      <c r="D1798" t="s">
        <v>43</v>
      </c>
      <c r="E1798">
        <f>"04"</f>
        <v>0</v>
      </c>
      <c r="F1798" t="s">
        <v>86</v>
      </c>
      <c r="G1798" t="s">
        <v>87</v>
      </c>
      <c r="H1798">
        <v>3299</v>
      </c>
      <c r="I1798" t="s">
        <v>1966</v>
      </c>
      <c r="J1798" t="s">
        <v>1967</v>
      </c>
      <c r="K1798" t="s">
        <v>48</v>
      </c>
      <c r="L1798" t="s">
        <v>49</v>
      </c>
      <c r="M1798">
        <v>18</v>
      </c>
      <c r="N1798" t="s">
        <v>1893</v>
      </c>
      <c r="O1798" t="s">
        <v>51</v>
      </c>
      <c r="P1798" t="s">
        <v>912</v>
      </c>
      <c r="Q1798" t="s">
        <v>913</v>
      </c>
      <c r="R1798" t="s">
        <v>914</v>
      </c>
      <c r="S1798" t="s">
        <v>55</v>
      </c>
      <c r="T1798" t="s">
        <v>55</v>
      </c>
      <c r="U1798" t="s">
        <v>915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118</v>
      </c>
      <c r="AI1798">
        <f>"04002     "</f>
        <v>0</v>
      </c>
      <c r="AJ1798" t="s">
        <v>519</v>
      </c>
      <c r="AK1798" t="s">
        <v>520</v>
      </c>
      <c r="AL1798" t="s">
        <v>96</v>
      </c>
      <c r="AM1798" t="s">
        <v>97</v>
      </c>
      <c r="AN1798" t="s">
        <v>68</v>
      </c>
      <c r="AO1798" t="s">
        <v>1990</v>
      </c>
    </row>
    <row r="1799" spans="1:41">
      <c r="A1799">
        <v>1783</v>
      </c>
      <c r="B1799" t="s">
        <v>41</v>
      </c>
      <c r="C1799" t="s">
        <v>42</v>
      </c>
      <c r="D1799" t="s">
        <v>43</v>
      </c>
      <c r="E1799">
        <f>"06"</f>
        <v>0</v>
      </c>
      <c r="F1799" t="s">
        <v>448</v>
      </c>
      <c r="G1799" t="s">
        <v>449</v>
      </c>
      <c r="H1799">
        <v>3299</v>
      </c>
      <c r="I1799" t="s">
        <v>1966</v>
      </c>
      <c r="J1799" t="s">
        <v>1967</v>
      </c>
      <c r="K1799" t="s">
        <v>48</v>
      </c>
      <c r="L1799" t="s">
        <v>49</v>
      </c>
      <c r="M1799">
        <v>18</v>
      </c>
      <c r="N1799" t="s">
        <v>1893</v>
      </c>
      <c r="O1799" t="s">
        <v>51</v>
      </c>
      <c r="P1799" t="s">
        <v>912</v>
      </c>
      <c r="Q1799" t="s">
        <v>913</v>
      </c>
      <c r="R1799" t="s">
        <v>914</v>
      </c>
      <c r="S1799" t="s">
        <v>55</v>
      </c>
      <c r="T1799" t="s">
        <v>55</v>
      </c>
      <c r="U1799" t="s">
        <v>915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120</v>
      </c>
      <c r="AI1799">
        <f>"06101     "</f>
        <v>0</v>
      </c>
      <c r="AJ1799" t="s">
        <v>865</v>
      </c>
      <c r="AK1799" t="s">
        <v>866</v>
      </c>
      <c r="AL1799" t="s">
        <v>231</v>
      </c>
      <c r="AM1799" t="s">
        <v>232</v>
      </c>
      <c r="AN1799" t="s">
        <v>68</v>
      </c>
      <c r="AO1799" t="s">
        <v>71</v>
      </c>
    </row>
    <row r="1800" spans="1:41">
      <c r="A1800">
        <v>1784</v>
      </c>
      <c r="B1800" t="s">
        <v>41</v>
      </c>
      <c r="C1800" t="s">
        <v>42</v>
      </c>
      <c r="D1800" t="s">
        <v>43</v>
      </c>
      <c r="E1800">
        <f>"02"</f>
        <v>0</v>
      </c>
      <c r="F1800" t="s">
        <v>124</v>
      </c>
      <c r="G1800" t="s">
        <v>125</v>
      </c>
      <c r="H1800">
        <v>3299</v>
      </c>
      <c r="I1800" t="s">
        <v>1966</v>
      </c>
      <c r="J1800" t="s">
        <v>1967</v>
      </c>
      <c r="K1800" t="s">
        <v>48</v>
      </c>
      <c r="L1800" t="s">
        <v>49</v>
      </c>
      <c r="M1800">
        <v>18</v>
      </c>
      <c r="N1800" t="s">
        <v>1893</v>
      </c>
      <c r="O1800" t="s">
        <v>51</v>
      </c>
      <c r="P1800" t="s">
        <v>912</v>
      </c>
      <c r="Q1800" t="s">
        <v>913</v>
      </c>
      <c r="R1800" t="s">
        <v>914</v>
      </c>
      <c r="S1800" t="s">
        <v>55</v>
      </c>
      <c r="T1800" t="s">
        <v>55</v>
      </c>
      <c r="U1800" t="s">
        <v>915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121</v>
      </c>
      <c r="AI1800">
        <f>"02104     "</f>
        <v>0</v>
      </c>
      <c r="AJ1800" t="s">
        <v>205</v>
      </c>
      <c r="AK1800" t="s">
        <v>206</v>
      </c>
      <c r="AL1800" t="s">
        <v>207</v>
      </c>
      <c r="AM1800" t="s">
        <v>208</v>
      </c>
      <c r="AN1800" t="s">
        <v>286</v>
      </c>
      <c r="AO1800" t="s">
        <v>1978</v>
      </c>
    </row>
    <row r="1801" spans="1:41">
      <c r="A1801">
        <v>1785</v>
      </c>
      <c r="B1801" t="s">
        <v>41</v>
      </c>
      <c r="C1801" t="s">
        <v>42</v>
      </c>
      <c r="D1801" t="s">
        <v>43</v>
      </c>
      <c r="E1801">
        <f>"08"</f>
        <v>0</v>
      </c>
      <c r="F1801" t="s">
        <v>241</v>
      </c>
      <c r="G1801" t="s">
        <v>242</v>
      </c>
      <c r="H1801">
        <v>3299</v>
      </c>
      <c r="I1801" t="s">
        <v>1966</v>
      </c>
      <c r="J1801" t="s">
        <v>1967</v>
      </c>
      <c r="K1801" t="s">
        <v>48</v>
      </c>
      <c r="L1801" t="s">
        <v>49</v>
      </c>
      <c r="M1801">
        <v>18</v>
      </c>
      <c r="N1801" t="s">
        <v>1893</v>
      </c>
      <c r="O1801" t="s">
        <v>51</v>
      </c>
      <c r="P1801" t="s">
        <v>912</v>
      </c>
      <c r="Q1801" t="s">
        <v>913</v>
      </c>
      <c r="R1801" t="s">
        <v>914</v>
      </c>
      <c r="S1801" t="s">
        <v>55</v>
      </c>
      <c r="T1801" t="s">
        <v>55</v>
      </c>
      <c r="U1801" t="s">
        <v>915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122</v>
      </c>
      <c r="AI1801">
        <f>"08101     "</f>
        <v>0</v>
      </c>
      <c r="AJ1801" t="s">
        <v>581</v>
      </c>
      <c r="AK1801" t="s">
        <v>582</v>
      </c>
      <c r="AL1801" t="s">
        <v>248</v>
      </c>
      <c r="AM1801" t="s">
        <v>249</v>
      </c>
      <c r="AN1801" t="s">
        <v>286</v>
      </c>
      <c r="AO1801" t="s">
        <v>85</v>
      </c>
    </row>
    <row r="1802" spans="1:41">
      <c r="A1802">
        <v>1786</v>
      </c>
      <c r="B1802" t="s">
        <v>41</v>
      </c>
      <c r="C1802" t="s">
        <v>42</v>
      </c>
      <c r="D1802" t="s">
        <v>43</v>
      </c>
      <c r="E1802">
        <f>"08"</f>
        <v>0</v>
      </c>
      <c r="F1802" t="s">
        <v>241</v>
      </c>
      <c r="G1802" t="s">
        <v>242</v>
      </c>
      <c r="H1802">
        <v>3299</v>
      </c>
      <c r="I1802" t="s">
        <v>1966</v>
      </c>
      <c r="J1802" t="s">
        <v>1967</v>
      </c>
      <c r="K1802" t="s">
        <v>48</v>
      </c>
      <c r="L1802" t="s">
        <v>49</v>
      </c>
      <c r="M1802">
        <v>18</v>
      </c>
      <c r="N1802" t="s">
        <v>1893</v>
      </c>
      <c r="O1802" t="s">
        <v>51</v>
      </c>
      <c r="P1802" t="s">
        <v>912</v>
      </c>
      <c r="Q1802" t="s">
        <v>913</v>
      </c>
      <c r="R1802" t="s">
        <v>914</v>
      </c>
      <c r="S1802" t="s">
        <v>55</v>
      </c>
      <c r="T1802" t="s">
        <v>55</v>
      </c>
      <c r="U1802" t="s">
        <v>915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124</v>
      </c>
      <c r="AI1802">
        <f>"08101     "</f>
        <v>0</v>
      </c>
      <c r="AJ1802" t="s">
        <v>581</v>
      </c>
      <c r="AK1802" t="s">
        <v>582</v>
      </c>
      <c r="AL1802" t="s">
        <v>248</v>
      </c>
      <c r="AM1802" t="s">
        <v>249</v>
      </c>
      <c r="AN1802" t="s">
        <v>286</v>
      </c>
      <c r="AO1802" t="s">
        <v>1978</v>
      </c>
    </row>
    <row r="1803" spans="1:41">
      <c r="A1803">
        <v>1787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1966</v>
      </c>
      <c r="J1803" t="s">
        <v>1967</v>
      </c>
      <c r="K1803" t="s">
        <v>48</v>
      </c>
      <c r="L1803" t="s">
        <v>49</v>
      </c>
      <c r="M1803">
        <v>18</v>
      </c>
      <c r="N1803" t="s">
        <v>1893</v>
      </c>
      <c r="O1803" t="s">
        <v>51</v>
      </c>
      <c r="P1803" t="s">
        <v>912</v>
      </c>
      <c r="Q1803" t="s">
        <v>913</v>
      </c>
      <c r="R1803" t="s">
        <v>914</v>
      </c>
      <c r="S1803" t="s">
        <v>55</v>
      </c>
      <c r="T1803" t="s">
        <v>55</v>
      </c>
      <c r="U1803" t="s">
        <v>915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126</v>
      </c>
      <c r="AI1803">
        <f>"02101     "</f>
        <v>0</v>
      </c>
      <c r="AJ1803" t="s">
        <v>263</v>
      </c>
      <c r="AK1803" t="s">
        <v>264</v>
      </c>
      <c r="AL1803" t="s">
        <v>207</v>
      </c>
      <c r="AM1803" t="s">
        <v>208</v>
      </c>
      <c r="AN1803" t="s">
        <v>286</v>
      </c>
      <c r="AO1803" t="s">
        <v>1993</v>
      </c>
    </row>
    <row r="1804" spans="1:41">
      <c r="A1804">
        <v>1788</v>
      </c>
      <c r="B1804" t="s">
        <v>41</v>
      </c>
      <c r="C1804" t="s">
        <v>42</v>
      </c>
      <c r="D1804" t="s">
        <v>43</v>
      </c>
      <c r="E1804">
        <f>"05"</f>
        <v>0</v>
      </c>
      <c r="F1804" t="s">
        <v>99</v>
      </c>
      <c r="G1804" t="s">
        <v>100</v>
      </c>
      <c r="H1804">
        <v>3299</v>
      </c>
      <c r="I1804" t="s">
        <v>1966</v>
      </c>
      <c r="J1804" t="s">
        <v>1967</v>
      </c>
      <c r="K1804" t="s">
        <v>48</v>
      </c>
      <c r="L1804" t="s">
        <v>49</v>
      </c>
      <c r="M1804">
        <v>18</v>
      </c>
      <c r="N1804" t="s">
        <v>1893</v>
      </c>
      <c r="O1804" t="s">
        <v>51</v>
      </c>
      <c r="P1804" t="s">
        <v>912</v>
      </c>
      <c r="Q1804" t="s">
        <v>913</v>
      </c>
      <c r="R1804" t="s">
        <v>914</v>
      </c>
      <c r="S1804" t="s">
        <v>55</v>
      </c>
      <c r="T1804" t="s">
        <v>55</v>
      </c>
      <c r="U1804" t="s">
        <v>915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127</v>
      </c>
      <c r="AI1804">
        <f>"0512      "</f>
        <v>0</v>
      </c>
      <c r="AJ1804" t="s">
        <v>783</v>
      </c>
      <c r="AK1804" t="s">
        <v>784</v>
      </c>
      <c r="AL1804" t="s">
        <v>107</v>
      </c>
      <c r="AM1804" t="s">
        <v>108</v>
      </c>
      <c r="AN1804" t="s">
        <v>286</v>
      </c>
      <c r="AO1804" t="s">
        <v>70</v>
      </c>
    </row>
    <row r="1805" spans="1:41">
      <c r="A1805">
        <v>1789</v>
      </c>
      <c r="B1805" t="s">
        <v>41</v>
      </c>
      <c r="C1805" t="s">
        <v>42</v>
      </c>
      <c r="D1805" t="s">
        <v>43</v>
      </c>
      <c r="E1805">
        <f>"02"</f>
        <v>0</v>
      </c>
      <c r="F1805" t="s">
        <v>124</v>
      </c>
      <c r="G1805" t="s">
        <v>125</v>
      </c>
      <c r="H1805">
        <v>3299</v>
      </c>
      <c r="I1805" t="s">
        <v>1966</v>
      </c>
      <c r="J1805" t="s">
        <v>1967</v>
      </c>
      <c r="K1805" t="s">
        <v>48</v>
      </c>
      <c r="L1805" t="s">
        <v>49</v>
      </c>
      <c r="M1805">
        <v>18</v>
      </c>
      <c r="N1805" t="s">
        <v>1893</v>
      </c>
      <c r="O1805" t="s">
        <v>51</v>
      </c>
      <c r="P1805" t="s">
        <v>912</v>
      </c>
      <c r="Q1805" t="s">
        <v>913</v>
      </c>
      <c r="R1805" t="s">
        <v>914</v>
      </c>
      <c r="S1805" t="s">
        <v>55</v>
      </c>
      <c r="T1805" t="s">
        <v>55</v>
      </c>
      <c r="U1805" t="s">
        <v>915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128</v>
      </c>
      <c r="AI1805">
        <f>"02103     "</f>
        <v>0</v>
      </c>
      <c r="AJ1805" t="s">
        <v>989</v>
      </c>
      <c r="AK1805" t="s">
        <v>990</v>
      </c>
      <c r="AL1805" t="s">
        <v>207</v>
      </c>
      <c r="AM1805" t="s">
        <v>208</v>
      </c>
      <c r="AN1805" t="s">
        <v>68</v>
      </c>
      <c r="AO1805" t="s">
        <v>69</v>
      </c>
    </row>
    <row r="1806" spans="1:41">
      <c r="A1806">
        <v>1790</v>
      </c>
      <c r="B1806" t="s">
        <v>41</v>
      </c>
      <c r="C1806" t="s">
        <v>42</v>
      </c>
      <c r="D1806" t="s">
        <v>43</v>
      </c>
      <c r="E1806">
        <f>"05"</f>
        <v>0</v>
      </c>
      <c r="F1806" t="s">
        <v>99</v>
      </c>
      <c r="G1806" t="s">
        <v>100</v>
      </c>
      <c r="H1806">
        <v>3299</v>
      </c>
      <c r="I1806" t="s">
        <v>1966</v>
      </c>
      <c r="J1806" t="s">
        <v>1967</v>
      </c>
      <c r="K1806" t="s">
        <v>48</v>
      </c>
      <c r="L1806" t="s">
        <v>49</v>
      </c>
      <c r="M1806">
        <v>18</v>
      </c>
      <c r="N1806" t="s">
        <v>1893</v>
      </c>
      <c r="O1806" t="s">
        <v>51</v>
      </c>
      <c r="P1806" t="s">
        <v>912</v>
      </c>
      <c r="Q1806" t="s">
        <v>913</v>
      </c>
      <c r="R1806" t="s">
        <v>914</v>
      </c>
      <c r="S1806" t="s">
        <v>55</v>
      </c>
      <c r="T1806" t="s">
        <v>55</v>
      </c>
      <c r="U1806" t="s">
        <v>915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130</v>
      </c>
      <c r="AI1806">
        <f>"05113     "</f>
        <v>0</v>
      </c>
      <c r="AJ1806" t="s">
        <v>731</v>
      </c>
      <c r="AK1806" t="s">
        <v>732</v>
      </c>
      <c r="AL1806" t="s">
        <v>107</v>
      </c>
      <c r="AM1806" t="s">
        <v>108</v>
      </c>
      <c r="AN1806" t="s">
        <v>286</v>
      </c>
      <c r="AO1806" t="s">
        <v>1978</v>
      </c>
    </row>
    <row r="1807" spans="1:41">
      <c r="A1807">
        <v>1791</v>
      </c>
      <c r="B1807" t="s">
        <v>41</v>
      </c>
      <c r="C1807" t="s">
        <v>42</v>
      </c>
      <c r="D1807" t="s">
        <v>43</v>
      </c>
      <c r="E1807">
        <f>"05"</f>
        <v>0</v>
      </c>
      <c r="F1807" t="s">
        <v>99</v>
      </c>
      <c r="G1807" t="s">
        <v>100</v>
      </c>
      <c r="H1807">
        <v>3299</v>
      </c>
      <c r="I1807" t="s">
        <v>1966</v>
      </c>
      <c r="J1807" t="s">
        <v>1967</v>
      </c>
      <c r="K1807" t="s">
        <v>48</v>
      </c>
      <c r="L1807" t="s">
        <v>49</v>
      </c>
      <c r="M1807">
        <v>18</v>
      </c>
      <c r="N1807" t="s">
        <v>1893</v>
      </c>
      <c r="O1807" t="s">
        <v>51</v>
      </c>
      <c r="P1807" t="s">
        <v>912</v>
      </c>
      <c r="Q1807" t="s">
        <v>913</v>
      </c>
      <c r="R1807" t="s">
        <v>914</v>
      </c>
      <c r="S1807" t="s">
        <v>55</v>
      </c>
      <c r="T1807" t="s">
        <v>55</v>
      </c>
      <c r="U1807" t="s">
        <v>915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131</v>
      </c>
      <c r="AI1807">
        <f>"05113     "</f>
        <v>0</v>
      </c>
      <c r="AJ1807" t="s">
        <v>731</v>
      </c>
      <c r="AK1807" t="s">
        <v>732</v>
      </c>
      <c r="AL1807" t="s">
        <v>107</v>
      </c>
      <c r="AM1807" t="s">
        <v>108</v>
      </c>
      <c r="AN1807" t="s">
        <v>286</v>
      </c>
      <c r="AO1807" t="s">
        <v>1978</v>
      </c>
    </row>
    <row r="1808" spans="1:41">
      <c r="A1808">
        <v>1792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1966</v>
      </c>
      <c r="J1808" t="s">
        <v>1967</v>
      </c>
      <c r="K1808" t="s">
        <v>48</v>
      </c>
      <c r="L1808" t="s">
        <v>49</v>
      </c>
      <c r="M1808">
        <v>18</v>
      </c>
      <c r="N1808" t="s">
        <v>1893</v>
      </c>
      <c r="O1808" t="s">
        <v>51</v>
      </c>
      <c r="P1808" t="s">
        <v>912</v>
      </c>
      <c r="Q1808" t="s">
        <v>913</v>
      </c>
      <c r="R1808" t="s">
        <v>914</v>
      </c>
      <c r="S1808" t="s">
        <v>55</v>
      </c>
      <c r="T1808" t="s">
        <v>55</v>
      </c>
      <c r="U1808" t="s">
        <v>915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133</v>
      </c>
      <c r="AI1808">
        <f>"05012     "</f>
        <v>0</v>
      </c>
      <c r="AJ1808" t="s">
        <v>389</v>
      </c>
      <c r="AK1808" t="s">
        <v>65</v>
      </c>
      <c r="AL1808" t="s">
        <v>107</v>
      </c>
      <c r="AM1808" t="s">
        <v>108</v>
      </c>
      <c r="AN1808" t="s">
        <v>286</v>
      </c>
      <c r="AO1808" t="s">
        <v>1978</v>
      </c>
    </row>
    <row r="1809" spans="1:41">
      <c r="A1809">
        <v>1793</v>
      </c>
      <c r="B1809" t="s">
        <v>41</v>
      </c>
      <c r="C1809" t="s">
        <v>42</v>
      </c>
      <c r="D1809" t="s">
        <v>43</v>
      </c>
      <c r="E1809">
        <f>"05"</f>
        <v>0</v>
      </c>
      <c r="F1809" t="s">
        <v>99</v>
      </c>
      <c r="G1809" t="s">
        <v>100</v>
      </c>
      <c r="H1809">
        <v>3299</v>
      </c>
      <c r="I1809" t="s">
        <v>1966</v>
      </c>
      <c r="J1809" t="s">
        <v>1967</v>
      </c>
      <c r="K1809" t="s">
        <v>48</v>
      </c>
      <c r="L1809" t="s">
        <v>49</v>
      </c>
      <c r="M1809">
        <v>18</v>
      </c>
      <c r="N1809" t="s">
        <v>1893</v>
      </c>
      <c r="O1809" t="s">
        <v>51</v>
      </c>
      <c r="P1809" t="s">
        <v>912</v>
      </c>
      <c r="Q1809" t="s">
        <v>913</v>
      </c>
      <c r="R1809" t="s">
        <v>914</v>
      </c>
      <c r="S1809" t="s">
        <v>55</v>
      </c>
      <c r="T1809" t="s">
        <v>55</v>
      </c>
      <c r="U1809" t="s">
        <v>915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134</v>
      </c>
      <c r="AI1809">
        <f>"05111     "</f>
        <v>0</v>
      </c>
      <c r="AJ1809" t="s">
        <v>752</v>
      </c>
      <c r="AK1809" t="s">
        <v>753</v>
      </c>
      <c r="AL1809" t="s">
        <v>107</v>
      </c>
      <c r="AM1809" t="s">
        <v>108</v>
      </c>
      <c r="AN1809" t="s">
        <v>68</v>
      </c>
      <c r="AO1809" t="s">
        <v>71</v>
      </c>
    </row>
    <row r="1810" spans="1:41">
      <c r="A1810">
        <v>1794</v>
      </c>
      <c r="B1810" t="s">
        <v>41</v>
      </c>
      <c r="C1810" t="s">
        <v>42</v>
      </c>
      <c r="D1810" t="s">
        <v>43</v>
      </c>
      <c r="E1810">
        <f>"02"</f>
        <v>0</v>
      </c>
      <c r="F1810" t="s">
        <v>124</v>
      </c>
      <c r="G1810" t="s">
        <v>125</v>
      </c>
      <c r="H1810">
        <v>3299</v>
      </c>
      <c r="I1810" t="s">
        <v>1966</v>
      </c>
      <c r="J1810" t="s">
        <v>1967</v>
      </c>
      <c r="K1810" t="s">
        <v>48</v>
      </c>
      <c r="L1810" t="s">
        <v>49</v>
      </c>
      <c r="M1810">
        <v>18</v>
      </c>
      <c r="N1810" t="s">
        <v>1893</v>
      </c>
      <c r="O1810" t="s">
        <v>51</v>
      </c>
      <c r="P1810" t="s">
        <v>912</v>
      </c>
      <c r="Q1810" t="s">
        <v>913</v>
      </c>
      <c r="R1810" t="s">
        <v>914</v>
      </c>
      <c r="S1810" t="s">
        <v>55</v>
      </c>
      <c r="T1810" t="s">
        <v>55</v>
      </c>
      <c r="U1810" t="s">
        <v>915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135</v>
      </c>
      <c r="AI1810">
        <f>"02103     "</f>
        <v>0</v>
      </c>
      <c r="AJ1810" t="s">
        <v>989</v>
      </c>
      <c r="AK1810" t="s">
        <v>990</v>
      </c>
      <c r="AL1810" t="s">
        <v>207</v>
      </c>
      <c r="AM1810" t="s">
        <v>208</v>
      </c>
      <c r="AN1810" t="s">
        <v>68</v>
      </c>
      <c r="AO1810" t="s">
        <v>1978</v>
      </c>
    </row>
    <row r="1811" spans="1:41">
      <c r="A1811">
        <v>1795</v>
      </c>
      <c r="B1811" t="s">
        <v>41</v>
      </c>
      <c r="C1811" t="s">
        <v>42</v>
      </c>
      <c r="D1811" t="s">
        <v>43</v>
      </c>
      <c r="E1811">
        <f>"02"</f>
        <v>0</v>
      </c>
      <c r="F1811" t="s">
        <v>124</v>
      </c>
      <c r="G1811" t="s">
        <v>125</v>
      </c>
      <c r="H1811">
        <v>3299</v>
      </c>
      <c r="I1811" t="s">
        <v>1966</v>
      </c>
      <c r="J1811" t="s">
        <v>1967</v>
      </c>
      <c r="K1811" t="s">
        <v>48</v>
      </c>
      <c r="L1811" t="s">
        <v>49</v>
      </c>
      <c r="M1811">
        <v>18</v>
      </c>
      <c r="N1811" t="s">
        <v>1893</v>
      </c>
      <c r="O1811" t="s">
        <v>51</v>
      </c>
      <c r="P1811" t="s">
        <v>912</v>
      </c>
      <c r="Q1811" t="s">
        <v>913</v>
      </c>
      <c r="R1811" t="s">
        <v>914</v>
      </c>
      <c r="S1811" t="s">
        <v>55</v>
      </c>
      <c r="T1811" t="s">
        <v>55</v>
      </c>
      <c r="U1811" t="s">
        <v>915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137</v>
      </c>
      <c r="AI1811">
        <f>"02104     "</f>
        <v>0</v>
      </c>
      <c r="AJ1811" t="s">
        <v>205</v>
      </c>
      <c r="AK1811" t="s">
        <v>206</v>
      </c>
      <c r="AL1811" t="s">
        <v>207</v>
      </c>
      <c r="AM1811" t="s">
        <v>208</v>
      </c>
      <c r="AN1811" t="s">
        <v>286</v>
      </c>
      <c r="AO1811" t="s">
        <v>1978</v>
      </c>
    </row>
    <row r="1812" spans="1:41">
      <c r="A1812">
        <v>1796</v>
      </c>
      <c r="B1812" t="s">
        <v>41</v>
      </c>
      <c r="C1812" t="s">
        <v>42</v>
      </c>
      <c r="D1812" t="s">
        <v>43</v>
      </c>
      <c r="E1812">
        <f>"07"</f>
        <v>0</v>
      </c>
      <c r="F1812" t="s">
        <v>44</v>
      </c>
      <c r="G1812" t="s">
        <v>45</v>
      </c>
      <c r="H1812">
        <v>3299</v>
      </c>
      <c r="I1812" t="s">
        <v>1966</v>
      </c>
      <c r="J1812" t="s">
        <v>1967</v>
      </c>
      <c r="K1812" t="s">
        <v>48</v>
      </c>
      <c r="L1812" t="s">
        <v>49</v>
      </c>
      <c r="M1812">
        <v>18</v>
      </c>
      <c r="N1812" t="s">
        <v>1893</v>
      </c>
      <c r="O1812" t="s">
        <v>51</v>
      </c>
      <c r="P1812" t="s">
        <v>912</v>
      </c>
      <c r="Q1812" t="s">
        <v>913</v>
      </c>
      <c r="R1812" t="s">
        <v>914</v>
      </c>
      <c r="S1812" t="s">
        <v>55</v>
      </c>
      <c r="T1812" t="s">
        <v>55</v>
      </c>
      <c r="U1812" t="s">
        <v>915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138</v>
      </c>
      <c r="AI1812">
        <f>"07221     "</f>
        <v>0</v>
      </c>
      <c r="AJ1812" t="s">
        <v>353</v>
      </c>
      <c r="AK1812" t="s">
        <v>354</v>
      </c>
      <c r="AL1812" t="s">
        <v>1197</v>
      </c>
      <c r="AM1812" t="s">
        <v>1198</v>
      </c>
      <c r="AN1812" t="s">
        <v>286</v>
      </c>
      <c r="AO1812" t="s">
        <v>70</v>
      </c>
    </row>
    <row r="1813" spans="1:41">
      <c r="A1813">
        <v>1797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241</v>
      </c>
      <c r="G1813" t="s">
        <v>242</v>
      </c>
      <c r="H1813">
        <v>3299</v>
      </c>
      <c r="I1813" t="s">
        <v>1966</v>
      </c>
      <c r="J1813" t="s">
        <v>1967</v>
      </c>
      <c r="K1813" t="s">
        <v>48</v>
      </c>
      <c r="L1813" t="s">
        <v>49</v>
      </c>
      <c r="M1813">
        <v>18</v>
      </c>
      <c r="N1813" t="s">
        <v>1893</v>
      </c>
      <c r="O1813" t="s">
        <v>51</v>
      </c>
      <c r="P1813" t="s">
        <v>912</v>
      </c>
      <c r="Q1813" t="s">
        <v>913</v>
      </c>
      <c r="R1813" t="s">
        <v>914</v>
      </c>
      <c r="S1813" t="s">
        <v>55</v>
      </c>
      <c r="T1813" t="s">
        <v>55</v>
      </c>
      <c r="U1813" t="s">
        <v>915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139</v>
      </c>
      <c r="AI1813">
        <f>"08112     "</f>
        <v>0</v>
      </c>
      <c r="AJ1813" t="s">
        <v>246</v>
      </c>
      <c r="AK1813" t="s">
        <v>247</v>
      </c>
      <c r="AL1813" t="s">
        <v>248</v>
      </c>
      <c r="AM1813" t="s">
        <v>249</v>
      </c>
      <c r="AN1813" t="s">
        <v>286</v>
      </c>
      <c r="AO1813" t="s">
        <v>1978</v>
      </c>
    </row>
    <row r="1814" spans="1:41">
      <c r="A1814">
        <v>1798</v>
      </c>
      <c r="B1814" t="s">
        <v>41</v>
      </c>
      <c r="C1814" t="s">
        <v>42</v>
      </c>
      <c r="D1814" t="s">
        <v>43</v>
      </c>
      <c r="E1814">
        <f>"02"</f>
        <v>0</v>
      </c>
      <c r="F1814" t="s">
        <v>124</v>
      </c>
      <c r="G1814" t="s">
        <v>125</v>
      </c>
      <c r="H1814">
        <v>3299</v>
      </c>
      <c r="I1814" t="s">
        <v>1966</v>
      </c>
      <c r="J1814" t="s">
        <v>1967</v>
      </c>
      <c r="K1814" t="s">
        <v>48</v>
      </c>
      <c r="L1814" t="s">
        <v>49</v>
      </c>
      <c r="M1814">
        <v>18</v>
      </c>
      <c r="N1814" t="s">
        <v>1893</v>
      </c>
      <c r="O1814" t="s">
        <v>51</v>
      </c>
      <c r="P1814" t="s">
        <v>912</v>
      </c>
      <c r="Q1814" t="s">
        <v>913</v>
      </c>
      <c r="R1814" t="s">
        <v>914</v>
      </c>
      <c r="S1814" t="s">
        <v>55</v>
      </c>
      <c r="T1814" t="s">
        <v>55</v>
      </c>
      <c r="U1814" t="s">
        <v>915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140</v>
      </c>
      <c r="AI1814">
        <f>"02202     "</f>
        <v>0</v>
      </c>
      <c r="AJ1814" t="s">
        <v>161</v>
      </c>
      <c r="AK1814" t="s">
        <v>162</v>
      </c>
      <c r="AL1814" t="s">
        <v>96</v>
      </c>
      <c r="AM1814" t="s">
        <v>97</v>
      </c>
      <c r="AN1814" t="s">
        <v>286</v>
      </c>
      <c r="AO1814" t="s">
        <v>1978</v>
      </c>
    </row>
    <row r="1815" spans="1:41">
      <c r="A1815">
        <v>1799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1966</v>
      </c>
      <c r="J1815" t="s">
        <v>1967</v>
      </c>
      <c r="K1815" t="s">
        <v>48</v>
      </c>
      <c r="L1815" t="s">
        <v>49</v>
      </c>
      <c r="M1815">
        <v>18</v>
      </c>
      <c r="N1815" t="s">
        <v>1893</v>
      </c>
      <c r="O1815" t="s">
        <v>51</v>
      </c>
      <c r="P1815" t="s">
        <v>912</v>
      </c>
      <c r="Q1815" t="s">
        <v>913</v>
      </c>
      <c r="R1815" t="s">
        <v>914</v>
      </c>
      <c r="S1815" t="s">
        <v>55</v>
      </c>
      <c r="T1815" t="s">
        <v>55</v>
      </c>
      <c r="U1815" t="s">
        <v>915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141</v>
      </c>
      <c r="AI1815">
        <f>"05201     "</f>
        <v>0</v>
      </c>
      <c r="AJ1815" t="s">
        <v>406</v>
      </c>
      <c r="AK1815" t="s">
        <v>407</v>
      </c>
      <c r="AL1815" t="s">
        <v>107</v>
      </c>
      <c r="AM1815" t="s">
        <v>108</v>
      </c>
      <c r="AN1815" t="s">
        <v>286</v>
      </c>
      <c r="AO1815" t="s">
        <v>253</v>
      </c>
    </row>
    <row r="1816" spans="1:41">
      <c r="A1816">
        <v>1800</v>
      </c>
      <c r="B1816" t="s">
        <v>41</v>
      </c>
      <c r="C1816" t="s">
        <v>42</v>
      </c>
      <c r="D1816" t="s">
        <v>43</v>
      </c>
      <c r="E1816">
        <f>"09"</f>
        <v>0</v>
      </c>
      <c r="F1816" t="s">
        <v>297</v>
      </c>
      <c r="G1816" t="s">
        <v>298</v>
      </c>
      <c r="H1816">
        <v>3299</v>
      </c>
      <c r="I1816" t="s">
        <v>1966</v>
      </c>
      <c r="J1816" t="s">
        <v>1967</v>
      </c>
      <c r="K1816" t="s">
        <v>48</v>
      </c>
      <c r="L1816" t="s">
        <v>49</v>
      </c>
      <c r="M1816">
        <v>18</v>
      </c>
      <c r="N1816" t="s">
        <v>1893</v>
      </c>
      <c r="O1816" t="s">
        <v>51</v>
      </c>
      <c r="P1816" t="s">
        <v>912</v>
      </c>
      <c r="Q1816" t="s">
        <v>913</v>
      </c>
      <c r="R1816" t="s">
        <v>914</v>
      </c>
      <c r="S1816" t="s">
        <v>55</v>
      </c>
      <c r="T1816" t="s">
        <v>55</v>
      </c>
      <c r="U1816" t="s">
        <v>915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142</v>
      </c>
      <c r="AI1816">
        <f>"09202     "</f>
        <v>0</v>
      </c>
      <c r="AJ1816" t="s">
        <v>304</v>
      </c>
      <c r="AK1816" t="s">
        <v>305</v>
      </c>
      <c r="AL1816" t="s">
        <v>83</v>
      </c>
      <c r="AM1816" t="s">
        <v>84</v>
      </c>
      <c r="AN1816" t="s">
        <v>286</v>
      </c>
      <c r="AO1816" t="s">
        <v>1978</v>
      </c>
    </row>
    <row r="1817" spans="1:41">
      <c r="A1817">
        <v>1801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1966</v>
      </c>
      <c r="J1817" t="s">
        <v>1967</v>
      </c>
      <c r="K1817" t="s">
        <v>48</v>
      </c>
      <c r="L1817" t="s">
        <v>49</v>
      </c>
      <c r="M1817">
        <v>18</v>
      </c>
      <c r="N1817" t="s">
        <v>1893</v>
      </c>
      <c r="O1817" t="s">
        <v>51</v>
      </c>
      <c r="P1817" t="s">
        <v>912</v>
      </c>
      <c r="Q1817" t="s">
        <v>913</v>
      </c>
      <c r="R1817" t="s">
        <v>914</v>
      </c>
      <c r="S1817" t="s">
        <v>55</v>
      </c>
      <c r="T1817" t="s">
        <v>55</v>
      </c>
      <c r="U1817" t="s">
        <v>915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143</v>
      </c>
      <c r="AI1817">
        <f>"05121     "</f>
        <v>0</v>
      </c>
      <c r="AJ1817" t="s">
        <v>179</v>
      </c>
      <c r="AK1817" t="s">
        <v>180</v>
      </c>
      <c r="AL1817" t="s">
        <v>107</v>
      </c>
      <c r="AM1817" t="s">
        <v>108</v>
      </c>
      <c r="AN1817" t="s">
        <v>286</v>
      </c>
      <c r="AO1817" t="s">
        <v>1978</v>
      </c>
    </row>
    <row r="1818" spans="1:41">
      <c r="A1818">
        <v>1802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448</v>
      </c>
      <c r="G1818" t="s">
        <v>449</v>
      </c>
      <c r="H1818">
        <v>3299</v>
      </c>
      <c r="I1818" t="s">
        <v>1966</v>
      </c>
      <c r="J1818" t="s">
        <v>1967</v>
      </c>
      <c r="K1818" t="s">
        <v>48</v>
      </c>
      <c r="L1818" t="s">
        <v>49</v>
      </c>
      <c r="M1818">
        <v>18</v>
      </c>
      <c r="N1818" t="s">
        <v>1893</v>
      </c>
      <c r="O1818" t="s">
        <v>51</v>
      </c>
      <c r="P1818" t="s">
        <v>912</v>
      </c>
      <c r="Q1818" t="s">
        <v>913</v>
      </c>
      <c r="R1818" t="s">
        <v>914</v>
      </c>
      <c r="S1818" t="s">
        <v>55</v>
      </c>
      <c r="T1818" t="s">
        <v>55</v>
      </c>
      <c r="U1818" t="s">
        <v>915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145</v>
      </c>
      <c r="AI1818">
        <f>"06101     "</f>
        <v>0</v>
      </c>
      <c r="AJ1818" t="s">
        <v>865</v>
      </c>
      <c r="AK1818" t="s">
        <v>866</v>
      </c>
      <c r="AL1818" t="s">
        <v>231</v>
      </c>
      <c r="AM1818" t="s">
        <v>232</v>
      </c>
      <c r="AN1818" t="s">
        <v>68</v>
      </c>
      <c r="AO1818" t="s">
        <v>1978</v>
      </c>
    </row>
    <row r="1819" spans="1:41">
      <c r="A1819">
        <v>1803</v>
      </c>
      <c r="B1819" t="s">
        <v>41</v>
      </c>
      <c r="C1819" t="s">
        <v>42</v>
      </c>
      <c r="D1819" t="s">
        <v>43</v>
      </c>
      <c r="E1819">
        <f>"03"</f>
        <v>0</v>
      </c>
      <c r="F1819" t="s">
        <v>73</v>
      </c>
      <c r="G1819" t="s">
        <v>74</v>
      </c>
      <c r="H1819">
        <v>3299</v>
      </c>
      <c r="I1819" t="s">
        <v>1966</v>
      </c>
      <c r="J1819" t="s">
        <v>1967</v>
      </c>
      <c r="K1819" t="s">
        <v>48</v>
      </c>
      <c r="L1819" t="s">
        <v>49</v>
      </c>
      <c r="M1819">
        <v>18</v>
      </c>
      <c r="N1819" t="s">
        <v>1893</v>
      </c>
      <c r="O1819" t="s">
        <v>51</v>
      </c>
      <c r="P1819" t="s">
        <v>912</v>
      </c>
      <c r="Q1819" t="s">
        <v>913</v>
      </c>
      <c r="R1819" t="s">
        <v>914</v>
      </c>
      <c r="S1819" t="s">
        <v>55</v>
      </c>
      <c r="T1819" t="s">
        <v>55</v>
      </c>
      <c r="U1819" t="s">
        <v>915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146</v>
      </c>
      <c r="AI1819">
        <f>"03101     "</f>
        <v>0</v>
      </c>
      <c r="AJ1819" t="s">
        <v>81</v>
      </c>
      <c r="AK1819" t="s">
        <v>82</v>
      </c>
      <c r="AL1819" t="s">
        <v>83</v>
      </c>
      <c r="AM1819" t="s">
        <v>84</v>
      </c>
      <c r="AN1819" t="s">
        <v>286</v>
      </c>
      <c r="AO1819" t="s">
        <v>85</v>
      </c>
    </row>
    <row r="1820" spans="1:41">
      <c r="A1820">
        <v>1804</v>
      </c>
      <c r="B1820" t="s">
        <v>41</v>
      </c>
      <c r="C1820" t="s">
        <v>42</v>
      </c>
      <c r="D1820" t="s">
        <v>43</v>
      </c>
      <c r="E1820">
        <f>"08"</f>
        <v>0</v>
      </c>
      <c r="F1820" t="s">
        <v>241</v>
      </c>
      <c r="G1820" t="s">
        <v>242</v>
      </c>
      <c r="H1820">
        <v>3299</v>
      </c>
      <c r="I1820" t="s">
        <v>1966</v>
      </c>
      <c r="J1820" t="s">
        <v>1967</v>
      </c>
      <c r="K1820" t="s">
        <v>48</v>
      </c>
      <c r="L1820" t="s">
        <v>49</v>
      </c>
      <c r="M1820">
        <v>18</v>
      </c>
      <c r="N1820" t="s">
        <v>1893</v>
      </c>
      <c r="O1820" t="s">
        <v>51</v>
      </c>
      <c r="P1820" t="s">
        <v>912</v>
      </c>
      <c r="Q1820" t="s">
        <v>913</v>
      </c>
      <c r="R1820" t="s">
        <v>914</v>
      </c>
      <c r="S1820" t="s">
        <v>55</v>
      </c>
      <c r="T1820" t="s">
        <v>55</v>
      </c>
      <c r="U1820" t="s">
        <v>915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147</v>
      </c>
      <c r="AI1820">
        <f>"08303     "</f>
        <v>0</v>
      </c>
      <c r="AJ1820" t="s">
        <v>804</v>
      </c>
      <c r="AK1820" t="s">
        <v>805</v>
      </c>
      <c r="AL1820" t="s">
        <v>375</v>
      </c>
      <c r="AM1820" t="s">
        <v>376</v>
      </c>
      <c r="AN1820" t="s">
        <v>286</v>
      </c>
      <c r="AO1820" t="s">
        <v>70</v>
      </c>
    </row>
    <row r="1821" spans="1:41">
      <c r="A1821">
        <v>1805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1966</v>
      </c>
      <c r="J1821" t="s">
        <v>1967</v>
      </c>
      <c r="K1821" t="s">
        <v>48</v>
      </c>
      <c r="L1821" t="s">
        <v>49</v>
      </c>
      <c r="M1821">
        <v>18</v>
      </c>
      <c r="N1821" t="s">
        <v>1893</v>
      </c>
      <c r="O1821" t="s">
        <v>51</v>
      </c>
      <c r="P1821" t="s">
        <v>912</v>
      </c>
      <c r="Q1821" t="s">
        <v>913</v>
      </c>
      <c r="R1821" t="s">
        <v>914</v>
      </c>
      <c r="S1821" t="s">
        <v>55</v>
      </c>
      <c r="T1821" t="s">
        <v>55</v>
      </c>
      <c r="U1821" t="s">
        <v>915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148</v>
      </c>
      <c r="AI1821">
        <f>"05205     "</f>
        <v>0</v>
      </c>
      <c r="AJ1821" t="s">
        <v>470</v>
      </c>
      <c r="AK1821" t="s">
        <v>471</v>
      </c>
      <c r="AL1821" t="s">
        <v>107</v>
      </c>
      <c r="AM1821" t="s">
        <v>108</v>
      </c>
      <c r="AN1821" t="s">
        <v>68</v>
      </c>
      <c r="AO1821" t="s">
        <v>224</v>
      </c>
    </row>
    <row r="1822" spans="1:41">
      <c r="A1822">
        <v>1806</v>
      </c>
      <c r="B1822" t="s">
        <v>41</v>
      </c>
      <c r="C1822" t="s">
        <v>42</v>
      </c>
      <c r="D1822" t="s">
        <v>43</v>
      </c>
      <c r="E1822">
        <f>"05"</f>
        <v>0</v>
      </c>
      <c r="F1822" t="s">
        <v>99</v>
      </c>
      <c r="G1822" t="s">
        <v>100</v>
      </c>
      <c r="H1822">
        <v>3299</v>
      </c>
      <c r="I1822" t="s">
        <v>1966</v>
      </c>
      <c r="J1822" t="s">
        <v>1967</v>
      </c>
      <c r="K1822" t="s">
        <v>48</v>
      </c>
      <c r="L1822" t="s">
        <v>49</v>
      </c>
      <c r="M1822">
        <v>18</v>
      </c>
      <c r="N1822" t="s">
        <v>1893</v>
      </c>
      <c r="O1822" t="s">
        <v>51</v>
      </c>
      <c r="P1822" t="s">
        <v>912</v>
      </c>
      <c r="Q1822" t="s">
        <v>913</v>
      </c>
      <c r="R1822" t="s">
        <v>914</v>
      </c>
      <c r="S1822" t="s">
        <v>55</v>
      </c>
      <c r="T1822" t="s">
        <v>55</v>
      </c>
      <c r="U1822" t="s">
        <v>915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149</v>
      </c>
      <c r="AI1822">
        <f>"05411     "</f>
        <v>0</v>
      </c>
      <c r="AJ1822" t="s">
        <v>401</v>
      </c>
      <c r="AK1822" t="s">
        <v>402</v>
      </c>
      <c r="AL1822" t="s">
        <v>107</v>
      </c>
      <c r="AM1822" t="s">
        <v>108</v>
      </c>
      <c r="AN1822" t="s">
        <v>286</v>
      </c>
      <c r="AO1822" t="s">
        <v>1978</v>
      </c>
    </row>
    <row r="1823" spans="1:41">
      <c r="A1823">
        <v>1807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1966</v>
      </c>
      <c r="J1823" t="s">
        <v>1967</v>
      </c>
      <c r="K1823" t="s">
        <v>48</v>
      </c>
      <c r="L1823" t="s">
        <v>49</v>
      </c>
      <c r="M1823">
        <v>18</v>
      </c>
      <c r="N1823" t="s">
        <v>1893</v>
      </c>
      <c r="O1823" t="s">
        <v>51</v>
      </c>
      <c r="P1823" t="s">
        <v>912</v>
      </c>
      <c r="Q1823" t="s">
        <v>913</v>
      </c>
      <c r="R1823" t="s">
        <v>914</v>
      </c>
      <c r="S1823" t="s">
        <v>55</v>
      </c>
      <c r="T1823" t="s">
        <v>55</v>
      </c>
      <c r="U1823" t="s">
        <v>915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151</v>
      </c>
      <c r="AI1823">
        <f>"05012     "</f>
        <v>0</v>
      </c>
      <c r="AJ1823" t="s">
        <v>389</v>
      </c>
      <c r="AK1823" t="s">
        <v>65</v>
      </c>
      <c r="AL1823" t="s">
        <v>107</v>
      </c>
      <c r="AM1823" t="s">
        <v>108</v>
      </c>
      <c r="AN1823" t="s">
        <v>286</v>
      </c>
      <c r="AO1823" t="s">
        <v>1978</v>
      </c>
    </row>
    <row r="1824" spans="1:41">
      <c r="A1824">
        <v>1808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1966</v>
      </c>
      <c r="J1824" t="s">
        <v>1967</v>
      </c>
      <c r="K1824" t="s">
        <v>48</v>
      </c>
      <c r="L1824" t="s">
        <v>49</v>
      </c>
      <c r="M1824">
        <v>18</v>
      </c>
      <c r="N1824" t="s">
        <v>1893</v>
      </c>
      <c r="O1824" t="s">
        <v>51</v>
      </c>
      <c r="P1824" t="s">
        <v>912</v>
      </c>
      <c r="Q1824" t="s">
        <v>913</v>
      </c>
      <c r="R1824" t="s">
        <v>914</v>
      </c>
      <c r="S1824" t="s">
        <v>55</v>
      </c>
      <c r="T1824" t="s">
        <v>55</v>
      </c>
      <c r="U1824" t="s">
        <v>915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152</v>
      </c>
      <c r="AI1824">
        <f>"05312     "</f>
        <v>0</v>
      </c>
      <c r="AJ1824" t="s">
        <v>196</v>
      </c>
      <c r="AK1824" t="s">
        <v>197</v>
      </c>
      <c r="AL1824" t="s">
        <v>107</v>
      </c>
      <c r="AM1824" t="s">
        <v>108</v>
      </c>
      <c r="AN1824" t="s">
        <v>286</v>
      </c>
      <c r="AO1824" t="s">
        <v>70</v>
      </c>
    </row>
    <row r="1825" spans="1:41">
      <c r="A1825">
        <v>1809</v>
      </c>
      <c r="B1825" t="s">
        <v>41</v>
      </c>
      <c r="C1825" t="s">
        <v>42</v>
      </c>
      <c r="D1825" t="s">
        <v>43</v>
      </c>
      <c r="E1825">
        <f>"06"</f>
        <v>0</v>
      </c>
      <c r="F1825" t="s">
        <v>448</v>
      </c>
      <c r="G1825" t="s">
        <v>449</v>
      </c>
      <c r="H1825">
        <v>3299</v>
      </c>
      <c r="I1825" t="s">
        <v>1966</v>
      </c>
      <c r="J1825" t="s">
        <v>1967</v>
      </c>
      <c r="K1825" t="s">
        <v>48</v>
      </c>
      <c r="L1825" t="s">
        <v>49</v>
      </c>
      <c r="M1825">
        <v>18</v>
      </c>
      <c r="N1825" t="s">
        <v>1893</v>
      </c>
      <c r="O1825" t="s">
        <v>51</v>
      </c>
      <c r="P1825" t="s">
        <v>912</v>
      </c>
      <c r="Q1825" t="s">
        <v>913</v>
      </c>
      <c r="R1825" t="s">
        <v>914</v>
      </c>
      <c r="S1825" t="s">
        <v>55</v>
      </c>
      <c r="T1825" t="s">
        <v>55</v>
      </c>
      <c r="U1825" t="s">
        <v>915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153</v>
      </c>
      <c r="AI1825">
        <f>"06101     "</f>
        <v>0</v>
      </c>
      <c r="AJ1825" t="s">
        <v>865</v>
      </c>
      <c r="AK1825" t="s">
        <v>866</v>
      </c>
      <c r="AL1825" t="s">
        <v>231</v>
      </c>
      <c r="AM1825" t="s">
        <v>232</v>
      </c>
      <c r="AN1825" t="s">
        <v>68</v>
      </c>
      <c r="AO1825" t="s">
        <v>1978</v>
      </c>
    </row>
    <row r="1826" spans="1:41">
      <c r="A1826">
        <v>1810</v>
      </c>
      <c r="B1826" t="s">
        <v>41</v>
      </c>
      <c r="C1826" t="s">
        <v>42</v>
      </c>
      <c r="D1826" t="s">
        <v>43</v>
      </c>
      <c r="E1826">
        <f>"09"</f>
        <v>0</v>
      </c>
      <c r="F1826" t="s">
        <v>297</v>
      </c>
      <c r="G1826" t="s">
        <v>298</v>
      </c>
      <c r="H1826">
        <v>3299</v>
      </c>
      <c r="I1826" t="s">
        <v>1966</v>
      </c>
      <c r="J1826" t="s">
        <v>1967</v>
      </c>
      <c r="K1826" t="s">
        <v>48</v>
      </c>
      <c r="L1826" t="s">
        <v>49</v>
      </c>
      <c r="M1826">
        <v>18</v>
      </c>
      <c r="N1826" t="s">
        <v>1893</v>
      </c>
      <c r="O1826" t="s">
        <v>51</v>
      </c>
      <c r="P1826" t="s">
        <v>912</v>
      </c>
      <c r="Q1826" t="s">
        <v>913</v>
      </c>
      <c r="R1826" t="s">
        <v>914</v>
      </c>
      <c r="S1826" t="s">
        <v>55</v>
      </c>
      <c r="T1826" t="s">
        <v>55</v>
      </c>
      <c r="U1826" t="s">
        <v>915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154</v>
      </c>
      <c r="AI1826">
        <f>"09102     "</f>
        <v>0</v>
      </c>
      <c r="AJ1826" t="s">
        <v>645</v>
      </c>
      <c r="AK1826" t="s">
        <v>646</v>
      </c>
      <c r="AL1826" t="s">
        <v>454</v>
      </c>
      <c r="AM1826" t="s">
        <v>455</v>
      </c>
      <c r="AN1826" t="s">
        <v>286</v>
      </c>
      <c r="AO1826" t="s">
        <v>85</v>
      </c>
    </row>
    <row r="1827" spans="1:41">
      <c r="A1827">
        <v>1811</v>
      </c>
      <c r="B1827" t="s">
        <v>41</v>
      </c>
      <c r="C1827" t="s">
        <v>42</v>
      </c>
      <c r="D1827" t="s">
        <v>43</v>
      </c>
      <c r="E1827">
        <f>"02"</f>
        <v>0</v>
      </c>
      <c r="F1827" t="s">
        <v>124</v>
      </c>
      <c r="G1827" t="s">
        <v>125</v>
      </c>
      <c r="H1827">
        <v>3299</v>
      </c>
      <c r="I1827" t="s">
        <v>1966</v>
      </c>
      <c r="J1827" t="s">
        <v>1967</v>
      </c>
      <c r="K1827" t="s">
        <v>48</v>
      </c>
      <c r="L1827" t="s">
        <v>49</v>
      </c>
      <c r="M1827">
        <v>18</v>
      </c>
      <c r="N1827" t="s">
        <v>1893</v>
      </c>
      <c r="O1827" t="s">
        <v>51</v>
      </c>
      <c r="P1827" t="s">
        <v>912</v>
      </c>
      <c r="Q1827" t="s">
        <v>913</v>
      </c>
      <c r="R1827" t="s">
        <v>914</v>
      </c>
      <c r="S1827" t="s">
        <v>55</v>
      </c>
      <c r="T1827" t="s">
        <v>55</v>
      </c>
      <c r="U1827" t="s">
        <v>915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155</v>
      </c>
      <c r="AI1827">
        <f>"02105     "</f>
        <v>0</v>
      </c>
      <c r="AJ1827" t="s">
        <v>287</v>
      </c>
      <c r="AK1827" t="s">
        <v>288</v>
      </c>
      <c r="AL1827" t="s">
        <v>207</v>
      </c>
      <c r="AM1827" t="s">
        <v>208</v>
      </c>
      <c r="AN1827" t="s">
        <v>68</v>
      </c>
      <c r="AO1827" t="s">
        <v>1978</v>
      </c>
    </row>
    <row r="1828" spans="1:41">
      <c r="A1828">
        <v>1812</v>
      </c>
      <c r="B1828" t="s">
        <v>41</v>
      </c>
      <c r="C1828" t="s">
        <v>42</v>
      </c>
      <c r="D1828" t="s">
        <v>43</v>
      </c>
      <c r="E1828">
        <f>"05"</f>
        <v>0</v>
      </c>
      <c r="F1828" t="s">
        <v>99</v>
      </c>
      <c r="G1828" t="s">
        <v>100</v>
      </c>
      <c r="H1828">
        <v>3299</v>
      </c>
      <c r="I1828" t="s">
        <v>1966</v>
      </c>
      <c r="J1828" t="s">
        <v>1967</v>
      </c>
      <c r="K1828" t="s">
        <v>48</v>
      </c>
      <c r="L1828" t="s">
        <v>49</v>
      </c>
      <c r="M1828">
        <v>18</v>
      </c>
      <c r="N1828" t="s">
        <v>1893</v>
      </c>
      <c r="O1828" t="s">
        <v>51</v>
      </c>
      <c r="P1828" t="s">
        <v>912</v>
      </c>
      <c r="Q1828" t="s">
        <v>913</v>
      </c>
      <c r="R1828" t="s">
        <v>914</v>
      </c>
      <c r="S1828" t="s">
        <v>55</v>
      </c>
      <c r="T1828" t="s">
        <v>55</v>
      </c>
      <c r="U1828" t="s">
        <v>915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157</v>
      </c>
      <c r="AI1828">
        <f>"05411     "</f>
        <v>0</v>
      </c>
      <c r="AJ1828" t="s">
        <v>401</v>
      </c>
      <c r="AK1828" t="s">
        <v>402</v>
      </c>
      <c r="AL1828" t="s">
        <v>107</v>
      </c>
      <c r="AM1828" t="s">
        <v>108</v>
      </c>
      <c r="AN1828" t="s">
        <v>286</v>
      </c>
      <c r="AO1828" t="s">
        <v>1978</v>
      </c>
    </row>
    <row r="1829" spans="1:41">
      <c r="A1829">
        <v>1813</v>
      </c>
      <c r="B1829" t="s">
        <v>41</v>
      </c>
      <c r="C1829" t="s">
        <v>42</v>
      </c>
      <c r="D1829" t="s">
        <v>43</v>
      </c>
      <c r="E1829">
        <f>"02"</f>
        <v>0</v>
      </c>
      <c r="F1829" t="s">
        <v>124</v>
      </c>
      <c r="G1829" t="s">
        <v>125</v>
      </c>
      <c r="H1829">
        <v>3299</v>
      </c>
      <c r="I1829" t="s">
        <v>1966</v>
      </c>
      <c r="J1829" t="s">
        <v>1967</v>
      </c>
      <c r="K1829" t="s">
        <v>48</v>
      </c>
      <c r="L1829" t="s">
        <v>49</v>
      </c>
      <c r="M1829">
        <v>18</v>
      </c>
      <c r="N1829" t="s">
        <v>1893</v>
      </c>
      <c r="O1829" t="s">
        <v>51</v>
      </c>
      <c r="P1829" t="s">
        <v>912</v>
      </c>
      <c r="Q1829" t="s">
        <v>913</v>
      </c>
      <c r="R1829" t="s">
        <v>914</v>
      </c>
      <c r="S1829" t="s">
        <v>55</v>
      </c>
      <c r="T1829" t="s">
        <v>55</v>
      </c>
      <c r="U1829" t="s">
        <v>915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158</v>
      </c>
      <c r="AI1829">
        <f>"02101     "</f>
        <v>0</v>
      </c>
      <c r="AJ1829" t="s">
        <v>263</v>
      </c>
      <c r="AK1829" t="s">
        <v>264</v>
      </c>
      <c r="AL1829" t="s">
        <v>207</v>
      </c>
      <c r="AM1829" t="s">
        <v>208</v>
      </c>
      <c r="AN1829" t="s">
        <v>286</v>
      </c>
      <c r="AO1829" t="s">
        <v>1978</v>
      </c>
    </row>
    <row r="1830" spans="1:41">
      <c r="A1830">
        <v>1814</v>
      </c>
      <c r="B1830" t="s">
        <v>41</v>
      </c>
      <c r="C1830" t="s">
        <v>42</v>
      </c>
      <c r="D1830" t="s">
        <v>43</v>
      </c>
      <c r="E1830">
        <f>"05"</f>
        <v>0</v>
      </c>
      <c r="F1830" t="s">
        <v>99</v>
      </c>
      <c r="G1830" t="s">
        <v>100</v>
      </c>
      <c r="H1830">
        <v>3299</v>
      </c>
      <c r="I1830" t="s">
        <v>1966</v>
      </c>
      <c r="J1830" t="s">
        <v>1967</v>
      </c>
      <c r="K1830" t="s">
        <v>48</v>
      </c>
      <c r="L1830" t="s">
        <v>49</v>
      </c>
      <c r="M1830">
        <v>18</v>
      </c>
      <c r="N1830" t="s">
        <v>1893</v>
      </c>
      <c r="O1830" t="s">
        <v>51</v>
      </c>
      <c r="P1830" t="s">
        <v>912</v>
      </c>
      <c r="Q1830" t="s">
        <v>913</v>
      </c>
      <c r="R1830" t="s">
        <v>914</v>
      </c>
      <c r="S1830" t="s">
        <v>55</v>
      </c>
      <c r="T1830" t="s">
        <v>55</v>
      </c>
      <c r="U1830" t="s">
        <v>915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159</v>
      </c>
      <c r="AI1830">
        <f>"05113     "</f>
        <v>0</v>
      </c>
      <c r="AJ1830" t="s">
        <v>731</v>
      </c>
      <c r="AK1830" t="s">
        <v>732</v>
      </c>
      <c r="AL1830" t="s">
        <v>107</v>
      </c>
      <c r="AM1830" t="s">
        <v>108</v>
      </c>
      <c r="AN1830" t="s">
        <v>286</v>
      </c>
      <c r="AO1830" t="s">
        <v>70</v>
      </c>
    </row>
    <row r="1831" spans="1:41">
      <c r="A1831">
        <v>1815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1966</v>
      </c>
      <c r="J1831" t="s">
        <v>1967</v>
      </c>
      <c r="K1831" t="s">
        <v>48</v>
      </c>
      <c r="L1831" t="s">
        <v>49</v>
      </c>
      <c r="M1831">
        <v>18</v>
      </c>
      <c r="N1831" t="s">
        <v>1893</v>
      </c>
      <c r="O1831" t="s">
        <v>51</v>
      </c>
      <c r="P1831" t="s">
        <v>912</v>
      </c>
      <c r="Q1831" t="s">
        <v>913</v>
      </c>
      <c r="R1831" t="s">
        <v>914</v>
      </c>
      <c r="S1831" t="s">
        <v>55</v>
      </c>
      <c r="T1831" t="s">
        <v>55</v>
      </c>
      <c r="U1831" t="s">
        <v>915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161</v>
      </c>
      <c r="AI1831">
        <f>"05113     "</f>
        <v>0</v>
      </c>
      <c r="AJ1831" t="s">
        <v>731</v>
      </c>
      <c r="AK1831" t="s">
        <v>732</v>
      </c>
      <c r="AL1831" t="s">
        <v>107</v>
      </c>
      <c r="AM1831" t="s">
        <v>108</v>
      </c>
      <c r="AN1831" t="s">
        <v>286</v>
      </c>
      <c r="AO1831" t="s">
        <v>70</v>
      </c>
    </row>
    <row r="1832" spans="1:41">
      <c r="A1832">
        <v>1816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1966</v>
      </c>
      <c r="J1832" t="s">
        <v>1967</v>
      </c>
      <c r="K1832" t="s">
        <v>48</v>
      </c>
      <c r="L1832" t="s">
        <v>49</v>
      </c>
      <c r="M1832">
        <v>18</v>
      </c>
      <c r="N1832" t="s">
        <v>1893</v>
      </c>
      <c r="O1832" t="s">
        <v>51</v>
      </c>
      <c r="P1832" t="s">
        <v>912</v>
      </c>
      <c r="Q1832" t="s">
        <v>913</v>
      </c>
      <c r="R1832" t="s">
        <v>914</v>
      </c>
      <c r="S1832" t="s">
        <v>55</v>
      </c>
      <c r="T1832" t="s">
        <v>55</v>
      </c>
      <c r="U1832" t="s">
        <v>915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164</v>
      </c>
      <c r="AI1832">
        <f>"05313     "</f>
        <v>0</v>
      </c>
      <c r="AJ1832" t="s">
        <v>270</v>
      </c>
      <c r="AK1832" t="s">
        <v>271</v>
      </c>
      <c r="AL1832" t="s">
        <v>107</v>
      </c>
      <c r="AM1832" t="s">
        <v>108</v>
      </c>
      <c r="AN1832" t="s">
        <v>286</v>
      </c>
      <c r="AO1832" t="s">
        <v>1978</v>
      </c>
    </row>
    <row r="1833" spans="1:41">
      <c r="A1833">
        <v>1817</v>
      </c>
      <c r="B1833" t="s">
        <v>41</v>
      </c>
      <c r="C1833" t="s">
        <v>42</v>
      </c>
      <c r="D1833" t="s">
        <v>43</v>
      </c>
      <c r="E1833">
        <f>"05"</f>
        <v>0</v>
      </c>
      <c r="F1833" t="s">
        <v>99</v>
      </c>
      <c r="G1833" t="s">
        <v>100</v>
      </c>
      <c r="H1833">
        <v>3299</v>
      </c>
      <c r="I1833" t="s">
        <v>1966</v>
      </c>
      <c r="J1833" t="s">
        <v>1967</v>
      </c>
      <c r="K1833" t="s">
        <v>48</v>
      </c>
      <c r="L1833" t="s">
        <v>49</v>
      </c>
      <c r="M1833">
        <v>18</v>
      </c>
      <c r="N1833" t="s">
        <v>1893</v>
      </c>
      <c r="O1833" t="s">
        <v>51</v>
      </c>
      <c r="P1833" t="s">
        <v>912</v>
      </c>
      <c r="Q1833" t="s">
        <v>913</v>
      </c>
      <c r="R1833" t="s">
        <v>914</v>
      </c>
      <c r="S1833" t="s">
        <v>55</v>
      </c>
      <c r="T1833" t="s">
        <v>55</v>
      </c>
      <c r="U1833" t="s">
        <v>915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167</v>
      </c>
      <c r="AI1833">
        <f>"05113     "</f>
        <v>0</v>
      </c>
      <c r="AJ1833" t="s">
        <v>731</v>
      </c>
      <c r="AK1833" t="s">
        <v>732</v>
      </c>
      <c r="AL1833" t="s">
        <v>107</v>
      </c>
      <c r="AM1833" t="s">
        <v>108</v>
      </c>
      <c r="AN1833" t="s">
        <v>286</v>
      </c>
      <c r="AO1833" t="s">
        <v>70</v>
      </c>
    </row>
    <row r="1834" spans="1:41">
      <c r="A1834">
        <v>1818</v>
      </c>
      <c r="B1834" t="s">
        <v>41</v>
      </c>
      <c r="C1834" t="s">
        <v>42</v>
      </c>
      <c r="D1834" t="s">
        <v>43</v>
      </c>
      <c r="E1834">
        <f>"08"</f>
        <v>0</v>
      </c>
      <c r="F1834" t="s">
        <v>241</v>
      </c>
      <c r="G1834" t="s">
        <v>242</v>
      </c>
      <c r="H1834">
        <v>3299</v>
      </c>
      <c r="I1834" t="s">
        <v>1966</v>
      </c>
      <c r="J1834" t="s">
        <v>1967</v>
      </c>
      <c r="K1834" t="s">
        <v>48</v>
      </c>
      <c r="L1834" t="s">
        <v>49</v>
      </c>
      <c r="M1834">
        <v>18</v>
      </c>
      <c r="N1834" t="s">
        <v>1893</v>
      </c>
      <c r="O1834" t="s">
        <v>51</v>
      </c>
      <c r="P1834" t="s">
        <v>912</v>
      </c>
      <c r="Q1834" t="s">
        <v>913</v>
      </c>
      <c r="R1834" t="s">
        <v>914</v>
      </c>
      <c r="S1834" t="s">
        <v>55</v>
      </c>
      <c r="T1834" t="s">
        <v>55</v>
      </c>
      <c r="U1834" t="s">
        <v>915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168</v>
      </c>
      <c r="AI1834">
        <f>"08302     "</f>
        <v>0</v>
      </c>
      <c r="AJ1834" t="s">
        <v>477</v>
      </c>
      <c r="AK1834" t="s">
        <v>478</v>
      </c>
      <c r="AL1834" t="s">
        <v>375</v>
      </c>
      <c r="AM1834" t="s">
        <v>376</v>
      </c>
      <c r="AN1834" t="s">
        <v>286</v>
      </c>
      <c r="AO1834" t="s">
        <v>70</v>
      </c>
    </row>
    <row r="1835" spans="1:41">
      <c r="A1835">
        <v>1819</v>
      </c>
      <c r="B1835" t="s">
        <v>41</v>
      </c>
      <c r="C1835" t="s">
        <v>42</v>
      </c>
      <c r="D1835" t="s">
        <v>43</v>
      </c>
      <c r="E1835">
        <f>"03"</f>
        <v>0</v>
      </c>
      <c r="F1835" t="s">
        <v>73</v>
      </c>
      <c r="G1835" t="s">
        <v>74</v>
      </c>
      <c r="H1835">
        <v>3299</v>
      </c>
      <c r="I1835" t="s">
        <v>1966</v>
      </c>
      <c r="J1835" t="s">
        <v>1967</v>
      </c>
      <c r="K1835" t="s">
        <v>48</v>
      </c>
      <c r="L1835" t="s">
        <v>49</v>
      </c>
      <c r="M1835">
        <v>18</v>
      </c>
      <c r="N1835" t="s">
        <v>1893</v>
      </c>
      <c r="O1835" t="s">
        <v>51</v>
      </c>
      <c r="P1835" t="s">
        <v>912</v>
      </c>
      <c r="Q1835" t="s">
        <v>913</v>
      </c>
      <c r="R1835" t="s">
        <v>914</v>
      </c>
      <c r="S1835" t="s">
        <v>55</v>
      </c>
      <c r="T1835" t="s">
        <v>55</v>
      </c>
      <c r="U1835" t="s">
        <v>915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169</v>
      </c>
      <c r="AI1835">
        <f>"03102     "</f>
        <v>0</v>
      </c>
      <c r="AJ1835" t="s">
        <v>857</v>
      </c>
      <c r="AK1835" t="s">
        <v>858</v>
      </c>
      <c r="AL1835" t="s">
        <v>83</v>
      </c>
      <c r="AM1835" t="s">
        <v>84</v>
      </c>
      <c r="AN1835" t="s">
        <v>68</v>
      </c>
      <c r="AO1835" t="s">
        <v>1978</v>
      </c>
    </row>
    <row r="1836" spans="1:41">
      <c r="A1836">
        <v>1820</v>
      </c>
      <c r="B1836" t="s">
        <v>41</v>
      </c>
      <c r="C1836" t="s">
        <v>42</v>
      </c>
      <c r="D1836" t="s">
        <v>43</v>
      </c>
      <c r="E1836">
        <f>"08"</f>
        <v>0</v>
      </c>
      <c r="F1836" t="s">
        <v>241</v>
      </c>
      <c r="G1836" t="s">
        <v>242</v>
      </c>
      <c r="H1836">
        <v>3299</v>
      </c>
      <c r="I1836" t="s">
        <v>1966</v>
      </c>
      <c r="J1836" t="s">
        <v>1967</v>
      </c>
      <c r="K1836" t="s">
        <v>48</v>
      </c>
      <c r="L1836" t="s">
        <v>49</v>
      </c>
      <c r="M1836">
        <v>18</v>
      </c>
      <c r="N1836" t="s">
        <v>1893</v>
      </c>
      <c r="O1836" t="s">
        <v>51</v>
      </c>
      <c r="P1836" t="s">
        <v>912</v>
      </c>
      <c r="Q1836" t="s">
        <v>913</v>
      </c>
      <c r="R1836" t="s">
        <v>914</v>
      </c>
      <c r="S1836" t="s">
        <v>55</v>
      </c>
      <c r="T1836" t="s">
        <v>55</v>
      </c>
      <c r="U1836" t="s">
        <v>915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170</v>
      </c>
      <c r="AI1836">
        <f>"08101     "</f>
        <v>0</v>
      </c>
      <c r="AJ1836" t="s">
        <v>581</v>
      </c>
      <c r="AK1836" t="s">
        <v>582</v>
      </c>
      <c r="AL1836" t="s">
        <v>248</v>
      </c>
      <c r="AM1836" t="s">
        <v>249</v>
      </c>
      <c r="AN1836" t="s">
        <v>286</v>
      </c>
      <c r="AO1836" t="s">
        <v>85</v>
      </c>
    </row>
    <row r="1837" spans="1:41">
      <c r="A1837">
        <v>1821</v>
      </c>
      <c r="B1837" t="s">
        <v>41</v>
      </c>
      <c r="C1837" t="s">
        <v>42</v>
      </c>
      <c r="D1837" t="s">
        <v>43</v>
      </c>
      <c r="E1837">
        <f>"04"</f>
        <v>0</v>
      </c>
      <c r="F1837" t="s">
        <v>86</v>
      </c>
      <c r="G1837" t="s">
        <v>87</v>
      </c>
      <c r="H1837">
        <v>3299</v>
      </c>
      <c r="I1837" t="s">
        <v>1966</v>
      </c>
      <c r="J1837" t="s">
        <v>1967</v>
      </c>
      <c r="K1837" t="s">
        <v>48</v>
      </c>
      <c r="L1837" t="s">
        <v>49</v>
      </c>
      <c r="M1837">
        <v>18</v>
      </c>
      <c r="N1837" t="s">
        <v>1893</v>
      </c>
      <c r="O1837" t="s">
        <v>51</v>
      </c>
      <c r="P1837" t="s">
        <v>912</v>
      </c>
      <c r="Q1837" t="s">
        <v>913</v>
      </c>
      <c r="R1837" t="s">
        <v>914</v>
      </c>
      <c r="S1837" t="s">
        <v>55</v>
      </c>
      <c r="T1837" t="s">
        <v>55</v>
      </c>
      <c r="U1837" t="s">
        <v>915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171</v>
      </c>
      <c r="AI1837">
        <f>"04002     "</f>
        <v>0</v>
      </c>
      <c r="AJ1837" t="s">
        <v>519</v>
      </c>
      <c r="AK1837" t="s">
        <v>520</v>
      </c>
      <c r="AL1837" t="s">
        <v>96</v>
      </c>
      <c r="AM1837" t="s">
        <v>97</v>
      </c>
      <c r="AN1837" t="s">
        <v>286</v>
      </c>
      <c r="AO1837" t="s">
        <v>1978</v>
      </c>
    </row>
    <row r="1838" spans="1:41">
      <c r="A1838">
        <v>1822</v>
      </c>
      <c r="B1838" t="s">
        <v>41</v>
      </c>
      <c r="C1838" t="s">
        <v>42</v>
      </c>
      <c r="D1838" t="s">
        <v>43</v>
      </c>
      <c r="E1838">
        <f>"05"</f>
        <v>0</v>
      </c>
      <c r="F1838" t="s">
        <v>99</v>
      </c>
      <c r="G1838" t="s">
        <v>100</v>
      </c>
      <c r="H1838">
        <v>3299</v>
      </c>
      <c r="I1838" t="s">
        <v>1966</v>
      </c>
      <c r="J1838" t="s">
        <v>1967</v>
      </c>
      <c r="K1838" t="s">
        <v>48</v>
      </c>
      <c r="L1838" t="s">
        <v>49</v>
      </c>
      <c r="M1838">
        <v>18</v>
      </c>
      <c r="N1838" t="s">
        <v>1893</v>
      </c>
      <c r="O1838" t="s">
        <v>51</v>
      </c>
      <c r="P1838" t="s">
        <v>912</v>
      </c>
      <c r="Q1838" t="s">
        <v>913</v>
      </c>
      <c r="R1838" t="s">
        <v>914</v>
      </c>
      <c r="S1838" t="s">
        <v>55</v>
      </c>
      <c r="T1838" t="s">
        <v>55</v>
      </c>
      <c r="U1838" t="s">
        <v>915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172</v>
      </c>
      <c r="AI1838">
        <f>"05202     "</f>
        <v>0</v>
      </c>
      <c r="AJ1838" t="s">
        <v>489</v>
      </c>
      <c r="AK1838" t="s">
        <v>490</v>
      </c>
      <c r="AL1838" t="s">
        <v>107</v>
      </c>
      <c r="AM1838" t="s">
        <v>108</v>
      </c>
      <c r="AN1838" t="s">
        <v>68</v>
      </c>
      <c r="AO1838" t="s">
        <v>1978</v>
      </c>
    </row>
    <row r="1839" spans="1:41">
      <c r="A1839">
        <v>1823</v>
      </c>
      <c r="B1839" t="s">
        <v>41</v>
      </c>
      <c r="C1839" t="s">
        <v>42</v>
      </c>
      <c r="D1839" t="s">
        <v>43</v>
      </c>
      <c r="E1839">
        <f>"05"</f>
        <v>0</v>
      </c>
      <c r="F1839" t="s">
        <v>99</v>
      </c>
      <c r="G1839" t="s">
        <v>100</v>
      </c>
      <c r="H1839">
        <v>3299</v>
      </c>
      <c r="I1839" t="s">
        <v>1966</v>
      </c>
      <c r="J1839" t="s">
        <v>1967</v>
      </c>
      <c r="K1839" t="s">
        <v>48</v>
      </c>
      <c r="L1839" t="s">
        <v>49</v>
      </c>
      <c r="M1839">
        <v>18</v>
      </c>
      <c r="N1839" t="s">
        <v>1893</v>
      </c>
      <c r="O1839" t="s">
        <v>51</v>
      </c>
      <c r="P1839" t="s">
        <v>912</v>
      </c>
      <c r="Q1839" t="s">
        <v>913</v>
      </c>
      <c r="R1839" t="s">
        <v>914</v>
      </c>
      <c r="S1839" t="s">
        <v>55</v>
      </c>
      <c r="T1839" t="s">
        <v>55</v>
      </c>
      <c r="U1839" t="s">
        <v>915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173</v>
      </c>
      <c r="AI1839">
        <f>"05113     "</f>
        <v>0</v>
      </c>
      <c r="AJ1839" t="s">
        <v>731</v>
      </c>
      <c r="AK1839" t="s">
        <v>732</v>
      </c>
      <c r="AL1839" t="s">
        <v>107</v>
      </c>
      <c r="AM1839" t="s">
        <v>108</v>
      </c>
      <c r="AN1839" t="s">
        <v>68</v>
      </c>
      <c r="AO1839" t="s">
        <v>71</v>
      </c>
    </row>
    <row r="1840" spans="1:41">
      <c r="A1840">
        <v>1824</v>
      </c>
      <c r="B1840" t="s">
        <v>41</v>
      </c>
      <c r="C1840" t="s">
        <v>42</v>
      </c>
      <c r="D1840" t="s">
        <v>43</v>
      </c>
      <c r="E1840">
        <f>"08"</f>
        <v>0</v>
      </c>
      <c r="F1840" t="s">
        <v>241</v>
      </c>
      <c r="G1840" t="s">
        <v>242</v>
      </c>
      <c r="H1840">
        <v>3299</v>
      </c>
      <c r="I1840" t="s">
        <v>1966</v>
      </c>
      <c r="J1840" t="s">
        <v>1967</v>
      </c>
      <c r="K1840" t="s">
        <v>48</v>
      </c>
      <c r="L1840" t="s">
        <v>49</v>
      </c>
      <c r="M1840">
        <v>18</v>
      </c>
      <c r="N1840" t="s">
        <v>1893</v>
      </c>
      <c r="O1840" t="s">
        <v>51</v>
      </c>
      <c r="P1840" t="s">
        <v>912</v>
      </c>
      <c r="Q1840" t="s">
        <v>913</v>
      </c>
      <c r="R1840" t="s">
        <v>914</v>
      </c>
      <c r="S1840" t="s">
        <v>55</v>
      </c>
      <c r="T1840" t="s">
        <v>55</v>
      </c>
      <c r="U1840" t="s">
        <v>915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174</v>
      </c>
      <c r="AI1840">
        <f>"08101     "</f>
        <v>0</v>
      </c>
      <c r="AJ1840" t="s">
        <v>581</v>
      </c>
      <c r="AK1840" t="s">
        <v>582</v>
      </c>
      <c r="AL1840" t="s">
        <v>248</v>
      </c>
      <c r="AM1840" t="s">
        <v>249</v>
      </c>
      <c r="AN1840" t="s">
        <v>286</v>
      </c>
      <c r="AO1840" t="s">
        <v>69</v>
      </c>
    </row>
    <row r="1841" spans="1:41">
      <c r="A1841">
        <v>1825</v>
      </c>
      <c r="B1841" t="s">
        <v>41</v>
      </c>
      <c r="C1841" t="s">
        <v>42</v>
      </c>
      <c r="D1841" t="s">
        <v>43</v>
      </c>
      <c r="E1841">
        <f>"05"</f>
        <v>0</v>
      </c>
      <c r="F1841" t="s">
        <v>99</v>
      </c>
      <c r="G1841" t="s">
        <v>100</v>
      </c>
      <c r="H1841">
        <v>3299</v>
      </c>
      <c r="I1841" t="s">
        <v>1966</v>
      </c>
      <c r="J1841" t="s">
        <v>1967</v>
      </c>
      <c r="K1841" t="s">
        <v>48</v>
      </c>
      <c r="L1841" t="s">
        <v>49</v>
      </c>
      <c r="M1841">
        <v>18</v>
      </c>
      <c r="N1841" t="s">
        <v>1893</v>
      </c>
      <c r="O1841" t="s">
        <v>51</v>
      </c>
      <c r="P1841" t="s">
        <v>912</v>
      </c>
      <c r="Q1841" t="s">
        <v>913</v>
      </c>
      <c r="R1841" t="s">
        <v>914</v>
      </c>
      <c r="S1841" t="s">
        <v>55</v>
      </c>
      <c r="T1841" t="s">
        <v>55</v>
      </c>
      <c r="U1841" t="s">
        <v>915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176</v>
      </c>
      <c r="AI1841">
        <f>"05114     "</f>
        <v>0</v>
      </c>
      <c r="AJ1841" t="s">
        <v>590</v>
      </c>
      <c r="AK1841" t="s">
        <v>591</v>
      </c>
      <c r="AL1841" t="s">
        <v>107</v>
      </c>
      <c r="AM1841" t="s">
        <v>108</v>
      </c>
      <c r="AN1841" t="s">
        <v>68</v>
      </c>
      <c r="AO1841" t="s">
        <v>70</v>
      </c>
    </row>
    <row r="1842" spans="1:41">
      <c r="A1842">
        <v>1826</v>
      </c>
      <c r="B1842" t="s">
        <v>41</v>
      </c>
      <c r="C1842" t="s">
        <v>42</v>
      </c>
      <c r="D1842" t="s">
        <v>43</v>
      </c>
      <c r="E1842">
        <f>"02"</f>
        <v>0</v>
      </c>
      <c r="F1842" t="s">
        <v>124</v>
      </c>
      <c r="G1842" t="s">
        <v>125</v>
      </c>
      <c r="H1842">
        <v>3299</v>
      </c>
      <c r="I1842" t="s">
        <v>1966</v>
      </c>
      <c r="J1842" t="s">
        <v>1967</v>
      </c>
      <c r="K1842" t="s">
        <v>48</v>
      </c>
      <c r="L1842" t="s">
        <v>49</v>
      </c>
      <c r="M1842">
        <v>18</v>
      </c>
      <c r="N1842" t="s">
        <v>1893</v>
      </c>
      <c r="O1842" t="s">
        <v>51</v>
      </c>
      <c r="P1842" t="s">
        <v>912</v>
      </c>
      <c r="Q1842" t="s">
        <v>913</v>
      </c>
      <c r="R1842" t="s">
        <v>914</v>
      </c>
      <c r="S1842" t="s">
        <v>55</v>
      </c>
      <c r="T1842" t="s">
        <v>55</v>
      </c>
      <c r="U1842" t="s">
        <v>915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177</v>
      </c>
      <c r="AI1842">
        <f>"02002     "</f>
        <v>0</v>
      </c>
      <c r="AJ1842" t="s">
        <v>128</v>
      </c>
      <c r="AK1842" t="s">
        <v>129</v>
      </c>
      <c r="AL1842" t="s">
        <v>1991</v>
      </c>
      <c r="AM1842" t="s">
        <v>1992</v>
      </c>
      <c r="AN1842" t="s">
        <v>68</v>
      </c>
      <c r="AO1842" t="s">
        <v>69</v>
      </c>
    </row>
    <row r="1843" spans="1:41">
      <c r="A1843">
        <v>1827</v>
      </c>
      <c r="B1843" t="s">
        <v>41</v>
      </c>
      <c r="C1843" t="s">
        <v>42</v>
      </c>
      <c r="D1843" t="s">
        <v>43</v>
      </c>
      <c r="E1843">
        <f>"07"</f>
        <v>0</v>
      </c>
      <c r="F1843" t="s">
        <v>44</v>
      </c>
      <c r="G1843" t="s">
        <v>45</v>
      </c>
      <c r="H1843">
        <v>3299</v>
      </c>
      <c r="I1843" t="s">
        <v>1966</v>
      </c>
      <c r="J1843" t="s">
        <v>1967</v>
      </c>
      <c r="K1843" t="s">
        <v>48</v>
      </c>
      <c r="L1843" t="s">
        <v>49</v>
      </c>
      <c r="M1843">
        <v>18</v>
      </c>
      <c r="N1843" t="s">
        <v>1893</v>
      </c>
      <c r="O1843" t="s">
        <v>51</v>
      </c>
      <c r="P1843" t="s">
        <v>912</v>
      </c>
      <c r="Q1843" t="s">
        <v>913</v>
      </c>
      <c r="R1843" t="s">
        <v>914</v>
      </c>
      <c r="S1843" t="s">
        <v>55</v>
      </c>
      <c r="T1843" t="s">
        <v>55</v>
      </c>
      <c r="U1843" t="s">
        <v>915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178</v>
      </c>
      <c r="AI1843">
        <f>"07111     "</f>
        <v>0</v>
      </c>
      <c r="AJ1843" t="s">
        <v>343</v>
      </c>
      <c r="AK1843" t="s">
        <v>344</v>
      </c>
      <c r="AL1843" t="s">
        <v>66</v>
      </c>
      <c r="AM1843" t="s">
        <v>67</v>
      </c>
      <c r="AN1843" t="s">
        <v>68</v>
      </c>
      <c r="AO1843" t="s">
        <v>71</v>
      </c>
    </row>
    <row r="1844" spans="1:41">
      <c r="A1844">
        <v>1828</v>
      </c>
      <c r="B1844" t="s">
        <v>41</v>
      </c>
      <c r="C1844" t="s">
        <v>42</v>
      </c>
      <c r="D1844" t="s">
        <v>43</v>
      </c>
      <c r="E1844">
        <f>"06"</f>
        <v>0</v>
      </c>
      <c r="F1844" t="s">
        <v>448</v>
      </c>
      <c r="G1844" t="s">
        <v>449</v>
      </c>
      <c r="H1844">
        <v>3299</v>
      </c>
      <c r="I1844" t="s">
        <v>1966</v>
      </c>
      <c r="J1844" t="s">
        <v>1967</v>
      </c>
      <c r="K1844" t="s">
        <v>48</v>
      </c>
      <c r="L1844" t="s">
        <v>49</v>
      </c>
      <c r="M1844">
        <v>18</v>
      </c>
      <c r="N1844" t="s">
        <v>1893</v>
      </c>
      <c r="O1844" t="s">
        <v>51</v>
      </c>
      <c r="P1844" t="s">
        <v>912</v>
      </c>
      <c r="Q1844" t="s">
        <v>913</v>
      </c>
      <c r="R1844" t="s">
        <v>914</v>
      </c>
      <c r="S1844" t="s">
        <v>55</v>
      </c>
      <c r="T1844" t="s">
        <v>55</v>
      </c>
      <c r="U1844" t="s">
        <v>915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179</v>
      </c>
      <c r="AI1844">
        <f>"06102     "</f>
        <v>0</v>
      </c>
      <c r="AJ1844" t="s">
        <v>552</v>
      </c>
      <c r="AK1844" t="s">
        <v>553</v>
      </c>
      <c r="AL1844" t="s">
        <v>231</v>
      </c>
      <c r="AM1844" t="s">
        <v>232</v>
      </c>
      <c r="AN1844" t="s">
        <v>286</v>
      </c>
      <c r="AO1844" t="s">
        <v>142</v>
      </c>
    </row>
    <row r="1845" spans="1:41">
      <c r="A1845">
        <v>1829</v>
      </c>
      <c r="B1845" t="s">
        <v>41</v>
      </c>
      <c r="C1845" t="s">
        <v>42</v>
      </c>
      <c r="D1845" t="s">
        <v>43</v>
      </c>
      <c r="E1845">
        <f>"02"</f>
        <v>0</v>
      </c>
      <c r="F1845" t="s">
        <v>124</v>
      </c>
      <c r="G1845" t="s">
        <v>125</v>
      </c>
      <c r="H1845">
        <v>3299</v>
      </c>
      <c r="I1845" t="s">
        <v>1966</v>
      </c>
      <c r="J1845" t="s">
        <v>1967</v>
      </c>
      <c r="K1845" t="s">
        <v>48</v>
      </c>
      <c r="L1845" t="s">
        <v>49</v>
      </c>
      <c r="M1845">
        <v>18</v>
      </c>
      <c r="N1845" t="s">
        <v>1893</v>
      </c>
      <c r="O1845" t="s">
        <v>51</v>
      </c>
      <c r="P1845" t="s">
        <v>912</v>
      </c>
      <c r="Q1845" t="s">
        <v>913</v>
      </c>
      <c r="R1845" t="s">
        <v>914</v>
      </c>
      <c r="S1845" t="s">
        <v>55</v>
      </c>
      <c r="T1845" t="s">
        <v>55</v>
      </c>
      <c r="U1845" t="s">
        <v>915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180</v>
      </c>
      <c r="AI1845">
        <f>"02103     "</f>
        <v>0</v>
      </c>
      <c r="AJ1845" t="s">
        <v>989</v>
      </c>
      <c r="AK1845" t="s">
        <v>990</v>
      </c>
      <c r="AL1845" t="s">
        <v>207</v>
      </c>
      <c r="AM1845" t="s">
        <v>208</v>
      </c>
      <c r="AN1845" t="s">
        <v>68</v>
      </c>
      <c r="AO1845" t="s">
        <v>71</v>
      </c>
    </row>
    <row r="1846" spans="1:41">
      <c r="A1846">
        <v>1830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1966</v>
      </c>
      <c r="J1846" t="s">
        <v>1967</v>
      </c>
      <c r="K1846" t="s">
        <v>48</v>
      </c>
      <c r="L1846" t="s">
        <v>49</v>
      </c>
      <c r="M1846">
        <v>18</v>
      </c>
      <c r="N1846" t="s">
        <v>1893</v>
      </c>
      <c r="O1846" t="s">
        <v>51</v>
      </c>
      <c r="P1846" t="s">
        <v>912</v>
      </c>
      <c r="Q1846" t="s">
        <v>913</v>
      </c>
      <c r="R1846" t="s">
        <v>914</v>
      </c>
      <c r="S1846" t="s">
        <v>55</v>
      </c>
      <c r="T1846" t="s">
        <v>55</v>
      </c>
      <c r="U1846" t="s">
        <v>915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181</v>
      </c>
      <c r="AI1846">
        <f>"02001     "</f>
        <v>0</v>
      </c>
      <c r="AJ1846" t="s">
        <v>834</v>
      </c>
      <c r="AK1846" t="s">
        <v>835</v>
      </c>
      <c r="AL1846" t="s">
        <v>96</v>
      </c>
      <c r="AM1846" t="s">
        <v>97</v>
      </c>
      <c r="AN1846" t="s">
        <v>286</v>
      </c>
      <c r="AO1846" t="s">
        <v>209</v>
      </c>
    </row>
    <row r="1847" spans="1:41">
      <c r="A1847">
        <v>1831</v>
      </c>
      <c r="B1847" t="s">
        <v>41</v>
      </c>
      <c r="C1847" t="s">
        <v>42</v>
      </c>
      <c r="D1847" t="s">
        <v>43</v>
      </c>
      <c r="E1847">
        <f>"05"</f>
        <v>0</v>
      </c>
      <c r="F1847" t="s">
        <v>99</v>
      </c>
      <c r="G1847" t="s">
        <v>100</v>
      </c>
      <c r="H1847">
        <v>3299</v>
      </c>
      <c r="I1847" t="s">
        <v>1966</v>
      </c>
      <c r="J1847" t="s">
        <v>1967</v>
      </c>
      <c r="K1847" t="s">
        <v>48</v>
      </c>
      <c r="L1847" t="s">
        <v>49</v>
      </c>
      <c r="M1847">
        <v>18</v>
      </c>
      <c r="N1847" t="s">
        <v>1893</v>
      </c>
      <c r="O1847" t="s">
        <v>51</v>
      </c>
      <c r="P1847" t="s">
        <v>912</v>
      </c>
      <c r="Q1847" t="s">
        <v>913</v>
      </c>
      <c r="R1847" t="s">
        <v>914</v>
      </c>
      <c r="S1847" t="s">
        <v>55</v>
      </c>
      <c r="T1847" t="s">
        <v>55</v>
      </c>
      <c r="U1847" t="s">
        <v>915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182</v>
      </c>
      <c r="AI1847">
        <f>"05111     "</f>
        <v>0</v>
      </c>
      <c r="AJ1847" t="s">
        <v>752</v>
      </c>
      <c r="AK1847" t="s">
        <v>753</v>
      </c>
      <c r="AL1847" t="s">
        <v>107</v>
      </c>
      <c r="AM1847" t="s">
        <v>108</v>
      </c>
      <c r="AN1847" t="s">
        <v>68</v>
      </c>
      <c r="AO1847" t="s">
        <v>85</v>
      </c>
    </row>
    <row r="1848" spans="1:41">
      <c r="A1848">
        <v>1832</v>
      </c>
      <c r="B1848" t="s">
        <v>41</v>
      </c>
      <c r="C1848" t="s">
        <v>42</v>
      </c>
      <c r="D1848" t="s">
        <v>43</v>
      </c>
      <c r="E1848">
        <f>"04"</f>
        <v>0</v>
      </c>
      <c r="F1848" t="s">
        <v>86</v>
      </c>
      <c r="G1848" t="s">
        <v>87</v>
      </c>
      <c r="H1848">
        <v>3299</v>
      </c>
      <c r="I1848" t="s">
        <v>1966</v>
      </c>
      <c r="J1848" t="s">
        <v>1967</v>
      </c>
      <c r="K1848" t="s">
        <v>48</v>
      </c>
      <c r="L1848" t="s">
        <v>49</v>
      </c>
      <c r="M1848">
        <v>18</v>
      </c>
      <c r="N1848" t="s">
        <v>1893</v>
      </c>
      <c r="O1848" t="s">
        <v>51</v>
      </c>
      <c r="P1848" t="s">
        <v>912</v>
      </c>
      <c r="Q1848" t="s">
        <v>913</v>
      </c>
      <c r="R1848" t="s">
        <v>914</v>
      </c>
      <c r="S1848" t="s">
        <v>55</v>
      </c>
      <c r="T1848" t="s">
        <v>55</v>
      </c>
      <c r="U1848" t="s">
        <v>915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183</v>
      </c>
      <c r="AI1848">
        <f>"042       "</f>
        <v>0</v>
      </c>
      <c r="AJ1848" t="s">
        <v>788</v>
      </c>
      <c r="AK1848" t="s">
        <v>789</v>
      </c>
      <c r="AL1848" t="s">
        <v>121</v>
      </c>
      <c r="AM1848" t="s">
        <v>122</v>
      </c>
      <c r="AN1848" t="s">
        <v>286</v>
      </c>
      <c r="AO1848" t="s">
        <v>1990</v>
      </c>
    </row>
    <row r="1849" spans="1:41">
      <c r="A1849">
        <v>1833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448</v>
      </c>
      <c r="G1849" t="s">
        <v>449</v>
      </c>
      <c r="H1849">
        <v>3299</v>
      </c>
      <c r="I1849" t="s">
        <v>1966</v>
      </c>
      <c r="J1849" t="s">
        <v>1967</v>
      </c>
      <c r="K1849" t="s">
        <v>48</v>
      </c>
      <c r="L1849" t="s">
        <v>49</v>
      </c>
      <c r="M1849">
        <v>18</v>
      </c>
      <c r="N1849" t="s">
        <v>1893</v>
      </c>
      <c r="O1849" t="s">
        <v>51</v>
      </c>
      <c r="P1849" t="s">
        <v>912</v>
      </c>
      <c r="Q1849" t="s">
        <v>913</v>
      </c>
      <c r="R1849" t="s">
        <v>914</v>
      </c>
      <c r="S1849" t="s">
        <v>55</v>
      </c>
      <c r="T1849" t="s">
        <v>55</v>
      </c>
      <c r="U1849" t="s">
        <v>915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184</v>
      </c>
      <c r="AI1849">
        <f>"06001     "</f>
        <v>0</v>
      </c>
      <c r="AJ1849" t="s">
        <v>637</v>
      </c>
      <c r="AK1849" t="s">
        <v>638</v>
      </c>
      <c r="AL1849" t="s">
        <v>231</v>
      </c>
      <c r="AM1849" t="s">
        <v>232</v>
      </c>
      <c r="AN1849" t="s">
        <v>286</v>
      </c>
      <c r="AO1849" t="s">
        <v>70</v>
      </c>
    </row>
    <row r="1850" spans="1:41">
      <c r="A1850">
        <v>1834</v>
      </c>
      <c r="B1850" t="s">
        <v>41</v>
      </c>
      <c r="C1850" t="s">
        <v>42</v>
      </c>
      <c r="D1850" t="s">
        <v>43</v>
      </c>
      <c r="E1850">
        <f>"06"</f>
        <v>0</v>
      </c>
      <c r="F1850" t="s">
        <v>448</v>
      </c>
      <c r="G1850" t="s">
        <v>449</v>
      </c>
      <c r="H1850">
        <v>3299</v>
      </c>
      <c r="I1850" t="s">
        <v>1966</v>
      </c>
      <c r="J1850" t="s">
        <v>1967</v>
      </c>
      <c r="K1850" t="s">
        <v>48</v>
      </c>
      <c r="L1850" t="s">
        <v>49</v>
      </c>
      <c r="M1850">
        <v>18</v>
      </c>
      <c r="N1850" t="s">
        <v>1893</v>
      </c>
      <c r="O1850" t="s">
        <v>51</v>
      </c>
      <c r="P1850" t="s">
        <v>912</v>
      </c>
      <c r="Q1850" t="s">
        <v>913</v>
      </c>
      <c r="R1850" t="s">
        <v>914</v>
      </c>
      <c r="S1850" t="s">
        <v>55</v>
      </c>
      <c r="T1850" t="s">
        <v>55</v>
      </c>
      <c r="U1850" t="s">
        <v>915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185</v>
      </c>
      <c r="AI1850">
        <f>"06102     "</f>
        <v>0</v>
      </c>
      <c r="AJ1850" t="s">
        <v>552</v>
      </c>
      <c r="AK1850" t="s">
        <v>553</v>
      </c>
      <c r="AL1850" t="s">
        <v>231</v>
      </c>
      <c r="AM1850" t="s">
        <v>232</v>
      </c>
      <c r="AN1850" t="s">
        <v>286</v>
      </c>
      <c r="AO1850" t="s">
        <v>1978</v>
      </c>
    </row>
    <row r="1851" spans="1:41">
      <c r="A1851">
        <v>1835</v>
      </c>
      <c r="B1851" t="s">
        <v>41</v>
      </c>
      <c r="C1851" t="s">
        <v>42</v>
      </c>
      <c r="D1851" t="s">
        <v>43</v>
      </c>
      <c r="E1851">
        <f>"02"</f>
        <v>0</v>
      </c>
      <c r="F1851" t="s">
        <v>124</v>
      </c>
      <c r="G1851" t="s">
        <v>125</v>
      </c>
      <c r="H1851">
        <v>3299</v>
      </c>
      <c r="I1851" t="s">
        <v>1966</v>
      </c>
      <c r="J1851" t="s">
        <v>1967</v>
      </c>
      <c r="K1851" t="s">
        <v>48</v>
      </c>
      <c r="L1851" t="s">
        <v>49</v>
      </c>
      <c r="M1851">
        <v>18</v>
      </c>
      <c r="N1851" t="s">
        <v>1893</v>
      </c>
      <c r="O1851" t="s">
        <v>51</v>
      </c>
      <c r="P1851" t="s">
        <v>912</v>
      </c>
      <c r="Q1851" t="s">
        <v>913</v>
      </c>
      <c r="R1851" t="s">
        <v>914</v>
      </c>
      <c r="S1851" t="s">
        <v>55</v>
      </c>
      <c r="T1851" t="s">
        <v>55</v>
      </c>
      <c r="U1851" t="s">
        <v>915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186</v>
      </c>
      <c r="AI1851">
        <f>"02105     "</f>
        <v>0</v>
      </c>
      <c r="AJ1851" t="s">
        <v>287</v>
      </c>
      <c r="AK1851" t="s">
        <v>288</v>
      </c>
      <c r="AL1851" t="s">
        <v>207</v>
      </c>
      <c r="AM1851" t="s">
        <v>208</v>
      </c>
      <c r="AN1851" t="s">
        <v>286</v>
      </c>
      <c r="AO1851" t="s">
        <v>1994</v>
      </c>
    </row>
    <row r="1852" spans="1:41">
      <c r="A1852">
        <v>1836</v>
      </c>
      <c r="B1852" t="s">
        <v>41</v>
      </c>
      <c r="C1852" t="s">
        <v>42</v>
      </c>
      <c r="D1852" t="s">
        <v>43</v>
      </c>
      <c r="E1852">
        <f>"09"</f>
        <v>0</v>
      </c>
      <c r="F1852" t="s">
        <v>297</v>
      </c>
      <c r="G1852" t="s">
        <v>298</v>
      </c>
      <c r="H1852">
        <v>3299</v>
      </c>
      <c r="I1852" t="s">
        <v>1966</v>
      </c>
      <c r="J1852" t="s">
        <v>1967</v>
      </c>
      <c r="K1852" t="s">
        <v>48</v>
      </c>
      <c r="L1852" t="s">
        <v>49</v>
      </c>
      <c r="M1852">
        <v>18</v>
      </c>
      <c r="N1852" t="s">
        <v>1893</v>
      </c>
      <c r="O1852" t="s">
        <v>51</v>
      </c>
      <c r="P1852" t="s">
        <v>912</v>
      </c>
      <c r="Q1852" t="s">
        <v>913</v>
      </c>
      <c r="R1852" t="s">
        <v>914</v>
      </c>
      <c r="S1852" t="s">
        <v>55</v>
      </c>
      <c r="T1852" t="s">
        <v>55</v>
      </c>
      <c r="U1852" t="s">
        <v>915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187</v>
      </c>
      <c r="AI1852">
        <f>"09102     "</f>
        <v>0</v>
      </c>
      <c r="AJ1852" t="s">
        <v>645</v>
      </c>
      <c r="AK1852" t="s">
        <v>646</v>
      </c>
      <c r="AL1852" t="s">
        <v>454</v>
      </c>
      <c r="AM1852" t="s">
        <v>455</v>
      </c>
      <c r="AN1852" t="s">
        <v>286</v>
      </c>
      <c r="AO1852" t="s">
        <v>85</v>
      </c>
    </row>
    <row r="1853" spans="1:41">
      <c r="A1853">
        <v>1837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1966</v>
      </c>
      <c r="J1853" t="s">
        <v>1967</v>
      </c>
      <c r="K1853" t="s">
        <v>48</v>
      </c>
      <c r="L1853" t="s">
        <v>49</v>
      </c>
      <c r="M1853">
        <v>18</v>
      </c>
      <c r="N1853" t="s">
        <v>1893</v>
      </c>
      <c r="O1853" t="s">
        <v>51</v>
      </c>
      <c r="P1853" t="s">
        <v>912</v>
      </c>
      <c r="Q1853" t="s">
        <v>913</v>
      </c>
      <c r="R1853" t="s">
        <v>914</v>
      </c>
      <c r="S1853" t="s">
        <v>55</v>
      </c>
      <c r="T1853" t="s">
        <v>55</v>
      </c>
      <c r="U1853" t="s">
        <v>915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188</v>
      </c>
      <c r="AI1853">
        <f>"02002     "</f>
        <v>0</v>
      </c>
      <c r="AJ1853" t="s">
        <v>128</v>
      </c>
      <c r="AK1853" t="s">
        <v>129</v>
      </c>
      <c r="AL1853" t="s">
        <v>1995</v>
      </c>
      <c r="AM1853" t="s">
        <v>1996</v>
      </c>
      <c r="AN1853" t="s">
        <v>68</v>
      </c>
      <c r="AO1853" t="s">
        <v>209</v>
      </c>
    </row>
    <row r="1854" spans="1:41">
      <c r="A1854">
        <v>1838</v>
      </c>
      <c r="B1854" t="s">
        <v>41</v>
      </c>
      <c r="C1854" t="s">
        <v>42</v>
      </c>
      <c r="D1854" t="s">
        <v>43</v>
      </c>
      <c r="E1854">
        <f>"09"</f>
        <v>0</v>
      </c>
      <c r="F1854" t="s">
        <v>297</v>
      </c>
      <c r="G1854" t="s">
        <v>298</v>
      </c>
      <c r="H1854">
        <v>3299</v>
      </c>
      <c r="I1854" t="s">
        <v>1966</v>
      </c>
      <c r="J1854" t="s">
        <v>1967</v>
      </c>
      <c r="K1854" t="s">
        <v>48</v>
      </c>
      <c r="L1854" t="s">
        <v>49</v>
      </c>
      <c r="M1854">
        <v>18</v>
      </c>
      <c r="N1854" t="s">
        <v>1893</v>
      </c>
      <c r="O1854" t="s">
        <v>51</v>
      </c>
      <c r="P1854" t="s">
        <v>912</v>
      </c>
      <c r="Q1854" t="s">
        <v>913</v>
      </c>
      <c r="R1854" t="s">
        <v>914</v>
      </c>
      <c r="S1854" t="s">
        <v>55</v>
      </c>
      <c r="T1854" t="s">
        <v>55</v>
      </c>
      <c r="U1854" t="s">
        <v>915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189</v>
      </c>
      <c r="AI1854">
        <f>"09101     "</f>
        <v>0</v>
      </c>
      <c r="AJ1854" t="s">
        <v>573</v>
      </c>
      <c r="AK1854" t="s">
        <v>574</v>
      </c>
      <c r="AL1854" t="s">
        <v>575</v>
      </c>
      <c r="AM1854" t="s">
        <v>576</v>
      </c>
      <c r="AN1854" t="s">
        <v>286</v>
      </c>
      <c r="AO1854" t="s">
        <v>184</v>
      </c>
    </row>
    <row r="1855" spans="1:41">
      <c r="A1855">
        <v>1839</v>
      </c>
      <c r="B1855" t="s">
        <v>41</v>
      </c>
      <c r="C1855" t="s">
        <v>42</v>
      </c>
      <c r="D1855" t="s">
        <v>43</v>
      </c>
      <c r="E1855">
        <f>"07"</f>
        <v>0</v>
      </c>
      <c r="F1855" t="s">
        <v>44</v>
      </c>
      <c r="G1855" t="s">
        <v>45</v>
      </c>
      <c r="H1855">
        <v>3299</v>
      </c>
      <c r="I1855" t="s">
        <v>1966</v>
      </c>
      <c r="J1855" t="s">
        <v>1967</v>
      </c>
      <c r="K1855" t="s">
        <v>48</v>
      </c>
      <c r="L1855" t="s">
        <v>49</v>
      </c>
      <c r="M1855">
        <v>18</v>
      </c>
      <c r="N1855" t="s">
        <v>1893</v>
      </c>
      <c r="O1855" t="s">
        <v>51</v>
      </c>
      <c r="P1855" t="s">
        <v>912</v>
      </c>
      <c r="Q1855" t="s">
        <v>913</v>
      </c>
      <c r="R1855" t="s">
        <v>914</v>
      </c>
      <c r="S1855" t="s">
        <v>55</v>
      </c>
      <c r="T1855" t="s">
        <v>55</v>
      </c>
      <c r="U1855" t="s">
        <v>915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190</v>
      </c>
      <c r="AI1855">
        <f>"07211     "</f>
        <v>0</v>
      </c>
      <c r="AJ1855" t="s">
        <v>239</v>
      </c>
      <c r="AK1855" t="s">
        <v>240</v>
      </c>
      <c r="AL1855" t="s">
        <v>140</v>
      </c>
      <c r="AM1855" t="s">
        <v>141</v>
      </c>
      <c r="AN1855" t="s">
        <v>286</v>
      </c>
      <c r="AO1855" t="s">
        <v>999</v>
      </c>
    </row>
    <row r="1856" spans="1:41">
      <c r="A1856">
        <v>1840</v>
      </c>
      <c r="B1856" t="s">
        <v>41</v>
      </c>
      <c r="C1856" t="s">
        <v>42</v>
      </c>
      <c r="D1856" t="s">
        <v>43</v>
      </c>
      <c r="E1856">
        <f>"06"</f>
        <v>0</v>
      </c>
      <c r="F1856" t="s">
        <v>448</v>
      </c>
      <c r="G1856" t="s">
        <v>449</v>
      </c>
      <c r="H1856">
        <v>3299</v>
      </c>
      <c r="I1856" t="s">
        <v>1966</v>
      </c>
      <c r="J1856" t="s">
        <v>1967</v>
      </c>
      <c r="K1856" t="s">
        <v>48</v>
      </c>
      <c r="L1856" t="s">
        <v>49</v>
      </c>
      <c r="M1856">
        <v>18</v>
      </c>
      <c r="N1856" t="s">
        <v>1893</v>
      </c>
      <c r="O1856" t="s">
        <v>51</v>
      </c>
      <c r="P1856" t="s">
        <v>912</v>
      </c>
      <c r="Q1856" t="s">
        <v>913</v>
      </c>
      <c r="R1856" t="s">
        <v>914</v>
      </c>
      <c r="S1856" t="s">
        <v>55</v>
      </c>
      <c r="T1856" t="s">
        <v>55</v>
      </c>
      <c r="U1856" t="s">
        <v>915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191</v>
      </c>
      <c r="AI1856">
        <f>"062       "</f>
        <v>0</v>
      </c>
      <c r="AJ1856" t="s">
        <v>678</v>
      </c>
      <c r="AK1856" t="s">
        <v>679</v>
      </c>
      <c r="AL1856" t="s">
        <v>454</v>
      </c>
      <c r="AM1856" t="s">
        <v>455</v>
      </c>
      <c r="AN1856" t="s">
        <v>286</v>
      </c>
      <c r="AO1856" t="s">
        <v>70</v>
      </c>
    </row>
    <row r="1857" spans="1:41">
      <c r="A1857">
        <v>1841</v>
      </c>
      <c r="B1857" t="s">
        <v>41</v>
      </c>
      <c r="C1857" t="s">
        <v>42</v>
      </c>
      <c r="D1857" t="s">
        <v>43</v>
      </c>
      <c r="E1857">
        <f>"05"</f>
        <v>0</v>
      </c>
      <c r="F1857" t="s">
        <v>99</v>
      </c>
      <c r="G1857" t="s">
        <v>100</v>
      </c>
      <c r="H1857">
        <v>3299</v>
      </c>
      <c r="I1857" t="s">
        <v>1966</v>
      </c>
      <c r="J1857" t="s">
        <v>1967</v>
      </c>
      <c r="K1857" t="s">
        <v>48</v>
      </c>
      <c r="L1857" t="s">
        <v>49</v>
      </c>
      <c r="M1857">
        <v>18</v>
      </c>
      <c r="N1857" t="s">
        <v>1893</v>
      </c>
      <c r="O1857" t="s">
        <v>51</v>
      </c>
      <c r="P1857" t="s">
        <v>912</v>
      </c>
      <c r="Q1857" t="s">
        <v>913</v>
      </c>
      <c r="R1857" t="s">
        <v>914</v>
      </c>
      <c r="S1857" t="s">
        <v>55</v>
      </c>
      <c r="T1857" t="s">
        <v>55</v>
      </c>
      <c r="U1857" t="s">
        <v>915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192</v>
      </c>
      <c r="AI1857">
        <f>"05312     "</f>
        <v>0</v>
      </c>
      <c r="AJ1857" t="s">
        <v>196</v>
      </c>
      <c r="AK1857" t="s">
        <v>197</v>
      </c>
      <c r="AL1857" t="s">
        <v>107</v>
      </c>
      <c r="AM1857" t="s">
        <v>108</v>
      </c>
      <c r="AN1857" t="s">
        <v>286</v>
      </c>
      <c r="AO1857" t="s">
        <v>85</v>
      </c>
    </row>
    <row r="1858" spans="1:41">
      <c r="A1858">
        <v>1842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1966</v>
      </c>
      <c r="J1858" t="s">
        <v>1967</v>
      </c>
      <c r="K1858" t="s">
        <v>48</v>
      </c>
      <c r="L1858" t="s">
        <v>49</v>
      </c>
      <c r="M1858">
        <v>18</v>
      </c>
      <c r="N1858" t="s">
        <v>1893</v>
      </c>
      <c r="O1858" t="s">
        <v>51</v>
      </c>
      <c r="P1858" t="s">
        <v>912</v>
      </c>
      <c r="Q1858" t="s">
        <v>913</v>
      </c>
      <c r="R1858" t="s">
        <v>914</v>
      </c>
      <c r="S1858" t="s">
        <v>55</v>
      </c>
      <c r="T1858" t="s">
        <v>55</v>
      </c>
      <c r="U1858" t="s">
        <v>915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193</v>
      </c>
      <c r="AI1858">
        <f>"07224     "</f>
        <v>0</v>
      </c>
      <c r="AJ1858" t="s">
        <v>229</v>
      </c>
      <c r="AK1858" t="s">
        <v>230</v>
      </c>
      <c r="AL1858" t="s">
        <v>231</v>
      </c>
      <c r="AM1858" t="s">
        <v>232</v>
      </c>
      <c r="AN1858" t="s">
        <v>286</v>
      </c>
      <c r="AO1858" t="s">
        <v>85</v>
      </c>
    </row>
    <row r="1859" spans="1:41">
      <c r="A1859">
        <v>1843</v>
      </c>
      <c r="B1859" t="s">
        <v>41</v>
      </c>
      <c r="C1859" t="s">
        <v>42</v>
      </c>
      <c r="D1859" t="s">
        <v>43</v>
      </c>
      <c r="E1859">
        <f>"08"</f>
        <v>0</v>
      </c>
      <c r="F1859" t="s">
        <v>241</v>
      </c>
      <c r="G1859" t="s">
        <v>242</v>
      </c>
      <c r="H1859">
        <v>3299</v>
      </c>
      <c r="I1859" t="s">
        <v>1966</v>
      </c>
      <c r="J1859" t="s">
        <v>1967</v>
      </c>
      <c r="K1859" t="s">
        <v>48</v>
      </c>
      <c r="L1859" t="s">
        <v>49</v>
      </c>
      <c r="M1859">
        <v>18</v>
      </c>
      <c r="N1859" t="s">
        <v>1893</v>
      </c>
      <c r="O1859" t="s">
        <v>51</v>
      </c>
      <c r="P1859" t="s">
        <v>912</v>
      </c>
      <c r="Q1859" t="s">
        <v>913</v>
      </c>
      <c r="R1859" t="s">
        <v>914</v>
      </c>
      <c r="S1859" t="s">
        <v>55</v>
      </c>
      <c r="T1859" t="s">
        <v>55</v>
      </c>
      <c r="U1859" t="s">
        <v>915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194</v>
      </c>
      <c r="AI1859">
        <f>"08111     "</f>
        <v>0</v>
      </c>
      <c r="AJ1859" t="s">
        <v>1216</v>
      </c>
      <c r="AK1859" t="s">
        <v>1217</v>
      </c>
      <c r="AL1859" t="s">
        <v>248</v>
      </c>
      <c r="AM1859" t="s">
        <v>249</v>
      </c>
      <c r="AN1859" t="s">
        <v>286</v>
      </c>
      <c r="AO1859" t="s">
        <v>276</v>
      </c>
    </row>
    <row r="1860" spans="1:41">
      <c r="A1860">
        <v>1844</v>
      </c>
      <c r="B1860" t="s">
        <v>41</v>
      </c>
      <c r="C1860" t="s">
        <v>42</v>
      </c>
      <c r="D1860" t="s">
        <v>43</v>
      </c>
      <c r="E1860">
        <f>"02"</f>
        <v>0</v>
      </c>
      <c r="F1860" t="s">
        <v>124</v>
      </c>
      <c r="G1860" t="s">
        <v>125</v>
      </c>
      <c r="H1860">
        <v>3299</v>
      </c>
      <c r="I1860" t="s">
        <v>1966</v>
      </c>
      <c r="J1860" t="s">
        <v>1967</v>
      </c>
      <c r="K1860" t="s">
        <v>48</v>
      </c>
      <c r="L1860" t="s">
        <v>49</v>
      </c>
      <c r="M1860">
        <v>18</v>
      </c>
      <c r="N1860" t="s">
        <v>1893</v>
      </c>
      <c r="O1860" t="s">
        <v>51</v>
      </c>
      <c r="P1860" t="s">
        <v>912</v>
      </c>
      <c r="Q1860" t="s">
        <v>913</v>
      </c>
      <c r="R1860" t="s">
        <v>914</v>
      </c>
      <c r="S1860" t="s">
        <v>55</v>
      </c>
      <c r="T1860" t="s">
        <v>55</v>
      </c>
      <c r="U1860" t="s">
        <v>915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195</v>
      </c>
      <c r="AI1860">
        <f>"02202     "</f>
        <v>0</v>
      </c>
      <c r="AJ1860" t="s">
        <v>161</v>
      </c>
      <c r="AK1860" t="s">
        <v>162</v>
      </c>
      <c r="AL1860" t="s">
        <v>96</v>
      </c>
      <c r="AM1860" t="s">
        <v>97</v>
      </c>
      <c r="AN1860" t="s">
        <v>286</v>
      </c>
      <c r="AO1860" t="s">
        <v>139</v>
      </c>
    </row>
    <row r="1861" spans="1:41">
      <c r="A1861">
        <v>1845</v>
      </c>
      <c r="B1861" t="s">
        <v>41</v>
      </c>
      <c r="C1861" t="s">
        <v>42</v>
      </c>
      <c r="D1861" t="s">
        <v>43</v>
      </c>
      <c r="E1861">
        <f>"05"</f>
        <v>0</v>
      </c>
      <c r="F1861" t="s">
        <v>99</v>
      </c>
      <c r="G1861" t="s">
        <v>100</v>
      </c>
      <c r="H1861">
        <v>3299</v>
      </c>
      <c r="I1861" t="s">
        <v>1966</v>
      </c>
      <c r="J1861" t="s">
        <v>1967</v>
      </c>
      <c r="K1861" t="s">
        <v>48</v>
      </c>
      <c r="L1861" t="s">
        <v>49</v>
      </c>
      <c r="M1861">
        <v>18</v>
      </c>
      <c r="N1861" t="s">
        <v>1893</v>
      </c>
      <c r="O1861" t="s">
        <v>51</v>
      </c>
      <c r="P1861" t="s">
        <v>912</v>
      </c>
      <c r="Q1861" t="s">
        <v>913</v>
      </c>
      <c r="R1861" t="s">
        <v>914</v>
      </c>
      <c r="S1861" t="s">
        <v>55</v>
      </c>
      <c r="T1861" t="s">
        <v>55</v>
      </c>
      <c r="U1861" t="s">
        <v>915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197</v>
      </c>
      <c r="AI1861">
        <f>"05111     "</f>
        <v>0</v>
      </c>
      <c r="AJ1861" t="s">
        <v>752</v>
      </c>
      <c r="AK1861" t="s">
        <v>753</v>
      </c>
      <c r="AL1861" t="s">
        <v>107</v>
      </c>
      <c r="AM1861" t="s">
        <v>108</v>
      </c>
      <c r="AN1861" t="s">
        <v>68</v>
      </c>
      <c r="AO1861" t="s">
        <v>71</v>
      </c>
    </row>
    <row r="1862" spans="1:41">
      <c r="A1862">
        <v>1846</v>
      </c>
      <c r="B1862" t="s">
        <v>41</v>
      </c>
      <c r="C1862" t="s">
        <v>42</v>
      </c>
      <c r="D1862" t="s">
        <v>43</v>
      </c>
      <c r="E1862">
        <f>"08"</f>
        <v>0</v>
      </c>
      <c r="F1862" t="s">
        <v>241</v>
      </c>
      <c r="G1862" t="s">
        <v>242</v>
      </c>
      <c r="H1862">
        <v>3299</v>
      </c>
      <c r="I1862" t="s">
        <v>1966</v>
      </c>
      <c r="J1862" t="s">
        <v>1967</v>
      </c>
      <c r="K1862" t="s">
        <v>48</v>
      </c>
      <c r="L1862" t="s">
        <v>49</v>
      </c>
      <c r="M1862">
        <v>18</v>
      </c>
      <c r="N1862" t="s">
        <v>1893</v>
      </c>
      <c r="O1862" t="s">
        <v>51</v>
      </c>
      <c r="P1862" t="s">
        <v>912</v>
      </c>
      <c r="Q1862" t="s">
        <v>913</v>
      </c>
      <c r="R1862" t="s">
        <v>914</v>
      </c>
      <c r="S1862" t="s">
        <v>55</v>
      </c>
      <c r="T1862" t="s">
        <v>55</v>
      </c>
      <c r="U1862" t="s">
        <v>915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198</v>
      </c>
      <c r="AI1862">
        <f>"08111     "</f>
        <v>0</v>
      </c>
      <c r="AJ1862" t="s">
        <v>1216</v>
      </c>
      <c r="AK1862" t="s">
        <v>1217</v>
      </c>
      <c r="AL1862" t="s">
        <v>248</v>
      </c>
      <c r="AM1862" t="s">
        <v>249</v>
      </c>
      <c r="AN1862" t="s">
        <v>286</v>
      </c>
      <c r="AO1862" t="s">
        <v>276</v>
      </c>
    </row>
    <row r="1863" spans="1:41">
      <c r="A1863">
        <v>1847</v>
      </c>
      <c r="B1863" t="s">
        <v>41</v>
      </c>
      <c r="C1863" t="s">
        <v>42</v>
      </c>
      <c r="D1863" t="s">
        <v>43</v>
      </c>
      <c r="E1863">
        <f>"02"</f>
        <v>0</v>
      </c>
      <c r="F1863" t="s">
        <v>124</v>
      </c>
      <c r="G1863" t="s">
        <v>125</v>
      </c>
      <c r="H1863">
        <v>3299</v>
      </c>
      <c r="I1863" t="s">
        <v>1966</v>
      </c>
      <c r="J1863" t="s">
        <v>1967</v>
      </c>
      <c r="K1863" t="s">
        <v>48</v>
      </c>
      <c r="L1863" t="s">
        <v>49</v>
      </c>
      <c r="M1863">
        <v>18</v>
      </c>
      <c r="N1863" t="s">
        <v>1893</v>
      </c>
      <c r="O1863" t="s">
        <v>51</v>
      </c>
      <c r="P1863" t="s">
        <v>912</v>
      </c>
      <c r="Q1863" t="s">
        <v>913</v>
      </c>
      <c r="R1863" t="s">
        <v>914</v>
      </c>
      <c r="S1863" t="s">
        <v>55</v>
      </c>
      <c r="T1863" t="s">
        <v>55</v>
      </c>
      <c r="U1863" t="s">
        <v>915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200</v>
      </c>
      <c r="AI1863">
        <f>"02103     "</f>
        <v>0</v>
      </c>
      <c r="AJ1863" t="s">
        <v>989</v>
      </c>
      <c r="AK1863" t="s">
        <v>990</v>
      </c>
      <c r="AL1863" t="s">
        <v>1712</v>
      </c>
      <c r="AM1863" t="s">
        <v>1713</v>
      </c>
      <c r="AN1863" t="s">
        <v>68</v>
      </c>
      <c r="AO1863" t="s">
        <v>403</v>
      </c>
    </row>
    <row r="1864" spans="1:41">
      <c r="A1864">
        <v>1848</v>
      </c>
      <c r="B1864" t="s">
        <v>41</v>
      </c>
      <c r="C1864" t="s">
        <v>42</v>
      </c>
      <c r="D1864" t="s">
        <v>43</v>
      </c>
      <c r="E1864">
        <f>"06"</f>
        <v>0</v>
      </c>
      <c r="F1864" t="s">
        <v>448</v>
      </c>
      <c r="G1864" t="s">
        <v>449</v>
      </c>
      <c r="H1864">
        <v>3299</v>
      </c>
      <c r="I1864" t="s">
        <v>1966</v>
      </c>
      <c r="J1864" t="s">
        <v>1967</v>
      </c>
      <c r="K1864" t="s">
        <v>48</v>
      </c>
      <c r="L1864" t="s">
        <v>49</v>
      </c>
      <c r="M1864">
        <v>18</v>
      </c>
      <c r="N1864" t="s">
        <v>1893</v>
      </c>
      <c r="O1864" t="s">
        <v>51</v>
      </c>
      <c r="P1864" t="s">
        <v>912</v>
      </c>
      <c r="Q1864" t="s">
        <v>913</v>
      </c>
      <c r="R1864" t="s">
        <v>914</v>
      </c>
      <c r="S1864" t="s">
        <v>55</v>
      </c>
      <c r="T1864" t="s">
        <v>55</v>
      </c>
      <c r="U1864" t="s">
        <v>915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201</v>
      </c>
      <c r="AI1864">
        <f>"06001     "</f>
        <v>0</v>
      </c>
      <c r="AJ1864" t="s">
        <v>637</v>
      </c>
      <c r="AK1864" t="s">
        <v>638</v>
      </c>
      <c r="AL1864" t="s">
        <v>454</v>
      </c>
      <c r="AM1864" t="s">
        <v>455</v>
      </c>
      <c r="AN1864" t="s">
        <v>286</v>
      </c>
      <c r="AO1864" t="s">
        <v>223</v>
      </c>
    </row>
    <row r="1865" spans="1:41">
      <c r="A1865">
        <v>1849</v>
      </c>
      <c r="B1865" t="s">
        <v>41</v>
      </c>
      <c r="C1865" t="s">
        <v>42</v>
      </c>
      <c r="D1865" t="s">
        <v>43</v>
      </c>
      <c r="E1865">
        <f>"07"</f>
        <v>0</v>
      </c>
      <c r="F1865" t="s">
        <v>44</v>
      </c>
      <c r="G1865" t="s">
        <v>45</v>
      </c>
      <c r="H1865">
        <v>3299</v>
      </c>
      <c r="I1865" t="s">
        <v>1966</v>
      </c>
      <c r="J1865" t="s">
        <v>1967</v>
      </c>
      <c r="K1865" t="s">
        <v>48</v>
      </c>
      <c r="L1865" t="s">
        <v>49</v>
      </c>
      <c r="M1865">
        <v>18</v>
      </c>
      <c r="N1865" t="s">
        <v>1893</v>
      </c>
      <c r="O1865" t="s">
        <v>51</v>
      </c>
      <c r="P1865" t="s">
        <v>912</v>
      </c>
      <c r="Q1865" t="s">
        <v>913</v>
      </c>
      <c r="R1865" t="s">
        <v>914</v>
      </c>
      <c r="S1865" t="s">
        <v>55</v>
      </c>
      <c r="T1865" t="s">
        <v>55</v>
      </c>
      <c r="U1865" t="s">
        <v>915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202</v>
      </c>
      <c r="AI1865">
        <f>"07311     "</f>
        <v>0</v>
      </c>
      <c r="AJ1865" t="s">
        <v>119</v>
      </c>
      <c r="AK1865" t="s">
        <v>120</v>
      </c>
      <c r="AL1865" t="s">
        <v>121</v>
      </c>
      <c r="AM1865" t="s">
        <v>122</v>
      </c>
      <c r="AN1865" t="s">
        <v>68</v>
      </c>
      <c r="AO1865" t="s">
        <v>85</v>
      </c>
    </row>
    <row r="1866" spans="1:41">
      <c r="A1866">
        <v>1850</v>
      </c>
      <c r="B1866" t="s">
        <v>41</v>
      </c>
      <c r="C1866" t="s">
        <v>42</v>
      </c>
      <c r="D1866" t="s">
        <v>43</v>
      </c>
      <c r="E1866">
        <f>"04"</f>
        <v>0</v>
      </c>
      <c r="F1866" t="s">
        <v>86</v>
      </c>
      <c r="G1866" t="s">
        <v>87</v>
      </c>
      <c r="H1866">
        <v>3299</v>
      </c>
      <c r="I1866" t="s">
        <v>1966</v>
      </c>
      <c r="J1866" t="s">
        <v>1967</v>
      </c>
      <c r="K1866" t="s">
        <v>48</v>
      </c>
      <c r="L1866" t="s">
        <v>49</v>
      </c>
      <c r="M1866">
        <v>18</v>
      </c>
      <c r="N1866" t="s">
        <v>1893</v>
      </c>
      <c r="O1866" t="s">
        <v>51</v>
      </c>
      <c r="P1866" t="s">
        <v>912</v>
      </c>
      <c r="Q1866" t="s">
        <v>913</v>
      </c>
      <c r="R1866" t="s">
        <v>914</v>
      </c>
      <c r="S1866" t="s">
        <v>55</v>
      </c>
      <c r="T1866" t="s">
        <v>55</v>
      </c>
      <c r="U1866" t="s">
        <v>915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203</v>
      </c>
      <c r="AI1866">
        <f>"04002     "</f>
        <v>0</v>
      </c>
      <c r="AJ1866" t="s">
        <v>519</v>
      </c>
      <c r="AK1866" t="s">
        <v>520</v>
      </c>
      <c r="AL1866" t="s">
        <v>96</v>
      </c>
      <c r="AM1866" t="s">
        <v>97</v>
      </c>
      <c r="AN1866" t="s">
        <v>286</v>
      </c>
      <c r="AO1866" t="s">
        <v>223</v>
      </c>
    </row>
    <row r="1867" spans="1:41">
      <c r="A1867">
        <v>1851</v>
      </c>
      <c r="B1867" t="s">
        <v>41</v>
      </c>
      <c r="C1867" t="s">
        <v>42</v>
      </c>
      <c r="D1867" t="s">
        <v>43</v>
      </c>
      <c r="E1867">
        <f>"07"</f>
        <v>0</v>
      </c>
      <c r="F1867" t="s">
        <v>44</v>
      </c>
      <c r="G1867" t="s">
        <v>45</v>
      </c>
      <c r="H1867">
        <v>3299</v>
      </c>
      <c r="I1867" t="s">
        <v>1966</v>
      </c>
      <c r="J1867" t="s">
        <v>1967</v>
      </c>
      <c r="K1867" t="s">
        <v>48</v>
      </c>
      <c r="L1867" t="s">
        <v>49</v>
      </c>
      <c r="M1867">
        <v>18</v>
      </c>
      <c r="N1867" t="s">
        <v>1893</v>
      </c>
      <c r="O1867" t="s">
        <v>51</v>
      </c>
      <c r="P1867" t="s">
        <v>912</v>
      </c>
      <c r="Q1867" t="s">
        <v>913</v>
      </c>
      <c r="R1867" t="s">
        <v>914</v>
      </c>
      <c r="S1867" t="s">
        <v>55</v>
      </c>
      <c r="T1867" t="s">
        <v>55</v>
      </c>
      <c r="U1867" t="s">
        <v>915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204</v>
      </c>
      <c r="AI1867">
        <f>"07113     "</f>
        <v>0</v>
      </c>
      <c r="AJ1867" t="s">
        <v>545</v>
      </c>
      <c r="AK1867" t="s">
        <v>546</v>
      </c>
      <c r="AL1867" t="s">
        <v>66</v>
      </c>
      <c r="AM1867" t="s">
        <v>67</v>
      </c>
      <c r="AN1867" t="s">
        <v>68</v>
      </c>
      <c r="AO1867" t="s">
        <v>71</v>
      </c>
    </row>
    <row r="1868" spans="1:41">
      <c r="A1868">
        <v>1852</v>
      </c>
      <c r="B1868" t="s">
        <v>41</v>
      </c>
      <c r="C1868" t="s">
        <v>42</v>
      </c>
      <c r="D1868" t="s">
        <v>43</v>
      </c>
      <c r="E1868">
        <f>"08"</f>
        <v>0</v>
      </c>
      <c r="F1868" t="s">
        <v>241</v>
      </c>
      <c r="G1868" t="s">
        <v>242</v>
      </c>
      <c r="H1868">
        <v>3299</v>
      </c>
      <c r="I1868" t="s">
        <v>1966</v>
      </c>
      <c r="J1868" t="s">
        <v>1967</v>
      </c>
      <c r="K1868" t="s">
        <v>48</v>
      </c>
      <c r="L1868" t="s">
        <v>49</v>
      </c>
      <c r="M1868">
        <v>18</v>
      </c>
      <c r="N1868" t="s">
        <v>1893</v>
      </c>
      <c r="O1868" t="s">
        <v>51</v>
      </c>
      <c r="P1868" t="s">
        <v>912</v>
      </c>
      <c r="Q1868" t="s">
        <v>913</v>
      </c>
      <c r="R1868" t="s">
        <v>914</v>
      </c>
      <c r="S1868" t="s">
        <v>55</v>
      </c>
      <c r="T1868" t="s">
        <v>55</v>
      </c>
      <c r="U1868" t="s">
        <v>915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205</v>
      </c>
      <c r="AI1868">
        <f>"08322     "</f>
        <v>0</v>
      </c>
      <c r="AJ1868" t="s">
        <v>169</v>
      </c>
      <c r="AK1868" t="s">
        <v>170</v>
      </c>
      <c r="AL1868" t="s">
        <v>375</v>
      </c>
      <c r="AM1868" t="s">
        <v>376</v>
      </c>
      <c r="AN1868" t="s">
        <v>286</v>
      </c>
      <c r="AO1868" t="s">
        <v>70</v>
      </c>
    </row>
    <row r="1869" spans="1:41">
      <c r="A1869">
        <v>1853</v>
      </c>
      <c r="B1869" t="s">
        <v>41</v>
      </c>
      <c r="C1869" t="s">
        <v>42</v>
      </c>
      <c r="D1869" t="s">
        <v>43</v>
      </c>
      <c r="E1869">
        <f>"05"</f>
        <v>0</v>
      </c>
      <c r="F1869" t="s">
        <v>99</v>
      </c>
      <c r="G1869" t="s">
        <v>100</v>
      </c>
      <c r="H1869">
        <v>3299</v>
      </c>
      <c r="I1869" t="s">
        <v>1966</v>
      </c>
      <c r="J1869" t="s">
        <v>1967</v>
      </c>
      <c r="K1869" t="s">
        <v>48</v>
      </c>
      <c r="L1869" t="s">
        <v>49</v>
      </c>
      <c r="M1869">
        <v>18</v>
      </c>
      <c r="N1869" t="s">
        <v>1893</v>
      </c>
      <c r="O1869" t="s">
        <v>51</v>
      </c>
      <c r="P1869" t="s">
        <v>912</v>
      </c>
      <c r="Q1869" t="s">
        <v>913</v>
      </c>
      <c r="R1869" t="s">
        <v>914</v>
      </c>
      <c r="S1869" t="s">
        <v>55</v>
      </c>
      <c r="T1869" t="s">
        <v>55</v>
      </c>
      <c r="U1869" t="s">
        <v>915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207</v>
      </c>
      <c r="AI1869">
        <f>"05013     "</f>
        <v>0</v>
      </c>
      <c r="AJ1869" t="s">
        <v>392</v>
      </c>
      <c r="AK1869" t="s">
        <v>393</v>
      </c>
      <c r="AL1869" t="s">
        <v>107</v>
      </c>
      <c r="AM1869" t="s">
        <v>108</v>
      </c>
      <c r="AN1869" t="s">
        <v>286</v>
      </c>
      <c r="AO1869" t="s">
        <v>223</v>
      </c>
    </row>
    <row r="1870" spans="1:41">
      <c r="A1870">
        <v>1854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1966</v>
      </c>
      <c r="J1870" t="s">
        <v>1967</v>
      </c>
      <c r="K1870" t="s">
        <v>48</v>
      </c>
      <c r="L1870" t="s">
        <v>49</v>
      </c>
      <c r="M1870">
        <v>18</v>
      </c>
      <c r="N1870" t="s">
        <v>1893</v>
      </c>
      <c r="O1870" t="s">
        <v>51</v>
      </c>
      <c r="P1870" t="s">
        <v>912</v>
      </c>
      <c r="Q1870" t="s">
        <v>913</v>
      </c>
      <c r="R1870" t="s">
        <v>914</v>
      </c>
      <c r="S1870" t="s">
        <v>55</v>
      </c>
      <c r="T1870" t="s">
        <v>55</v>
      </c>
      <c r="U1870" t="s">
        <v>915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209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286</v>
      </c>
      <c r="AO1870" t="s">
        <v>999</v>
      </c>
    </row>
    <row r="1871" spans="1:41">
      <c r="A1871">
        <v>1855</v>
      </c>
      <c r="B1871" t="s">
        <v>41</v>
      </c>
      <c r="C1871" t="s">
        <v>42</v>
      </c>
      <c r="D1871" t="s">
        <v>43</v>
      </c>
      <c r="E1871">
        <f>"05"</f>
        <v>0</v>
      </c>
      <c r="F1871" t="s">
        <v>99</v>
      </c>
      <c r="G1871" t="s">
        <v>100</v>
      </c>
      <c r="H1871">
        <v>3299</v>
      </c>
      <c r="I1871" t="s">
        <v>1966</v>
      </c>
      <c r="J1871" t="s">
        <v>1967</v>
      </c>
      <c r="K1871" t="s">
        <v>48</v>
      </c>
      <c r="L1871" t="s">
        <v>49</v>
      </c>
      <c r="M1871">
        <v>18</v>
      </c>
      <c r="N1871" t="s">
        <v>1893</v>
      </c>
      <c r="O1871" t="s">
        <v>51</v>
      </c>
      <c r="P1871" t="s">
        <v>912</v>
      </c>
      <c r="Q1871" t="s">
        <v>913</v>
      </c>
      <c r="R1871" t="s">
        <v>914</v>
      </c>
      <c r="S1871" t="s">
        <v>55</v>
      </c>
      <c r="T1871" t="s">
        <v>55</v>
      </c>
      <c r="U1871" t="s">
        <v>915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210</v>
      </c>
      <c r="AI1871">
        <f>"05312     "</f>
        <v>0</v>
      </c>
      <c r="AJ1871" t="s">
        <v>196</v>
      </c>
      <c r="AK1871" t="s">
        <v>197</v>
      </c>
      <c r="AL1871" t="s">
        <v>107</v>
      </c>
      <c r="AM1871" t="s">
        <v>108</v>
      </c>
      <c r="AN1871" t="s">
        <v>286</v>
      </c>
      <c r="AO1871" t="s">
        <v>85</v>
      </c>
    </row>
    <row r="1872" spans="1:41">
      <c r="A1872">
        <v>1856</v>
      </c>
      <c r="B1872" t="s">
        <v>41</v>
      </c>
      <c r="C1872" t="s">
        <v>42</v>
      </c>
      <c r="D1872" t="s">
        <v>43</v>
      </c>
      <c r="E1872">
        <f>"05"</f>
        <v>0</v>
      </c>
      <c r="F1872" t="s">
        <v>99</v>
      </c>
      <c r="G1872" t="s">
        <v>100</v>
      </c>
      <c r="H1872">
        <v>3299</v>
      </c>
      <c r="I1872" t="s">
        <v>1966</v>
      </c>
      <c r="J1872" t="s">
        <v>1967</v>
      </c>
      <c r="K1872" t="s">
        <v>48</v>
      </c>
      <c r="L1872" t="s">
        <v>49</v>
      </c>
      <c r="M1872">
        <v>18</v>
      </c>
      <c r="N1872" t="s">
        <v>1893</v>
      </c>
      <c r="O1872" t="s">
        <v>51</v>
      </c>
      <c r="P1872" t="s">
        <v>912</v>
      </c>
      <c r="Q1872" t="s">
        <v>913</v>
      </c>
      <c r="R1872" t="s">
        <v>914</v>
      </c>
      <c r="S1872" t="s">
        <v>55</v>
      </c>
      <c r="T1872" t="s">
        <v>55</v>
      </c>
      <c r="U1872" t="s">
        <v>915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212</v>
      </c>
      <c r="AI1872">
        <f>"05121     "</f>
        <v>0</v>
      </c>
      <c r="AJ1872" t="s">
        <v>179</v>
      </c>
      <c r="AK1872" t="s">
        <v>180</v>
      </c>
      <c r="AL1872" t="s">
        <v>107</v>
      </c>
      <c r="AM1872" t="s">
        <v>108</v>
      </c>
      <c r="AN1872" t="s">
        <v>286</v>
      </c>
      <c r="AO1872" t="s">
        <v>1505</v>
      </c>
    </row>
    <row r="1873" spans="1:41">
      <c r="A1873">
        <v>1857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297</v>
      </c>
      <c r="G1873" t="s">
        <v>298</v>
      </c>
      <c r="H1873">
        <v>3299</v>
      </c>
      <c r="I1873" t="s">
        <v>1966</v>
      </c>
      <c r="J1873" t="s">
        <v>1967</v>
      </c>
      <c r="K1873" t="s">
        <v>48</v>
      </c>
      <c r="L1873" t="s">
        <v>49</v>
      </c>
      <c r="M1873">
        <v>18</v>
      </c>
      <c r="N1873" t="s">
        <v>1893</v>
      </c>
      <c r="O1873" t="s">
        <v>51</v>
      </c>
      <c r="P1873" t="s">
        <v>912</v>
      </c>
      <c r="Q1873" t="s">
        <v>913</v>
      </c>
      <c r="R1873" t="s">
        <v>914</v>
      </c>
      <c r="S1873" t="s">
        <v>55</v>
      </c>
      <c r="T1873" t="s">
        <v>55</v>
      </c>
      <c r="U1873" t="s">
        <v>915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213</v>
      </c>
      <c r="AI1873">
        <f>"09102     "</f>
        <v>0</v>
      </c>
      <c r="AJ1873" t="s">
        <v>645</v>
      </c>
      <c r="AK1873" t="s">
        <v>646</v>
      </c>
      <c r="AL1873" t="s">
        <v>454</v>
      </c>
      <c r="AM1873" t="s">
        <v>455</v>
      </c>
      <c r="AN1873" t="s">
        <v>68</v>
      </c>
      <c r="AO1873" t="s">
        <v>1505</v>
      </c>
    </row>
    <row r="1874" spans="1:41">
      <c r="A1874">
        <v>1858</v>
      </c>
      <c r="B1874" t="s">
        <v>41</v>
      </c>
      <c r="C1874" t="s">
        <v>42</v>
      </c>
      <c r="D1874" t="s">
        <v>43</v>
      </c>
      <c r="E1874">
        <f>"04"</f>
        <v>0</v>
      </c>
      <c r="F1874" t="s">
        <v>86</v>
      </c>
      <c r="G1874" t="s">
        <v>87</v>
      </c>
      <c r="H1874">
        <v>3299</v>
      </c>
      <c r="I1874" t="s">
        <v>1966</v>
      </c>
      <c r="J1874" t="s">
        <v>1967</v>
      </c>
      <c r="K1874" t="s">
        <v>48</v>
      </c>
      <c r="L1874" t="s">
        <v>49</v>
      </c>
      <c r="M1874">
        <v>18</v>
      </c>
      <c r="N1874" t="s">
        <v>1893</v>
      </c>
      <c r="O1874" t="s">
        <v>51</v>
      </c>
      <c r="P1874" t="s">
        <v>912</v>
      </c>
      <c r="Q1874" t="s">
        <v>913</v>
      </c>
      <c r="R1874" t="s">
        <v>914</v>
      </c>
      <c r="S1874" t="s">
        <v>55</v>
      </c>
      <c r="T1874" t="s">
        <v>55</v>
      </c>
      <c r="U1874" t="s">
        <v>915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214</v>
      </c>
      <c r="AI1874">
        <f>"04202     "</f>
        <v>0</v>
      </c>
      <c r="AJ1874" t="s">
        <v>94</v>
      </c>
      <c r="AK1874" t="s">
        <v>95</v>
      </c>
      <c r="AL1874" t="s">
        <v>96</v>
      </c>
      <c r="AM1874" t="s">
        <v>97</v>
      </c>
      <c r="AN1874" t="s">
        <v>68</v>
      </c>
      <c r="AO1874" t="s">
        <v>69</v>
      </c>
    </row>
    <row r="1875" spans="1:41">
      <c r="A1875">
        <v>1859</v>
      </c>
      <c r="B1875" t="s">
        <v>41</v>
      </c>
      <c r="C1875" t="s">
        <v>42</v>
      </c>
      <c r="D1875" t="s">
        <v>43</v>
      </c>
      <c r="E1875">
        <f>"09"</f>
        <v>0</v>
      </c>
      <c r="F1875" t="s">
        <v>297</v>
      </c>
      <c r="G1875" t="s">
        <v>298</v>
      </c>
      <c r="H1875">
        <v>3299</v>
      </c>
      <c r="I1875" t="s">
        <v>1966</v>
      </c>
      <c r="J1875" t="s">
        <v>1967</v>
      </c>
      <c r="K1875" t="s">
        <v>48</v>
      </c>
      <c r="L1875" t="s">
        <v>49</v>
      </c>
      <c r="M1875">
        <v>18</v>
      </c>
      <c r="N1875" t="s">
        <v>1893</v>
      </c>
      <c r="O1875" t="s">
        <v>51</v>
      </c>
      <c r="P1875" t="s">
        <v>912</v>
      </c>
      <c r="Q1875" t="s">
        <v>913</v>
      </c>
      <c r="R1875" t="s">
        <v>914</v>
      </c>
      <c r="S1875" t="s">
        <v>55</v>
      </c>
      <c r="T1875" t="s">
        <v>55</v>
      </c>
      <c r="U1875" t="s">
        <v>915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215</v>
      </c>
      <c r="AI1875">
        <f>"09102     "</f>
        <v>0</v>
      </c>
      <c r="AJ1875" t="s">
        <v>645</v>
      </c>
      <c r="AK1875" t="s">
        <v>646</v>
      </c>
      <c r="AL1875" t="s">
        <v>454</v>
      </c>
      <c r="AM1875" t="s">
        <v>455</v>
      </c>
      <c r="AN1875" t="s">
        <v>286</v>
      </c>
      <c r="AO1875" t="s">
        <v>209</v>
      </c>
    </row>
    <row r="1876" spans="1:41">
      <c r="A1876">
        <v>1860</v>
      </c>
      <c r="B1876" t="s">
        <v>41</v>
      </c>
      <c r="C1876" t="s">
        <v>42</v>
      </c>
      <c r="D1876" t="s">
        <v>43</v>
      </c>
      <c r="E1876">
        <f>"06"</f>
        <v>0</v>
      </c>
      <c r="F1876" t="s">
        <v>448</v>
      </c>
      <c r="G1876" t="s">
        <v>449</v>
      </c>
      <c r="H1876">
        <v>3299</v>
      </c>
      <c r="I1876" t="s">
        <v>1966</v>
      </c>
      <c r="J1876" t="s">
        <v>1967</v>
      </c>
      <c r="K1876" t="s">
        <v>48</v>
      </c>
      <c r="L1876" t="s">
        <v>49</v>
      </c>
      <c r="M1876">
        <v>18</v>
      </c>
      <c r="N1876" t="s">
        <v>1893</v>
      </c>
      <c r="O1876" t="s">
        <v>51</v>
      </c>
      <c r="P1876" t="s">
        <v>912</v>
      </c>
      <c r="Q1876" t="s">
        <v>913</v>
      </c>
      <c r="R1876" t="s">
        <v>914</v>
      </c>
      <c r="S1876" t="s">
        <v>55</v>
      </c>
      <c r="T1876" t="s">
        <v>55</v>
      </c>
      <c r="U1876" t="s">
        <v>915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217</v>
      </c>
      <c r="AI1876">
        <f>"06001     "</f>
        <v>0</v>
      </c>
      <c r="AJ1876" t="s">
        <v>637</v>
      </c>
      <c r="AK1876" t="s">
        <v>638</v>
      </c>
      <c r="AL1876" t="s">
        <v>231</v>
      </c>
      <c r="AM1876" t="s">
        <v>232</v>
      </c>
      <c r="AN1876" t="s">
        <v>286</v>
      </c>
      <c r="AO1876" t="s">
        <v>70</v>
      </c>
    </row>
    <row r="1877" spans="1:41">
      <c r="A1877">
        <v>1861</v>
      </c>
      <c r="B1877" t="s">
        <v>41</v>
      </c>
      <c r="C1877" t="s">
        <v>42</v>
      </c>
      <c r="D1877" t="s">
        <v>43</v>
      </c>
      <c r="E1877">
        <f>"05"</f>
        <v>0</v>
      </c>
      <c r="F1877" t="s">
        <v>99</v>
      </c>
      <c r="G1877" t="s">
        <v>100</v>
      </c>
      <c r="H1877">
        <v>3299</v>
      </c>
      <c r="I1877" t="s">
        <v>1966</v>
      </c>
      <c r="J1877" t="s">
        <v>1967</v>
      </c>
      <c r="K1877" t="s">
        <v>48</v>
      </c>
      <c r="L1877" t="s">
        <v>49</v>
      </c>
      <c r="M1877">
        <v>18</v>
      </c>
      <c r="N1877" t="s">
        <v>1893</v>
      </c>
      <c r="O1877" t="s">
        <v>51</v>
      </c>
      <c r="P1877" t="s">
        <v>912</v>
      </c>
      <c r="Q1877" t="s">
        <v>913</v>
      </c>
      <c r="R1877" t="s">
        <v>914</v>
      </c>
      <c r="S1877" t="s">
        <v>55</v>
      </c>
      <c r="T1877" t="s">
        <v>55</v>
      </c>
      <c r="U1877" t="s">
        <v>915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219</v>
      </c>
      <c r="AI1877">
        <f>"05121     "</f>
        <v>0</v>
      </c>
      <c r="AJ1877" t="s">
        <v>179</v>
      </c>
      <c r="AK1877" t="s">
        <v>180</v>
      </c>
      <c r="AL1877" t="s">
        <v>107</v>
      </c>
      <c r="AM1877" t="s">
        <v>108</v>
      </c>
      <c r="AN1877" t="s">
        <v>286</v>
      </c>
      <c r="AO1877" t="s">
        <v>70</v>
      </c>
    </row>
    <row r="1878" spans="1:41">
      <c r="A1878">
        <v>1862</v>
      </c>
      <c r="B1878" t="s">
        <v>41</v>
      </c>
      <c r="C1878" t="s">
        <v>42</v>
      </c>
      <c r="D1878" t="s">
        <v>43</v>
      </c>
      <c r="E1878">
        <f>"02"</f>
        <v>0</v>
      </c>
      <c r="F1878" t="s">
        <v>124</v>
      </c>
      <c r="G1878" t="s">
        <v>125</v>
      </c>
      <c r="H1878">
        <v>3299</v>
      </c>
      <c r="I1878" t="s">
        <v>1966</v>
      </c>
      <c r="J1878" t="s">
        <v>1967</v>
      </c>
      <c r="K1878" t="s">
        <v>48</v>
      </c>
      <c r="L1878" t="s">
        <v>49</v>
      </c>
      <c r="M1878">
        <v>18</v>
      </c>
      <c r="N1878" t="s">
        <v>1893</v>
      </c>
      <c r="O1878" t="s">
        <v>51</v>
      </c>
      <c r="P1878" t="s">
        <v>912</v>
      </c>
      <c r="Q1878" t="s">
        <v>913</v>
      </c>
      <c r="R1878" t="s">
        <v>914</v>
      </c>
      <c r="S1878" t="s">
        <v>55</v>
      </c>
      <c r="T1878" t="s">
        <v>55</v>
      </c>
      <c r="U1878" t="s">
        <v>915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220</v>
      </c>
      <c r="AI1878">
        <f>"02104     "</f>
        <v>0</v>
      </c>
      <c r="AJ1878" t="s">
        <v>205</v>
      </c>
      <c r="AK1878" t="s">
        <v>206</v>
      </c>
      <c r="AL1878" t="s">
        <v>207</v>
      </c>
      <c r="AM1878" t="s">
        <v>208</v>
      </c>
      <c r="AN1878" t="s">
        <v>68</v>
      </c>
      <c r="AO1878" t="s">
        <v>69</v>
      </c>
    </row>
    <row r="1879" spans="1:41">
      <c r="A1879">
        <v>1863</v>
      </c>
      <c r="B1879" t="s">
        <v>41</v>
      </c>
      <c r="C1879" t="s">
        <v>42</v>
      </c>
      <c r="D1879" t="s">
        <v>43</v>
      </c>
      <c r="E1879">
        <f>"06"</f>
        <v>0</v>
      </c>
      <c r="F1879" t="s">
        <v>448</v>
      </c>
      <c r="G1879" t="s">
        <v>449</v>
      </c>
      <c r="H1879">
        <v>3299</v>
      </c>
      <c r="I1879" t="s">
        <v>1966</v>
      </c>
      <c r="J1879" t="s">
        <v>1967</v>
      </c>
      <c r="K1879" t="s">
        <v>48</v>
      </c>
      <c r="L1879" t="s">
        <v>49</v>
      </c>
      <c r="M1879">
        <v>18</v>
      </c>
      <c r="N1879" t="s">
        <v>1893</v>
      </c>
      <c r="O1879" t="s">
        <v>51</v>
      </c>
      <c r="P1879" t="s">
        <v>912</v>
      </c>
      <c r="Q1879" t="s">
        <v>913</v>
      </c>
      <c r="R1879" t="s">
        <v>914</v>
      </c>
      <c r="S1879" t="s">
        <v>55</v>
      </c>
      <c r="T1879" t="s">
        <v>55</v>
      </c>
      <c r="U1879" t="s">
        <v>915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221</v>
      </c>
      <c r="AI1879">
        <f>"06101     "</f>
        <v>0</v>
      </c>
      <c r="AJ1879" t="s">
        <v>865</v>
      </c>
      <c r="AK1879" t="s">
        <v>866</v>
      </c>
      <c r="AL1879" t="s">
        <v>231</v>
      </c>
      <c r="AM1879" t="s">
        <v>232</v>
      </c>
      <c r="AN1879" t="s">
        <v>286</v>
      </c>
      <c r="AO1879" t="s">
        <v>253</v>
      </c>
    </row>
    <row r="1880" spans="1:41">
      <c r="A1880">
        <v>1864</v>
      </c>
      <c r="B1880" t="s">
        <v>41</v>
      </c>
      <c r="C1880" t="s">
        <v>42</v>
      </c>
      <c r="D1880" t="s">
        <v>43</v>
      </c>
      <c r="E1880">
        <f>"09"</f>
        <v>0</v>
      </c>
      <c r="F1880" t="s">
        <v>297</v>
      </c>
      <c r="G1880" t="s">
        <v>298</v>
      </c>
      <c r="H1880">
        <v>3299</v>
      </c>
      <c r="I1880" t="s">
        <v>1966</v>
      </c>
      <c r="J1880" t="s">
        <v>1967</v>
      </c>
      <c r="K1880" t="s">
        <v>48</v>
      </c>
      <c r="L1880" t="s">
        <v>49</v>
      </c>
      <c r="M1880">
        <v>18</v>
      </c>
      <c r="N1880" t="s">
        <v>1893</v>
      </c>
      <c r="O1880" t="s">
        <v>51</v>
      </c>
      <c r="P1880" t="s">
        <v>912</v>
      </c>
      <c r="Q1880" t="s">
        <v>913</v>
      </c>
      <c r="R1880" t="s">
        <v>914</v>
      </c>
      <c r="S1880" t="s">
        <v>55</v>
      </c>
      <c r="T1880" t="s">
        <v>55</v>
      </c>
      <c r="U1880" t="s">
        <v>915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222</v>
      </c>
      <c r="AI1880">
        <f>"09102     "</f>
        <v>0</v>
      </c>
      <c r="AJ1880" t="s">
        <v>645</v>
      </c>
      <c r="AK1880" t="s">
        <v>646</v>
      </c>
      <c r="AL1880" t="s">
        <v>454</v>
      </c>
      <c r="AM1880" t="s">
        <v>455</v>
      </c>
      <c r="AN1880" t="s">
        <v>286</v>
      </c>
      <c r="AO1880" t="s">
        <v>71</v>
      </c>
    </row>
    <row r="1881" spans="1:41">
      <c r="A1881">
        <v>1865</v>
      </c>
      <c r="B1881" t="s">
        <v>41</v>
      </c>
      <c r="C1881" t="s">
        <v>42</v>
      </c>
      <c r="D1881" t="s">
        <v>43</v>
      </c>
      <c r="E1881">
        <f>"05"</f>
        <v>0</v>
      </c>
      <c r="F1881" t="s">
        <v>99</v>
      </c>
      <c r="G1881" t="s">
        <v>100</v>
      </c>
      <c r="H1881">
        <v>3299</v>
      </c>
      <c r="I1881" t="s">
        <v>1966</v>
      </c>
      <c r="J1881" t="s">
        <v>1967</v>
      </c>
      <c r="K1881" t="s">
        <v>48</v>
      </c>
      <c r="L1881" t="s">
        <v>49</v>
      </c>
      <c r="M1881">
        <v>18</v>
      </c>
      <c r="N1881" t="s">
        <v>1893</v>
      </c>
      <c r="O1881" t="s">
        <v>51</v>
      </c>
      <c r="P1881" t="s">
        <v>912</v>
      </c>
      <c r="Q1881" t="s">
        <v>913</v>
      </c>
      <c r="R1881" t="s">
        <v>914</v>
      </c>
      <c r="S1881" t="s">
        <v>55</v>
      </c>
      <c r="T1881" t="s">
        <v>55</v>
      </c>
      <c r="U1881" t="s">
        <v>915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223</v>
      </c>
      <c r="AI1881">
        <f>"05411     "</f>
        <v>0</v>
      </c>
      <c r="AJ1881" t="s">
        <v>401</v>
      </c>
      <c r="AK1881" t="s">
        <v>402</v>
      </c>
      <c r="AL1881" t="s">
        <v>107</v>
      </c>
      <c r="AM1881" t="s">
        <v>108</v>
      </c>
      <c r="AN1881" t="s">
        <v>286</v>
      </c>
      <c r="AO1881" t="s">
        <v>223</v>
      </c>
    </row>
    <row r="1882" spans="1:41">
      <c r="A1882">
        <v>1866</v>
      </c>
      <c r="B1882" t="s">
        <v>41</v>
      </c>
      <c r="C1882" t="s">
        <v>42</v>
      </c>
      <c r="D1882" t="s">
        <v>43</v>
      </c>
      <c r="E1882">
        <f>"08"</f>
        <v>0</v>
      </c>
      <c r="F1882" t="s">
        <v>241</v>
      </c>
      <c r="G1882" t="s">
        <v>242</v>
      </c>
      <c r="H1882">
        <v>3299</v>
      </c>
      <c r="I1882" t="s">
        <v>1966</v>
      </c>
      <c r="J1882" t="s">
        <v>1967</v>
      </c>
      <c r="K1882" t="s">
        <v>48</v>
      </c>
      <c r="L1882" t="s">
        <v>49</v>
      </c>
      <c r="M1882">
        <v>18</v>
      </c>
      <c r="N1882" t="s">
        <v>1893</v>
      </c>
      <c r="O1882" t="s">
        <v>51</v>
      </c>
      <c r="P1882" t="s">
        <v>912</v>
      </c>
      <c r="Q1882" t="s">
        <v>913</v>
      </c>
      <c r="R1882" t="s">
        <v>914</v>
      </c>
      <c r="S1882" t="s">
        <v>55</v>
      </c>
      <c r="T1882" t="s">
        <v>55</v>
      </c>
      <c r="U1882" t="s">
        <v>915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224</v>
      </c>
      <c r="AI1882">
        <f>"08201     "</f>
        <v>0</v>
      </c>
      <c r="AJ1882" t="s">
        <v>254</v>
      </c>
      <c r="AK1882" t="s">
        <v>255</v>
      </c>
      <c r="AL1882" t="s">
        <v>248</v>
      </c>
      <c r="AM1882" t="s">
        <v>249</v>
      </c>
      <c r="AN1882" t="s">
        <v>68</v>
      </c>
      <c r="AO1882" t="s">
        <v>70</v>
      </c>
    </row>
    <row r="1883" spans="1:41">
      <c r="A1883">
        <v>1867</v>
      </c>
      <c r="B1883" t="s">
        <v>41</v>
      </c>
      <c r="C1883" t="s">
        <v>42</v>
      </c>
      <c r="D1883" t="s">
        <v>43</v>
      </c>
      <c r="E1883">
        <f>"02"</f>
        <v>0</v>
      </c>
      <c r="F1883" t="s">
        <v>124</v>
      </c>
      <c r="G1883" t="s">
        <v>125</v>
      </c>
      <c r="H1883">
        <v>3299</v>
      </c>
      <c r="I1883" t="s">
        <v>1966</v>
      </c>
      <c r="J1883" t="s">
        <v>1967</v>
      </c>
      <c r="K1883" t="s">
        <v>48</v>
      </c>
      <c r="L1883" t="s">
        <v>49</v>
      </c>
      <c r="M1883">
        <v>18</v>
      </c>
      <c r="N1883" t="s">
        <v>1893</v>
      </c>
      <c r="O1883" t="s">
        <v>51</v>
      </c>
      <c r="P1883" t="s">
        <v>912</v>
      </c>
      <c r="Q1883" t="s">
        <v>913</v>
      </c>
      <c r="R1883" t="s">
        <v>914</v>
      </c>
      <c r="S1883" t="s">
        <v>55</v>
      </c>
      <c r="T1883" t="s">
        <v>55</v>
      </c>
      <c r="U1883" t="s">
        <v>915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225</v>
      </c>
      <c r="AI1883">
        <f>"02002     "</f>
        <v>0</v>
      </c>
      <c r="AJ1883" t="s">
        <v>128</v>
      </c>
      <c r="AK1883" t="s">
        <v>129</v>
      </c>
      <c r="AL1883" t="s">
        <v>1521</v>
      </c>
      <c r="AM1883" t="s">
        <v>1522</v>
      </c>
      <c r="AN1883" t="s">
        <v>68</v>
      </c>
      <c r="AO1883" t="s">
        <v>223</v>
      </c>
    </row>
    <row r="1884" spans="1:41">
      <c r="A1884">
        <v>1868</v>
      </c>
      <c r="B1884" t="s">
        <v>41</v>
      </c>
      <c r="C1884" t="s">
        <v>42</v>
      </c>
      <c r="D1884" t="s">
        <v>43</v>
      </c>
      <c r="E1884">
        <f>"07"</f>
        <v>0</v>
      </c>
      <c r="F1884" t="s">
        <v>44</v>
      </c>
      <c r="G1884" t="s">
        <v>45</v>
      </c>
      <c r="H1884">
        <v>3299</v>
      </c>
      <c r="I1884" t="s">
        <v>1966</v>
      </c>
      <c r="J1884" t="s">
        <v>1967</v>
      </c>
      <c r="K1884" t="s">
        <v>48</v>
      </c>
      <c r="L1884" t="s">
        <v>49</v>
      </c>
      <c r="M1884">
        <v>18</v>
      </c>
      <c r="N1884" t="s">
        <v>1893</v>
      </c>
      <c r="O1884" t="s">
        <v>51</v>
      </c>
      <c r="P1884" t="s">
        <v>912</v>
      </c>
      <c r="Q1884" t="s">
        <v>913</v>
      </c>
      <c r="R1884" t="s">
        <v>914</v>
      </c>
      <c r="S1884" t="s">
        <v>55</v>
      </c>
      <c r="T1884" t="s">
        <v>55</v>
      </c>
      <c r="U1884" t="s">
        <v>915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226</v>
      </c>
      <c r="AI1884">
        <f>"07224     "</f>
        <v>0</v>
      </c>
      <c r="AJ1884" t="s">
        <v>229</v>
      </c>
      <c r="AK1884" t="s">
        <v>230</v>
      </c>
      <c r="AL1884" t="s">
        <v>231</v>
      </c>
      <c r="AM1884" t="s">
        <v>232</v>
      </c>
      <c r="AN1884" t="s">
        <v>286</v>
      </c>
      <c r="AO1884" t="s">
        <v>1505</v>
      </c>
    </row>
    <row r="1885" spans="1:41">
      <c r="A1885">
        <v>1869</v>
      </c>
      <c r="B1885" t="s">
        <v>41</v>
      </c>
      <c r="C1885" t="s">
        <v>42</v>
      </c>
      <c r="D1885" t="s">
        <v>43</v>
      </c>
      <c r="E1885">
        <f>"08"</f>
        <v>0</v>
      </c>
      <c r="F1885" t="s">
        <v>241</v>
      </c>
      <c r="G1885" t="s">
        <v>242</v>
      </c>
      <c r="H1885">
        <v>3299</v>
      </c>
      <c r="I1885" t="s">
        <v>1966</v>
      </c>
      <c r="J1885" t="s">
        <v>1967</v>
      </c>
      <c r="K1885" t="s">
        <v>48</v>
      </c>
      <c r="L1885" t="s">
        <v>49</v>
      </c>
      <c r="M1885">
        <v>18</v>
      </c>
      <c r="N1885" t="s">
        <v>1893</v>
      </c>
      <c r="O1885" t="s">
        <v>51</v>
      </c>
      <c r="P1885" t="s">
        <v>912</v>
      </c>
      <c r="Q1885" t="s">
        <v>913</v>
      </c>
      <c r="R1885" t="s">
        <v>914</v>
      </c>
      <c r="S1885" t="s">
        <v>55</v>
      </c>
      <c r="T1885" t="s">
        <v>55</v>
      </c>
      <c r="U1885" t="s">
        <v>915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229</v>
      </c>
      <c r="AI1885">
        <f>"08301     "</f>
        <v>0</v>
      </c>
      <c r="AJ1885" t="s">
        <v>426</v>
      </c>
      <c r="AK1885" t="s">
        <v>427</v>
      </c>
      <c r="AL1885" t="s">
        <v>428</v>
      </c>
      <c r="AM1885" t="s">
        <v>429</v>
      </c>
      <c r="AN1885" t="s">
        <v>286</v>
      </c>
      <c r="AO1885" t="s">
        <v>209</v>
      </c>
    </row>
    <row r="1886" spans="1:41">
      <c r="A1886">
        <v>1870</v>
      </c>
      <c r="B1886" t="s">
        <v>41</v>
      </c>
      <c r="C1886" t="s">
        <v>42</v>
      </c>
      <c r="D1886" t="s">
        <v>43</v>
      </c>
      <c r="E1886">
        <f>"07"</f>
        <v>0</v>
      </c>
      <c r="F1886" t="s">
        <v>44</v>
      </c>
      <c r="G1886" t="s">
        <v>45</v>
      </c>
      <c r="H1886">
        <v>3299</v>
      </c>
      <c r="I1886" t="s">
        <v>1966</v>
      </c>
      <c r="J1886" t="s">
        <v>1967</v>
      </c>
      <c r="K1886" t="s">
        <v>48</v>
      </c>
      <c r="L1886" t="s">
        <v>49</v>
      </c>
      <c r="M1886">
        <v>18</v>
      </c>
      <c r="N1886" t="s">
        <v>1893</v>
      </c>
      <c r="O1886" t="s">
        <v>51</v>
      </c>
      <c r="P1886" t="s">
        <v>912</v>
      </c>
      <c r="Q1886" t="s">
        <v>913</v>
      </c>
      <c r="R1886" t="s">
        <v>914</v>
      </c>
      <c r="S1886" t="s">
        <v>55</v>
      </c>
      <c r="T1886" t="s">
        <v>55</v>
      </c>
      <c r="U1886" t="s">
        <v>915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230</v>
      </c>
      <c r="AI1886">
        <f>"07101     "</f>
        <v>0</v>
      </c>
      <c r="AJ1886" t="s">
        <v>64</v>
      </c>
      <c r="AK1886" t="s">
        <v>65</v>
      </c>
      <c r="AL1886" t="s">
        <v>66</v>
      </c>
      <c r="AM1886" t="s">
        <v>67</v>
      </c>
      <c r="AN1886" t="s">
        <v>286</v>
      </c>
      <c r="AO1886" t="s">
        <v>1290</v>
      </c>
    </row>
    <row r="1887" spans="1:41">
      <c r="A1887">
        <v>1871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1966</v>
      </c>
      <c r="J1887" t="s">
        <v>1967</v>
      </c>
      <c r="K1887" t="s">
        <v>48</v>
      </c>
      <c r="L1887" t="s">
        <v>49</v>
      </c>
      <c r="M1887">
        <v>18</v>
      </c>
      <c r="N1887" t="s">
        <v>1893</v>
      </c>
      <c r="O1887" t="s">
        <v>51</v>
      </c>
      <c r="P1887" t="s">
        <v>912</v>
      </c>
      <c r="Q1887" t="s">
        <v>913</v>
      </c>
      <c r="R1887" t="s">
        <v>914</v>
      </c>
      <c r="S1887" t="s">
        <v>55</v>
      </c>
      <c r="T1887" t="s">
        <v>55</v>
      </c>
      <c r="U1887" t="s">
        <v>915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232</v>
      </c>
      <c r="AI1887">
        <f>"07221     "</f>
        <v>0</v>
      </c>
      <c r="AJ1887" t="s">
        <v>353</v>
      </c>
      <c r="AK1887" t="s">
        <v>354</v>
      </c>
      <c r="AL1887" t="s">
        <v>355</v>
      </c>
      <c r="AM1887" t="s">
        <v>356</v>
      </c>
      <c r="AN1887" t="s">
        <v>286</v>
      </c>
      <c r="AO1887" t="s">
        <v>70</v>
      </c>
    </row>
    <row r="1888" spans="1:41">
      <c r="A1888">
        <v>1872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241</v>
      </c>
      <c r="G1888" t="s">
        <v>242</v>
      </c>
      <c r="H1888">
        <v>3299</v>
      </c>
      <c r="I1888" t="s">
        <v>1966</v>
      </c>
      <c r="J1888" t="s">
        <v>1967</v>
      </c>
      <c r="K1888" t="s">
        <v>48</v>
      </c>
      <c r="L1888" t="s">
        <v>49</v>
      </c>
      <c r="M1888">
        <v>18</v>
      </c>
      <c r="N1888" t="s">
        <v>1893</v>
      </c>
      <c r="O1888" t="s">
        <v>51</v>
      </c>
      <c r="P1888" t="s">
        <v>912</v>
      </c>
      <c r="Q1888" t="s">
        <v>913</v>
      </c>
      <c r="R1888" t="s">
        <v>914</v>
      </c>
      <c r="S1888" t="s">
        <v>55</v>
      </c>
      <c r="T1888" t="s">
        <v>55</v>
      </c>
      <c r="U1888" t="s">
        <v>915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233</v>
      </c>
      <c r="AI1888">
        <f>"08201     "</f>
        <v>0</v>
      </c>
      <c r="AJ1888" t="s">
        <v>254</v>
      </c>
      <c r="AK1888" t="s">
        <v>255</v>
      </c>
      <c r="AL1888" t="s">
        <v>248</v>
      </c>
      <c r="AM1888" t="s">
        <v>249</v>
      </c>
      <c r="AN1888" t="s">
        <v>286</v>
      </c>
      <c r="AO1888" t="s">
        <v>1505</v>
      </c>
    </row>
    <row r="1889" spans="1:41">
      <c r="A1889">
        <v>1873</v>
      </c>
      <c r="B1889" t="s">
        <v>41</v>
      </c>
      <c r="C1889" t="s">
        <v>42</v>
      </c>
      <c r="D1889" t="s">
        <v>43</v>
      </c>
      <c r="E1889">
        <f>"02"</f>
        <v>0</v>
      </c>
      <c r="F1889" t="s">
        <v>124</v>
      </c>
      <c r="G1889" t="s">
        <v>125</v>
      </c>
      <c r="H1889">
        <v>3299</v>
      </c>
      <c r="I1889" t="s">
        <v>1966</v>
      </c>
      <c r="J1889" t="s">
        <v>1967</v>
      </c>
      <c r="K1889" t="s">
        <v>48</v>
      </c>
      <c r="L1889" t="s">
        <v>49</v>
      </c>
      <c r="M1889">
        <v>18</v>
      </c>
      <c r="N1889" t="s">
        <v>1893</v>
      </c>
      <c r="O1889" t="s">
        <v>51</v>
      </c>
      <c r="P1889" t="s">
        <v>912</v>
      </c>
      <c r="Q1889" t="s">
        <v>913</v>
      </c>
      <c r="R1889" t="s">
        <v>914</v>
      </c>
      <c r="S1889" t="s">
        <v>55</v>
      </c>
      <c r="T1889" t="s">
        <v>55</v>
      </c>
      <c r="U1889" t="s">
        <v>915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234</v>
      </c>
      <c r="AI1889">
        <f>"02101     "</f>
        <v>0</v>
      </c>
      <c r="AJ1889" t="s">
        <v>263</v>
      </c>
      <c r="AK1889" t="s">
        <v>264</v>
      </c>
      <c r="AL1889" t="s">
        <v>207</v>
      </c>
      <c r="AM1889" t="s">
        <v>208</v>
      </c>
      <c r="AN1889" t="s">
        <v>286</v>
      </c>
      <c r="AO1889" t="s">
        <v>999</v>
      </c>
    </row>
    <row r="1890" spans="1:41">
      <c r="A1890">
        <v>1874</v>
      </c>
      <c r="B1890" t="s">
        <v>41</v>
      </c>
      <c r="C1890" t="s">
        <v>42</v>
      </c>
      <c r="D1890" t="s">
        <v>43</v>
      </c>
      <c r="E1890">
        <f>"03"</f>
        <v>0</v>
      </c>
      <c r="F1890" t="s">
        <v>73</v>
      </c>
      <c r="G1890" t="s">
        <v>74</v>
      </c>
      <c r="H1890">
        <v>3299</v>
      </c>
      <c r="I1890" t="s">
        <v>1966</v>
      </c>
      <c r="J1890" t="s">
        <v>1967</v>
      </c>
      <c r="K1890" t="s">
        <v>48</v>
      </c>
      <c r="L1890" t="s">
        <v>49</v>
      </c>
      <c r="M1890">
        <v>18</v>
      </c>
      <c r="N1890" t="s">
        <v>1893</v>
      </c>
      <c r="O1890" t="s">
        <v>51</v>
      </c>
      <c r="P1890" t="s">
        <v>912</v>
      </c>
      <c r="Q1890" t="s">
        <v>913</v>
      </c>
      <c r="R1890" t="s">
        <v>914</v>
      </c>
      <c r="S1890" t="s">
        <v>55</v>
      </c>
      <c r="T1890" t="s">
        <v>55</v>
      </c>
      <c r="U1890" t="s">
        <v>915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235</v>
      </c>
      <c r="AI1890">
        <f>"03312     "</f>
        <v>0</v>
      </c>
      <c r="AJ1890" t="s">
        <v>328</v>
      </c>
      <c r="AK1890" t="s">
        <v>329</v>
      </c>
      <c r="AL1890" t="s">
        <v>330</v>
      </c>
      <c r="AM1890" t="s">
        <v>331</v>
      </c>
      <c r="AN1890" t="s">
        <v>286</v>
      </c>
      <c r="AO1890" t="s">
        <v>1990</v>
      </c>
    </row>
    <row r="1891" spans="1:41">
      <c r="A1891">
        <v>1875</v>
      </c>
      <c r="B1891" t="s">
        <v>41</v>
      </c>
      <c r="C1891" t="s">
        <v>42</v>
      </c>
      <c r="D1891" t="s">
        <v>43</v>
      </c>
      <c r="E1891">
        <f>"03"</f>
        <v>0</v>
      </c>
      <c r="F1891" t="s">
        <v>73</v>
      </c>
      <c r="G1891" t="s">
        <v>74</v>
      </c>
      <c r="H1891">
        <v>3299</v>
      </c>
      <c r="I1891" t="s">
        <v>1966</v>
      </c>
      <c r="J1891" t="s">
        <v>1967</v>
      </c>
      <c r="K1891" t="s">
        <v>48</v>
      </c>
      <c r="L1891" t="s">
        <v>49</v>
      </c>
      <c r="M1891">
        <v>18</v>
      </c>
      <c r="N1891" t="s">
        <v>1893</v>
      </c>
      <c r="O1891" t="s">
        <v>51</v>
      </c>
      <c r="P1891" t="s">
        <v>912</v>
      </c>
      <c r="Q1891" t="s">
        <v>913</v>
      </c>
      <c r="R1891" t="s">
        <v>914</v>
      </c>
      <c r="S1891" t="s">
        <v>55</v>
      </c>
      <c r="T1891" t="s">
        <v>55</v>
      </c>
      <c r="U1891" t="s">
        <v>915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237</v>
      </c>
      <c r="AI1891">
        <f>"03313     "</f>
        <v>0</v>
      </c>
      <c r="AJ1891" t="s">
        <v>306</v>
      </c>
      <c r="AK1891" t="s">
        <v>307</v>
      </c>
      <c r="AL1891" t="s">
        <v>308</v>
      </c>
      <c r="AM1891" t="s">
        <v>309</v>
      </c>
      <c r="AN1891" t="s">
        <v>286</v>
      </c>
      <c r="AO1891" t="s">
        <v>85</v>
      </c>
    </row>
    <row r="1892" spans="1:41">
      <c r="A1892">
        <v>1876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1966</v>
      </c>
      <c r="J1892" t="s">
        <v>1967</v>
      </c>
      <c r="K1892" t="s">
        <v>48</v>
      </c>
      <c r="L1892" t="s">
        <v>49</v>
      </c>
      <c r="M1892">
        <v>18</v>
      </c>
      <c r="N1892" t="s">
        <v>1893</v>
      </c>
      <c r="O1892" t="s">
        <v>51</v>
      </c>
      <c r="P1892" t="s">
        <v>912</v>
      </c>
      <c r="Q1892" t="s">
        <v>913</v>
      </c>
      <c r="R1892" t="s">
        <v>914</v>
      </c>
      <c r="S1892" t="s">
        <v>55</v>
      </c>
      <c r="T1892" t="s">
        <v>55</v>
      </c>
      <c r="U1892" t="s">
        <v>915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238</v>
      </c>
      <c r="AI1892">
        <f>"05113     "</f>
        <v>0</v>
      </c>
      <c r="AJ1892" t="s">
        <v>731</v>
      </c>
      <c r="AK1892" t="s">
        <v>732</v>
      </c>
      <c r="AL1892" t="s">
        <v>107</v>
      </c>
      <c r="AM1892" t="s">
        <v>108</v>
      </c>
      <c r="AN1892" t="s">
        <v>286</v>
      </c>
      <c r="AO1892" t="s">
        <v>69</v>
      </c>
    </row>
    <row r="1893" spans="1:41">
      <c r="A1893">
        <v>1877</v>
      </c>
      <c r="B1893" t="s">
        <v>41</v>
      </c>
      <c r="C1893" t="s">
        <v>42</v>
      </c>
      <c r="D1893" t="s">
        <v>43</v>
      </c>
      <c r="E1893">
        <f>"05"</f>
        <v>0</v>
      </c>
      <c r="F1893" t="s">
        <v>99</v>
      </c>
      <c r="G1893" t="s">
        <v>100</v>
      </c>
      <c r="H1893">
        <v>3299</v>
      </c>
      <c r="I1893" t="s">
        <v>1966</v>
      </c>
      <c r="J1893" t="s">
        <v>1967</v>
      </c>
      <c r="K1893" t="s">
        <v>48</v>
      </c>
      <c r="L1893" t="s">
        <v>49</v>
      </c>
      <c r="M1893">
        <v>18</v>
      </c>
      <c r="N1893" t="s">
        <v>1893</v>
      </c>
      <c r="O1893" t="s">
        <v>51</v>
      </c>
      <c r="P1893" t="s">
        <v>912</v>
      </c>
      <c r="Q1893" t="s">
        <v>913</v>
      </c>
      <c r="R1893" t="s">
        <v>914</v>
      </c>
      <c r="S1893" t="s">
        <v>55</v>
      </c>
      <c r="T1893" t="s">
        <v>55</v>
      </c>
      <c r="U1893" t="s">
        <v>915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239</v>
      </c>
      <c r="AI1893">
        <f>"05111     "</f>
        <v>0</v>
      </c>
      <c r="AJ1893" t="s">
        <v>752</v>
      </c>
      <c r="AK1893" t="s">
        <v>753</v>
      </c>
      <c r="AL1893" t="s">
        <v>107</v>
      </c>
      <c r="AM1893" t="s">
        <v>108</v>
      </c>
      <c r="AN1893" t="s">
        <v>68</v>
      </c>
      <c r="AO1893" t="s">
        <v>224</v>
      </c>
    </row>
    <row r="1894" spans="1:41">
      <c r="A1894">
        <v>1878</v>
      </c>
      <c r="B1894" t="s">
        <v>41</v>
      </c>
      <c r="C1894" t="s">
        <v>42</v>
      </c>
      <c r="D1894" t="s">
        <v>43</v>
      </c>
      <c r="E1894">
        <f>"07"</f>
        <v>0</v>
      </c>
      <c r="F1894" t="s">
        <v>44</v>
      </c>
      <c r="G1894" t="s">
        <v>45</v>
      </c>
      <c r="H1894">
        <v>3299</v>
      </c>
      <c r="I1894" t="s">
        <v>1966</v>
      </c>
      <c r="J1894" t="s">
        <v>1967</v>
      </c>
      <c r="K1894" t="s">
        <v>48</v>
      </c>
      <c r="L1894" t="s">
        <v>49</v>
      </c>
      <c r="M1894">
        <v>18</v>
      </c>
      <c r="N1894" t="s">
        <v>1893</v>
      </c>
      <c r="O1894" t="s">
        <v>51</v>
      </c>
      <c r="P1894" t="s">
        <v>912</v>
      </c>
      <c r="Q1894" t="s">
        <v>913</v>
      </c>
      <c r="R1894" t="s">
        <v>914</v>
      </c>
      <c r="S1894" t="s">
        <v>55</v>
      </c>
      <c r="T1894" t="s">
        <v>55</v>
      </c>
      <c r="U1894" t="s">
        <v>915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241</v>
      </c>
      <c r="AI1894">
        <f>"07112     "</f>
        <v>0</v>
      </c>
      <c r="AJ1894" t="s">
        <v>540</v>
      </c>
      <c r="AK1894" t="s">
        <v>541</v>
      </c>
      <c r="AL1894" t="s">
        <v>137</v>
      </c>
      <c r="AM1894" t="s">
        <v>138</v>
      </c>
      <c r="AN1894" t="s">
        <v>286</v>
      </c>
      <c r="AO1894" t="s">
        <v>69</v>
      </c>
    </row>
    <row r="1895" spans="1:41">
      <c r="A1895">
        <v>1879</v>
      </c>
      <c r="B1895" t="s">
        <v>41</v>
      </c>
      <c r="C1895" t="s">
        <v>42</v>
      </c>
      <c r="D1895" t="s">
        <v>43</v>
      </c>
      <c r="E1895">
        <f>"08"</f>
        <v>0</v>
      </c>
      <c r="F1895" t="s">
        <v>241</v>
      </c>
      <c r="G1895" t="s">
        <v>242</v>
      </c>
      <c r="H1895">
        <v>3299</v>
      </c>
      <c r="I1895" t="s">
        <v>1966</v>
      </c>
      <c r="J1895" t="s">
        <v>1967</v>
      </c>
      <c r="K1895" t="s">
        <v>48</v>
      </c>
      <c r="L1895" t="s">
        <v>49</v>
      </c>
      <c r="M1895">
        <v>18</v>
      </c>
      <c r="N1895" t="s">
        <v>1893</v>
      </c>
      <c r="O1895" t="s">
        <v>51</v>
      </c>
      <c r="P1895" t="s">
        <v>912</v>
      </c>
      <c r="Q1895" t="s">
        <v>913</v>
      </c>
      <c r="R1895" t="s">
        <v>914</v>
      </c>
      <c r="S1895" t="s">
        <v>55</v>
      </c>
      <c r="T1895" t="s">
        <v>55</v>
      </c>
      <c r="U1895" t="s">
        <v>915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244</v>
      </c>
      <c r="AI1895">
        <f>"08201     "</f>
        <v>0</v>
      </c>
      <c r="AJ1895" t="s">
        <v>254</v>
      </c>
      <c r="AK1895" t="s">
        <v>255</v>
      </c>
      <c r="AL1895" t="s">
        <v>248</v>
      </c>
      <c r="AM1895" t="s">
        <v>249</v>
      </c>
      <c r="AN1895" t="s">
        <v>68</v>
      </c>
      <c r="AO1895" t="s">
        <v>403</v>
      </c>
    </row>
    <row r="1896" spans="1:41">
      <c r="A1896">
        <v>1880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1966</v>
      </c>
      <c r="J1896" t="s">
        <v>1967</v>
      </c>
      <c r="K1896" t="s">
        <v>48</v>
      </c>
      <c r="L1896" t="s">
        <v>49</v>
      </c>
      <c r="M1896">
        <v>18</v>
      </c>
      <c r="N1896" t="s">
        <v>1893</v>
      </c>
      <c r="O1896" t="s">
        <v>51</v>
      </c>
      <c r="P1896" t="s">
        <v>912</v>
      </c>
      <c r="Q1896" t="s">
        <v>913</v>
      </c>
      <c r="R1896" t="s">
        <v>914</v>
      </c>
      <c r="S1896" t="s">
        <v>55</v>
      </c>
      <c r="T1896" t="s">
        <v>55</v>
      </c>
      <c r="U1896" t="s">
        <v>915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245</v>
      </c>
      <c r="AI1896">
        <f>"05132     "</f>
        <v>0</v>
      </c>
      <c r="AJ1896" t="s">
        <v>494</v>
      </c>
      <c r="AK1896" t="s">
        <v>495</v>
      </c>
      <c r="AL1896" t="s">
        <v>107</v>
      </c>
      <c r="AM1896" t="s">
        <v>108</v>
      </c>
      <c r="AN1896" t="s">
        <v>286</v>
      </c>
      <c r="AO1896" t="s">
        <v>69</v>
      </c>
    </row>
    <row r="1897" spans="1:41">
      <c r="A1897">
        <v>1881</v>
      </c>
      <c r="B1897" t="s">
        <v>41</v>
      </c>
      <c r="C1897" t="s">
        <v>42</v>
      </c>
      <c r="D1897" t="s">
        <v>43</v>
      </c>
      <c r="E1897">
        <f>"08"</f>
        <v>0</v>
      </c>
      <c r="F1897" t="s">
        <v>241</v>
      </c>
      <c r="G1897" t="s">
        <v>242</v>
      </c>
      <c r="H1897">
        <v>3299</v>
      </c>
      <c r="I1897" t="s">
        <v>1966</v>
      </c>
      <c r="J1897" t="s">
        <v>1967</v>
      </c>
      <c r="K1897" t="s">
        <v>48</v>
      </c>
      <c r="L1897" t="s">
        <v>49</v>
      </c>
      <c r="M1897">
        <v>18</v>
      </c>
      <c r="N1897" t="s">
        <v>1893</v>
      </c>
      <c r="O1897" t="s">
        <v>51</v>
      </c>
      <c r="P1897" t="s">
        <v>912</v>
      </c>
      <c r="Q1897" t="s">
        <v>913</v>
      </c>
      <c r="R1897" t="s">
        <v>914</v>
      </c>
      <c r="S1897" t="s">
        <v>55</v>
      </c>
      <c r="T1897" t="s">
        <v>55</v>
      </c>
      <c r="U1897" t="s">
        <v>915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246</v>
      </c>
      <c r="AI1897">
        <f>"08312     "</f>
        <v>0</v>
      </c>
      <c r="AJ1897" t="s">
        <v>609</v>
      </c>
      <c r="AK1897" t="s">
        <v>610</v>
      </c>
      <c r="AL1897" t="s">
        <v>375</v>
      </c>
      <c r="AM1897" t="s">
        <v>376</v>
      </c>
      <c r="AN1897" t="s">
        <v>286</v>
      </c>
      <c r="AO1897" t="s">
        <v>71</v>
      </c>
    </row>
    <row r="1898" spans="1:41">
      <c r="A1898">
        <v>1882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241</v>
      </c>
      <c r="G1898" t="s">
        <v>242</v>
      </c>
      <c r="H1898">
        <v>3299</v>
      </c>
      <c r="I1898" t="s">
        <v>1966</v>
      </c>
      <c r="J1898" t="s">
        <v>1967</v>
      </c>
      <c r="K1898" t="s">
        <v>48</v>
      </c>
      <c r="L1898" t="s">
        <v>49</v>
      </c>
      <c r="M1898">
        <v>18</v>
      </c>
      <c r="N1898" t="s">
        <v>1893</v>
      </c>
      <c r="O1898" t="s">
        <v>51</v>
      </c>
      <c r="P1898" t="s">
        <v>912</v>
      </c>
      <c r="Q1898" t="s">
        <v>913</v>
      </c>
      <c r="R1898" t="s">
        <v>914</v>
      </c>
      <c r="S1898" t="s">
        <v>55</v>
      </c>
      <c r="T1898" t="s">
        <v>55</v>
      </c>
      <c r="U1898" t="s">
        <v>915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247</v>
      </c>
      <c r="AI1898">
        <f>"08321     "</f>
        <v>0</v>
      </c>
      <c r="AJ1898" t="s">
        <v>1089</v>
      </c>
      <c r="AK1898" t="s">
        <v>1090</v>
      </c>
      <c r="AL1898" t="s">
        <v>375</v>
      </c>
      <c r="AM1898" t="s">
        <v>376</v>
      </c>
      <c r="AN1898" t="s">
        <v>286</v>
      </c>
      <c r="AO1898" t="s">
        <v>69</v>
      </c>
    </row>
    <row r="1899" spans="1:41">
      <c r="A1899">
        <v>1883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1966</v>
      </c>
      <c r="J1899" t="s">
        <v>1967</v>
      </c>
      <c r="K1899" t="s">
        <v>48</v>
      </c>
      <c r="L1899" t="s">
        <v>49</v>
      </c>
      <c r="M1899">
        <v>18</v>
      </c>
      <c r="N1899" t="s">
        <v>1893</v>
      </c>
      <c r="O1899" t="s">
        <v>51</v>
      </c>
      <c r="P1899" t="s">
        <v>912</v>
      </c>
      <c r="Q1899" t="s">
        <v>913</v>
      </c>
      <c r="R1899" t="s">
        <v>914</v>
      </c>
      <c r="S1899" t="s">
        <v>55</v>
      </c>
      <c r="T1899" t="s">
        <v>55</v>
      </c>
      <c r="U1899" t="s">
        <v>915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248</v>
      </c>
      <c r="AI1899">
        <f>"05201     "</f>
        <v>0</v>
      </c>
      <c r="AJ1899" t="s">
        <v>406</v>
      </c>
      <c r="AK1899" t="s">
        <v>407</v>
      </c>
      <c r="AL1899" t="s">
        <v>107</v>
      </c>
      <c r="AM1899" t="s">
        <v>108</v>
      </c>
      <c r="AN1899" t="s">
        <v>286</v>
      </c>
      <c r="AO1899" t="s">
        <v>223</v>
      </c>
    </row>
    <row r="1900" spans="1:41">
      <c r="A1900">
        <v>1884</v>
      </c>
      <c r="B1900" t="s">
        <v>41</v>
      </c>
      <c r="C1900" t="s">
        <v>42</v>
      </c>
      <c r="D1900" t="s">
        <v>43</v>
      </c>
      <c r="E1900">
        <f>"04"</f>
        <v>0</v>
      </c>
      <c r="F1900" t="s">
        <v>86</v>
      </c>
      <c r="G1900" t="s">
        <v>87</v>
      </c>
      <c r="H1900">
        <v>3299</v>
      </c>
      <c r="I1900" t="s">
        <v>1966</v>
      </c>
      <c r="J1900" t="s">
        <v>1967</v>
      </c>
      <c r="K1900" t="s">
        <v>48</v>
      </c>
      <c r="L1900" t="s">
        <v>49</v>
      </c>
      <c r="M1900">
        <v>18</v>
      </c>
      <c r="N1900" t="s">
        <v>1893</v>
      </c>
      <c r="O1900" t="s">
        <v>51</v>
      </c>
      <c r="P1900" t="s">
        <v>912</v>
      </c>
      <c r="Q1900" t="s">
        <v>913</v>
      </c>
      <c r="R1900" t="s">
        <v>914</v>
      </c>
      <c r="S1900" t="s">
        <v>55</v>
      </c>
      <c r="T1900" t="s">
        <v>55</v>
      </c>
      <c r="U1900" t="s">
        <v>915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249</v>
      </c>
      <c r="AI1900">
        <f>"04201     "</f>
        <v>0</v>
      </c>
      <c r="AJ1900" t="s">
        <v>219</v>
      </c>
      <c r="AK1900" t="s">
        <v>220</v>
      </c>
      <c r="AL1900" t="s">
        <v>221</v>
      </c>
      <c r="AM1900" t="s">
        <v>222</v>
      </c>
      <c r="AN1900" t="s">
        <v>286</v>
      </c>
      <c r="AO1900" t="s">
        <v>70</v>
      </c>
    </row>
    <row r="1901" spans="1:41">
      <c r="A1901">
        <v>1885</v>
      </c>
      <c r="B1901" t="s">
        <v>41</v>
      </c>
      <c r="C1901" t="s">
        <v>42</v>
      </c>
      <c r="D1901" t="s">
        <v>43</v>
      </c>
      <c r="E1901">
        <f>"04"</f>
        <v>0</v>
      </c>
      <c r="F1901" t="s">
        <v>86</v>
      </c>
      <c r="G1901" t="s">
        <v>87</v>
      </c>
      <c r="H1901">
        <v>3299</v>
      </c>
      <c r="I1901" t="s">
        <v>1966</v>
      </c>
      <c r="J1901" t="s">
        <v>1967</v>
      </c>
      <c r="K1901" t="s">
        <v>48</v>
      </c>
      <c r="L1901" t="s">
        <v>49</v>
      </c>
      <c r="M1901">
        <v>18</v>
      </c>
      <c r="N1901" t="s">
        <v>1893</v>
      </c>
      <c r="O1901" t="s">
        <v>51</v>
      </c>
      <c r="P1901" t="s">
        <v>912</v>
      </c>
      <c r="Q1901" t="s">
        <v>913</v>
      </c>
      <c r="R1901" t="s">
        <v>914</v>
      </c>
      <c r="S1901" t="s">
        <v>55</v>
      </c>
      <c r="T1901" t="s">
        <v>55</v>
      </c>
      <c r="U1901" t="s">
        <v>915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250</v>
      </c>
      <c r="AI1901">
        <f>"04201     "</f>
        <v>0</v>
      </c>
      <c r="AJ1901" t="s">
        <v>219</v>
      </c>
      <c r="AK1901" t="s">
        <v>220</v>
      </c>
      <c r="AL1901" t="s">
        <v>221</v>
      </c>
      <c r="AM1901" t="s">
        <v>222</v>
      </c>
      <c r="AN1901" t="s">
        <v>286</v>
      </c>
      <c r="AO1901" t="s">
        <v>85</v>
      </c>
    </row>
    <row r="1902" spans="1:41">
      <c r="A1902">
        <v>1886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1966</v>
      </c>
      <c r="J1902" t="s">
        <v>1967</v>
      </c>
      <c r="K1902" t="s">
        <v>48</v>
      </c>
      <c r="L1902" t="s">
        <v>49</v>
      </c>
      <c r="M1902">
        <v>18</v>
      </c>
      <c r="N1902" t="s">
        <v>1893</v>
      </c>
      <c r="O1902" t="s">
        <v>51</v>
      </c>
      <c r="P1902" t="s">
        <v>912</v>
      </c>
      <c r="Q1902" t="s">
        <v>913</v>
      </c>
      <c r="R1902" t="s">
        <v>914</v>
      </c>
      <c r="S1902" t="s">
        <v>55</v>
      </c>
      <c r="T1902" t="s">
        <v>55</v>
      </c>
      <c r="U1902" t="s">
        <v>915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251</v>
      </c>
      <c r="AI1902">
        <f>"05113     "</f>
        <v>0</v>
      </c>
      <c r="AJ1902" t="s">
        <v>731</v>
      </c>
      <c r="AK1902" t="s">
        <v>732</v>
      </c>
      <c r="AL1902" t="s">
        <v>107</v>
      </c>
      <c r="AM1902" t="s">
        <v>108</v>
      </c>
      <c r="AN1902" t="s">
        <v>286</v>
      </c>
      <c r="AO1902" t="s">
        <v>72</v>
      </c>
    </row>
    <row r="1903" spans="1:41">
      <c r="A1903">
        <v>1887</v>
      </c>
      <c r="B1903" t="s">
        <v>41</v>
      </c>
      <c r="C1903" t="s">
        <v>42</v>
      </c>
      <c r="D1903" t="s">
        <v>43</v>
      </c>
      <c r="E1903">
        <f>"05"</f>
        <v>0</v>
      </c>
      <c r="F1903" t="s">
        <v>99</v>
      </c>
      <c r="G1903" t="s">
        <v>100</v>
      </c>
      <c r="H1903">
        <v>3299</v>
      </c>
      <c r="I1903" t="s">
        <v>1966</v>
      </c>
      <c r="J1903" t="s">
        <v>1967</v>
      </c>
      <c r="K1903" t="s">
        <v>48</v>
      </c>
      <c r="L1903" t="s">
        <v>49</v>
      </c>
      <c r="M1903">
        <v>18</v>
      </c>
      <c r="N1903" t="s">
        <v>1893</v>
      </c>
      <c r="O1903" t="s">
        <v>51</v>
      </c>
      <c r="P1903" t="s">
        <v>912</v>
      </c>
      <c r="Q1903" t="s">
        <v>913</v>
      </c>
      <c r="R1903" t="s">
        <v>914</v>
      </c>
      <c r="S1903" t="s">
        <v>55</v>
      </c>
      <c r="T1903" t="s">
        <v>55</v>
      </c>
      <c r="U1903" t="s">
        <v>915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252</v>
      </c>
      <c r="AI1903">
        <f>"05312     "</f>
        <v>0</v>
      </c>
      <c r="AJ1903" t="s">
        <v>196</v>
      </c>
      <c r="AK1903" t="s">
        <v>197</v>
      </c>
      <c r="AL1903" t="s">
        <v>107</v>
      </c>
      <c r="AM1903" t="s">
        <v>108</v>
      </c>
      <c r="AN1903" t="s">
        <v>286</v>
      </c>
      <c r="AO1903" t="s">
        <v>70</v>
      </c>
    </row>
    <row r="1904" spans="1:41">
      <c r="A1904">
        <v>1888</v>
      </c>
      <c r="B1904" t="s">
        <v>41</v>
      </c>
      <c r="C1904" t="s">
        <v>42</v>
      </c>
      <c r="D1904" t="s">
        <v>43</v>
      </c>
      <c r="E1904">
        <f>"05"</f>
        <v>0</v>
      </c>
      <c r="F1904" t="s">
        <v>99</v>
      </c>
      <c r="G1904" t="s">
        <v>100</v>
      </c>
      <c r="H1904">
        <v>3299</v>
      </c>
      <c r="I1904" t="s">
        <v>1966</v>
      </c>
      <c r="J1904" t="s">
        <v>1967</v>
      </c>
      <c r="K1904" t="s">
        <v>48</v>
      </c>
      <c r="L1904" t="s">
        <v>49</v>
      </c>
      <c r="M1904">
        <v>18</v>
      </c>
      <c r="N1904" t="s">
        <v>1893</v>
      </c>
      <c r="O1904" t="s">
        <v>51</v>
      </c>
      <c r="P1904" t="s">
        <v>912</v>
      </c>
      <c r="Q1904" t="s">
        <v>913</v>
      </c>
      <c r="R1904" t="s">
        <v>914</v>
      </c>
      <c r="S1904" t="s">
        <v>55</v>
      </c>
      <c r="T1904" t="s">
        <v>55</v>
      </c>
      <c r="U1904" t="s">
        <v>915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253</v>
      </c>
      <c r="AI1904">
        <f>"05113     "</f>
        <v>0</v>
      </c>
      <c r="AJ1904" t="s">
        <v>731</v>
      </c>
      <c r="AK1904" t="s">
        <v>732</v>
      </c>
      <c r="AL1904" t="s">
        <v>107</v>
      </c>
      <c r="AM1904" t="s">
        <v>108</v>
      </c>
      <c r="AN1904" t="s">
        <v>286</v>
      </c>
      <c r="AO1904" t="s">
        <v>70</v>
      </c>
    </row>
    <row r="1905" spans="1:41">
      <c r="A1905">
        <v>1889</v>
      </c>
      <c r="B1905" t="s">
        <v>41</v>
      </c>
      <c r="C1905" t="s">
        <v>42</v>
      </c>
      <c r="D1905" t="s">
        <v>43</v>
      </c>
      <c r="E1905">
        <f>"08"</f>
        <v>0</v>
      </c>
      <c r="F1905" t="s">
        <v>241</v>
      </c>
      <c r="G1905" t="s">
        <v>242</v>
      </c>
      <c r="H1905">
        <v>3299</v>
      </c>
      <c r="I1905" t="s">
        <v>1966</v>
      </c>
      <c r="J1905" t="s">
        <v>1967</v>
      </c>
      <c r="K1905" t="s">
        <v>48</v>
      </c>
      <c r="L1905" t="s">
        <v>49</v>
      </c>
      <c r="M1905">
        <v>18</v>
      </c>
      <c r="N1905" t="s">
        <v>1893</v>
      </c>
      <c r="O1905" t="s">
        <v>51</v>
      </c>
      <c r="P1905" t="s">
        <v>912</v>
      </c>
      <c r="Q1905" t="s">
        <v>913</v>
      </c>
      <c r="R1905" t="s">
        <v>914</v>
      </c>
      <c r="S1905" t="s">
        <v>55</v>
      </c>
      <c r="T1905" t="s">
        <v>55</v>
      </c>
      <c r="U1905" t="s">
        <v>915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254</v>
      </c>
      <c r="AI1905">
        <f>"082       "</f>
        <v>0</v>
      </c>
      <c r="AJ1905" t="s">
        <v>718</v>
      </c>
      <c r="AK1905" t="s">
        <v>719</v>
      </c>
      <c r="AL1905" t="s">
        <v>248</v>
      </c>
      <c r="AM1905" t="s">
        <v>249</v>
      </c>
      <c r="AN1905" t="s">
        <v>286</v>
      </c>
      <c r="AO1905" t="s">
        <v>70</v>
      </c>
    </row>
    <row r="1906" spans="1:41">
      <c r="A1906">
        <v>1890</v>
      </c>
      <c r="B1906" t="s">
        <v>41</v>
      </c>
      <c r="C1906" t="s">
        <v>42</v>
      </c>
      <c r="D1906" t="s">
        <v>43</v>
      </c>
      <c r="E1906">
        <f>"05"</f>
        <v>0</v>
      </c>
      <c r="F1906" t="s">
        <v>99</v>
      </c>
      <c r="G1906" t="s">
        <v>100</v>
      </c>
      <c r="H1906">
        <v>3299</v>
      </c>
      <c r="I1906" t="s">
        <v>1966</v>
      </c>
      <c r="J1906" t="s">
        <v>1967</v>
      </c>
      <c r="K1906" t="s">
        <v>48</v>
      </c>
      <c r="L1906" t="s">
        <v>49</v>
      </c>
      <c r="M1906">
        <v>18</v>
      </c>
      <c r="N1906" t="s">
        <v>1893</v>
      </c>
      <c r="O1906" t="s">
        <v>51</v>
      </c>
      <c r="P1906" t="s">
        <v>912</v>
      </c>
      <c r="Q1906" t="s">
        <v>913</v>
      </c>
      <c r="R1906" t="s">
        <v>914</v>
      </c>
      <c r="S1906" t="s">
        <v>55</v>
      </c>
      <c r="T1906" t="s">
        <v>55</v>
      </c>
      <c r="U1906" t="s">
        <v>915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255</v>
      </c>
      <c r="AI1906">
        <f>"05113     "</f>
        <v>0</v>
      </c>
      <c r="AJ1906" t="s">
        <v>731</v>
      </c>
      <c r="AK1906" t="s">
        <v>732</v>
      </c>
      <c r="AL1906" t="s">
        <v>107</v>
      </c>
      <c r="AM1906" t="s">
        <v>108</v>
      </c>
      <c r="AN1906" t="s">
        <v>286</v>
      </c>
      <c r="AO1906" t="s">
        <v>72</v>
      </c>
    </row>
    <row r="1907" spans="1:41">
      <c r="A1907">
        <v>1891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241</v>
      </c>
      <c r="G1907" t="s">
        <v>242</v>
      </c>
      <c r="H1907">
        <v>3299</v>
      </c>
      <c r="I1907" t="s">
        <v>1966</v>
      </c>
      <c r="J1907" t="s">
        <v>1967</v>
      </c>
      <c r="K1907" t="s">
        <v>48</v>
      </c>
      <c r="L1907" t="s">
        <v>49</v>
      </c>
      <c r="M1907">
        <v>18</v>
      </c>
      <c r="N1907" t="s">
        <v>1893</v>
      </c>
      <c r="O1907" t="s">
        <v>51</v>
      </c>
      <c r="P1907" t="s">
        <v>912</v>
      </c>
      <c r="Q1907" t="s">
        <v>913</v>
      </c>
      <c r="R1907" t="s">
        <v>914</v>
      </c>
      <c r="S1907" t="s">
        <v>55</v>
      </c>
      <c r="T1907" t="s">
        <v>55</v>
      </c>
      <c r="U1907" t="s">
        <v>915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256</v>
      </c>
      <c r="AI1907">
        <f>"08101     "</f>
        <v>0</v>
      </c>
      <c r="AJ1907" t="s">
        <v>581</v>
      </c>
      <c r="AK1907" t="s">
        <v>582</v>
      </c>
      <c r="AL1907" t="s">
        <v>248</v>
      </c>
      <c r="AM1907" t="s">
        <v>249</v>
      </c>
      <c r="AN1907" t="s">
        <v>286</v>
      </c>
      <c r="AO1907" t="s">
        <v>142</v>
      </c>
    </row>
    <row r="1908" spans="1:41">
      <c r="A1908">
        <v>1892</v>
      </c>
      <c r="B1908" t="s">
        <v>41</v>
      </c>
      <c r="C1908" t="s">
        <v>42</v>
      </c>
      <c r="D1908" t="s">
        <v>43</v>
      </c>
      <c r="E1908">
        <f>"03"</f>
        <v>0</v>
      </c>
      <c r="F1908" t="s">
        <v>73</v>
      </c>
      <c r="G1908" t="s">
        <v>74</v>
      </c>
      <c r="H1908">
        <v>3299</v>
      </c>
      <c r="I1908" t="s">
        <v>1966</v>
      </c>
      <c r="J1908" t="s">
        <v>1967</v>
      </c>
      <c r="K1908" t="s">
        <v>48</v>
      </c>
      <c r="L1908" t="s">
        <v>49</v>
      </c>
      <c r="M1908">
        <v>18</v>
      </c>
      <c r="N1908" t="s">
        <v>1893</v>
      </c>
      <c r="O1908" t="s">
        <v>51</v>
      </c>
      <c r="P1908" t="s">
        <v>912</v>
      </c>
      <c r="Q1908" t="s">
        <v>913</v>
      </c>
      <c r="R1908" t="s">
        <v>914</v>
      </c>
      <c r="S1908" t="s">
        <v>55</v>
      </c>
      <c r="T1908" t="s">
        <v>55</v>
      </c>
      <c r="U1908" t="s">
        <v>915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257</v>
      </c>
      <c r="AI1908">
        <f>"03313     "</f>
        <v>0</v>
      </c>
      <c r="AJ1908" t="s">
        <v>306</v>
      </c>
      <c r="AK1908" t="s">
        <v>307</v>
      </c>
      <c r="AL1908" t="s">
        <v>308</v>
      </c>
      <c r="AM1908" t="s">
        <v>309</v>
      </c>
      <c r="AN1908" t="s">
        <v>286</v>
      </c>
      <c r="AO1908" t="s">
        <v>1990</v>
      </c>
    </row>
    <row r="1909" spans="1:41">
      <c r="A1909">
        <v>1893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1966</v>
      </c>
      <c r="J1909" t="s">
        <v>1967</v>
      </c>
      <c r="K1909" t="s">
        <v>48</v>
      </c>
      <c r="L1909" t="s">
        <v>49</v>
      </c>
      <c r="M1909">
        <v>18</v>
      </c>
      <c r="N1909" t="s">
        <v>1893</v>
      </c>
      <c r="O1909" t="s">
        <v>51</v>
      </c>
      <c r="P1909" t="s">
        <v>912</v>
      </c>
      <c r="Q1909" t="s">
        <v>913</v>
      </c>
      <c r="R1909" t="s">
        <v>914</v>
      </c>
      <c r="S1909" t="s">
        <v>55</v>
      </c>
      <c r="T1909" t="s">
        <v>55</v>
      </c>
      <c r="U1909" t="s">
        <v>915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258</v>
      </c>
      <c r="AI1909">
        <f>"05411     "</f>
        <v>0</v>
      </c>
      <c r="AJ1909" t="s">
        <v>401</v>
      </c>
      <c r="AK1909" t="s">
        <v>402</v>
      </c>
      <c r="AL1909" t="s">
        <v>107</v>
      </c>
      <c r="AM1909" t="s">
        <v>108</v>
      </c>
      <c r="AN1909" t="s">
        <v>286</v>
      </c>
      <c r="AO1909" t="s">
        <v>223</v>
      </c>
    </row>
    <row r="1910" spans="1:41">
      <c r="A1910">
        <v>1894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241</v>
      </c>
      <c r="G1910" t="s">
        <v>242</v>
      </c>
      <c r="H1910">
        <v>3299</v>
      </c>
      <c r="I1910" t="s">
        <v>1966</v>
      </c>
      <c r="J1910" t="s">
        <v>1967</v>
      </c>
      <c r="K1910" t="s">
        <v>48</v>
      </c>
      <c r="L1910" t="s">
        <v>49</v>
      </c>
      <c r="M1910">
        <v>18</v>
      </c>
      <c r="N1910" t="s">
        <v>1893</v>
      </c>
      <c r="O1910" t="s">
        <v>51</v>
      </c>
      <c r="P1910" t="s">
        <v>912</v>
      </c>
      <c r="Q1910" t="s">
        <v>913</v>
      </c>
      <c r="R1910" t="s">
        <v>914</v>
      </c>
      <c r="S1910" t="s">
        <v>55</v>
      </c>
      <c r="T1910" t="s">
        <v>55</v>
      </c>
      <c r="U1910" t="s">
        <v>915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259</v>
      </c>
      <c r="AI1910">
        <f>"08111     "</f>
        <v>0</v>
      </c>
      <c r="AJ1910" t="s">
        <v>1216</v>
      </c>
      <c r="AK1910" t="s">
        <v>1217</v>
      </c>
      <c r="AL1910" t="s">
        <v>248</v>
      </c>
      <c r="AM1910" t="s">
        <v>249</v>
      </c>
      <c r="AN1910" t="s">
        <v>286</v>
      </c>
      <c r="AO1910" t="s">
        <v>184</v>
      </c>
    </row>
    <row r="1911" spans="1:41">
      <c r="A1911">
        <v>1895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448</v>
      </c>
      <c r="G1911" t="s">
        <v>449</v>
      </c>
      <c r="H1911">
        <v>3299</v>
      </c>
      <c r="I1911" t="s">
        <v>1966</v>
      </c>
      <c r="J1911" t="s">
        <v>1967</v>
      </c>
      <c r="K1911" t="s">
        <v>48</v>
      </c>
      <c r="L1911" t="s">
        <v>49</v>
      </c>
      <c r="M1911">
        <v>18</v>
      </c>
      <c r="N1911" t="s">
        <v>1893</v>
      </c>
      <c r="O1911" t="s">
        <v>51</v>
      </c>
      <c r="P1911" t="s">
        <v>912</v>
      </c>
      <c r="Q1911" t="s">
        <v>913</v>
      </c>
      <c r="R1911" t="s">
        <v>914</v>
      </c>
      <c r="S1911" t="s">
        <v>55</v>
      </c>
      <c r="T1911" t="s">
        <v>55</v>
      </c>
      <c r="U1911" t="s">
        <v>915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260</v>
      </c>
      <c r="AI1911">
        <f>"06101     "</f>
        <v>0</v>
      </c>
      <c r="AJ1911" t="s">
        <v>865</v>
      </c>
      <c r="AK1911" t="s">
        <v>866</v>
      </c>
      <c r="AL1911" t="s">
        <v>231</v>
      </c>
      <c r="AM1911" t="s">
        <v>232</v>
      </c>
      <c r="AN1911" t="s">
        <v>286</v>
      </c>
      <c r="AO1911" t="s">
        <v>233</v>
      </c>
    </row>
    <row r="1912" spans="1:41">
      <c r="A1912">
        <v>1896</v>
      </c>
      <c r="B1912" t="s">
        <v>41</v>
      </c>
      <c r="C1912" t="s">
        <v>42</v>
      </c>
      <c r="D1912" t="s">
        <v>43</v>
      </c>
      <c r="E1912">
        <f>"02"</f>
        <v>0</v>
      </c>
      <c r="F1912" t="s">
        <v>124</v>
      </c>
      <c r="G1912" t="s">
        <v>125</v>
      </c>
      <c r="H1912">
        <v>3299</v>
      </c>
      <c r="I1912" t="s">
        <v>1966</v>
      </c>
      <c r="J1912" t="s">
        <v>1967</v>
      </c>
      <c r="K1912" t="s">
        <v>48</v>
      </c>
      <c r="L1912" t="s">
        <v>49</v>
      </c>
      <c r="M1912">
        <v>18</v>
      </c>
      <c r="N1912" t="s">
        <v>1893</v>
      </c>
      <c r="O1912" t="s">
        <v>51</v>
      </c>
      <c r="P1912" t="s">
        <v>912</v>
      </c>
      <c r="Q1912" t="s">
        <v>913</v>
      </c>
      <c r="R1912" t="s">
        <v>914</v>
      </c>
      <c r="S1912" t="s">
        <v>55</v>
      </c>
      <c r="T1912" t="s">
        <v>55</v>
      </c>
      <c r="U1912" t="s">
        <v>915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262</v>
      </c>
      <c r="AI1912">
        <f>"02002     "</f>
        <v>0</v>
      </c>
      <c r="AJ1912" t="s">
        <v>128</v>
      </c>
      <c r="AK1912" t="s">
        <v>129</v>
      </c>
      <c r="AL1912" t="s">
        <v>1519</v>
      </c>
      <c r="AM1912" t="s">
        <v>1520</v>
      </c>
      <c r="AN1912" t="s">
        <v>68</v>
      </c>
      <c r="AO1912" t="s">
        <v>69</v>
      </c>
    </row>
    <row r="1913" spans="1:41">
      <c r="A1913">
        <v>1897</v>
      </c>
      <c r="B1913" t="s">
        <v>41</v>
      </c>
      <c r="C1913" t="s">
        <v>42</v>
      </c>
      <c r="D1913" t="s">
        <v>43</v>
      </c>
      <c r="E1913">
        <f>"07"</f>
        <v>0</v>
      </c>
      <c r="F1913" t="s">
        <v>44</v>
      </c>
      <c r="G1913" t="s">
        <v>45</v>
      </c>
      <c r="H1913">
        <v>3299</v>
      </c>
      <c r="I1913" t="s">
        <v>1966</v>
      </c>
      <c r="J1913" t="s">
        <v>1967</v>
      </c>
      <c r="K1913" t="s">
        <v>48</v>
      </c>
      <c r="L1913" t="s">
        <v>49</v>
      </c>
      <c r="M1913">
        <v>18</v>
      </c>
      <c r="N1913" t="s">
        <v>1893</v>
      </c>
      <c r="O1913" t="s">
        <v>51</v>
      </c>
      <c r="P1913" t="s">
        <v>912</v>
      </c>
      <c r="Q1913" t="s">
        <v>913</v>
      </c>
      <c r="R1913" t="s">
        <v>914</v>
      </c>
      <c r="S1913" t="s">
        <v>55</v>
      </c>
      <c r="T1913" t="s">
        <v>55</v>
      </c>
      <c r="U1913" t="s">
        <v>915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263</v>
      </c>
      <c r="AI1913">
        <f>"07311     "</f>
        <v>0</v>
      </c>
      <c r="AJ1913" t="s">
        <v>119</v>
      </c>
      <c r="AK1913" t="s">
        <v>120</v>
      </c>
      <c r="AL1913" t="s">
        <v>121</v>
      </c>
      <c r="AM1913" t="s">
        <v>122</v>
      </c>
      <c r="AN1913" t="s">
        <v>286</v>
      </c>
      <c r="AO1913" t="s">
        <v>1990</v>
      </c>
    </row>
    <row r="1914" spans="1:41">
      <c r="A1914">
        <v>1898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241</v>
      </c>
      <c r="G1914" t="s">
        <v>242</v>
      </c>
      <c r="H1914">
        <v>3299</v>
      </c>
      <c r="I1914" t="s">
        <v>1966</v>
      </c>
      <c r="J1914" t="s">
        <v>1967</v>
      </c>
      <c r="K1914" t="s">
        <v>48</v>
      </c>
      <c r="L1914" t="s">
        <v>49</v>
      </c>
      <c r="M1914">
        <v>18</v>
      </c>
      <c r="N1914" t="s">
        <v>1893</v>
      </c>
      <c r="O1914" t="s">
        <v>51</v>
      </c>
      <c r="P1914" t="s">
        <v>912</v>
      </c>
      <c r="Q1914" t="s">
        <v>913</v>
      </c>
      <c r="R1914" t="s">
        <v>914</v>
      </c>
      <c r="S1914" t="s">
        <v>55</v>
      </c>
      <c r="T1914" t="s">
        <v>55</v>
      </c>
      <c r="U1914" t="s">
        <v>915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264</v>
      </c>
      <c r="AI1914">
        <f>"08303     "</f>
        <v>0</v>
      </c>
      <c r="AJ1914" t="s">
        <v>804</v>
      </c>
      <c r="AK1914" t="s">
        <v>805</v>
      </c>
      <c r="AL1914" t="s">
        <v>375</v>
      </c>
      <c r="AM1914" t="s">
        <v>376</v>
      </c>
      <c r="AN1914" t="s">
        <v>286</v>
      </c>
      <c r="AO1914" t="s">
        <v>184</v>
      </c>
    </row>
    <row r="1915" spans="1:41">
      <c r="A1915">
        <v>1899</v>
      </c>
      <c r="B1915" t="s">
        <v>41</v>
      </c>
      <c r="C1915" t="s">
        <v>42</v>
      </c>
      <c r="D1915" t="s">
        <v>43</v>
      </c>
      <c r="E1915">
        <f>"04"</f>
        <v>0</v>
      </c>
      <c r="F1915" t="s">
        <v>86</v>
      </c>
      <c r="G1915" t="s">
        <v>87</v>
      </c>
      <c r="H1915">
        <v>3299</v>
      </c>
      <c r="I1915" t="s">
        <v>1966</v>
      </c>
      <c r="J1915" t="s">
        <v>1967</v>
      </c>
      <c r="K1915" t="s">
        <v>48</v>
      </c>
      <c r="L1915" t="s">
        <v>49</v>
      </c>
      <c r="M1915">
        <v>18</v>
      </c>
      <c r="N1915" t="s">
        <v>1893</v>
      </c>
      <c r="O1915" t="s">
        <v>51</v>
      </c>
      <c r="P1915" t="s">
        <v>912</v>
      </c>
      <c r="Q1915" t="s">
        <v>913</v>
      </c>
      <c r="R1915" t="s">
        <v>914</v>
      </c>
      <c r="S1915" t="s">
        <v>55</v>
      </c>
      <c r="T1915" t="s">
        <v>55</v>
      </c>
      <c r="U1915" t="s">
        <v>915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265</v>
      </c>
      <c r="AI1915">
        <f>"04201     "</f>
        <v>0</v>
      </c>
      <c r="AJ1915" t="s">
        <v>219</v>
      </c>
      <c r="AK1915" t="s">
        <v>220</v>
      </c>
      <c r="AL1915" t="s">
        <v>221</v>
      </c>
      <c r="AM1915" t="s">
        <v>222</v>
      </c>
      <c r="AN1915" t="s">
        <v>286</v>
      </c>
      <c r="AO1915" t="s">
        <v>999</v>
      </c>
    </row>
    <row r="1916" spans="1:41">
      <c r="A1916">
        <v>1900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1966</v>
      </c>
      <c r="J1916" t="s">
        <v>1967</v>
      </c>
      <c r="K1916" t="s">
        <v>48</v>
      </c>
      <c r="L1916" t="s">
        <v>49</v>
      </c>
      <c r="M1916">
        <v>18</v>
      </c>
      <c r="N1916" t="s">
        <v>1893</v>
      </c>
      <c r="O1916" t="s">
        <v>51</v>
      </c>
      <c r="P1916" t="s">
        <v>912</v>
      </c>
      <c r="Q1916" t="s">
        <v>913</v>
      </c>
      <c r="R1916" t="s">
        <v>914</v>
      </c>
      <c r="S1916" t="s">
        <v>55</v>
      </c>
      <c r="T1916" t="s">
        <v>55</v>
      </c>
      <c r="U1916" t="s">
        <v>915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266</v>
      </c>
      <c r="AI1916">
        <f>"05202     "</f>
        <v>0</v>
      </c>
      <c r="AJ1916" t="s">
        <v>489</v>
      </c>
      <c r="AK1916" t="s">
        <v>490</v>
      </c>
      <c r="AL1916" t="s">
        <v>107</v>
      </c>
      <c r="AM1916" t="s">
        <v>108</v>
      </c>
      <c r="AN1916" t="s">
        <v>286</v>
      </c>
      <c r="AO1916" t="s">
        <v>70</v>
      </c>
    </row>
    <row r="1917" spans="1:41">
      <c r="A1917">
        <v>1901</v>
      </c>
      <c r="B1917" t="s">
        <v>41</v>
      </c>
      <c r="C1917" t="s">
        <v>42</v>
      </c>
      <c r="D1917" t="s">
        <v>43</v>
      </c>
      <c r="E1917">
        <f>"08"</f>
        <v>0</v>
      </c>
      <c r="F1917" t="s">
        <v>241</v>
      </c>
      <c r="G1917" t="s">
        <v>242</v>
      </c>
      <c r="H1917">
        <v>3299</v>
      </c>
      <c r="I1917" t="s">
        <v>1966</v>
      </c>
      <c r="J1917" t="s">
        <v>1967</v>
      </c>
      <c r="K1917" t="s">
        <v>48</v>
      </c>
      <c r="L1917" t="s">
        <v>49</v>
      </c>
      <c r="M1917">
        <v>18</v>
      </c>
      <c r="N1917" t="s">
        <v>1893</v>
      </c>
      <c r="O1917" t="s">
        <v>51</v>
      </c>
      <c r="P1917" t="s">
        <v>912</v>
      </c>
      <c r="Q1917" t="s">
        <v>913</v>
      </c>
      <c r="R1917" t="s">
        <v>914</v>
      </c>
      <c r="S1917" t="s">
        <v>55</v>
      </c>
      <c r="T1917" t="s">
        <v>55</v>
      </c>
      <c r="U1917" t="s">
        <v>915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268</v>
      </c>
      <c r="AI1917">
        <f>"08112     "</f>
        <v>0</v>
      </c>
      <c r="AJ1917" t="s">
        <v>246</v>
      </c>
      <c r="AK1917" t="s">
        <v>247</v>
      </c>
      <c r="AL1917" t="s">
        <v>248</v>
      </c>
      <c r="AM1917" t="s">
        <v>249</v>
      </c>
      <c r="AN1917" t="s">
        <v>286</v>
      </c>
      <c r="AO1917" t="s">
        <v>70</v>
      </c>
    </row>
    <row r="1918" spans="1:41">
      <c r="A1918">
        <v>1902</v>
      </c>
      <c r="B1918" t="s">
        <v>41</v>
      </c>
      <c r="C1918" t="s">
        <v>42</v>
      </c>
      <c r="D1918" t="s">
        <v>43</v>
      </c>
      <c r="E1918">
        <f>"06"</f>
        <v>0</v>
      </c>
      <c r="F1918" t="s">
        <v>448</v>
      </c>
      <c r="G1918" t="s">
        <v>449</v>
      </c>
      <c r="H1918">
        <v>3299</v>
      </c>
      <c r="I1918" t="s">
        <v>1966</v>
      </c>
      <c r="J1918" t="s">
        <v>1967</v>
      </c>
      <c r="K1918" t="s">
        <v>48</v>
      </c>
      <c r="L1918" t="s">
        <v>49</v>
      </c>
      <c r="M1918">
        <v>18</v>
      </c>
      <c r="N1918" t="s">
        <v>1893</v>
      </c>
      <c r="O1918" t="s">
        <v>51</v>
      </c>
      <c r="P1918" t="s">
        <v>912</v>
      </c>
      <c r="Q1918" t="s">
        <v>913</v>
      </c>
      <c r="R1918" t="s">
        <v>914</v>
      </c>
      <c r="S1918" t="s">
        <v>55</v>
      </c>
      <c r="T1918" t="s">
        <v>55</v>
      </c>
      <c r="U1918" t="s">
        <v>915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270</v>
      </c>
      <c r="AI1918">
        <f>"062       "</f>
        <v>0</v>
      </c>
      <c r="AJ1918" t="s">
        <v>678</v>
      </c>
      <c r="AK1918" t="s">
        <v>679</v>
      </c>
      <c r="AL1918" t="s">
        <v>454</v>
      </c>
      <c r="AM1918" t="s">
        <v>455</v>
      </c>
      <c r="AN1918" t="s">
        <v>286</v>
      </c>
      <c r="AO1918" t="s">
        <v>72</v>
      </c>
    </row>
    <row r="1919" spans="1:41">
      <c r="A1919">
        <v>1903</v>
      </c>
      <c r="B1919" t="s">
        <v>41</v>
      </c>
      <c r="C1919" t="s">
        <v>42</v>
      </c>
      <c r="D1919" t="s">
        <v>43</v>
      </c>
      <c r="E1919">
        <f>"05"</f>
        <v>0</v>
      </c>
      <c r="F1919" t="s">
        <v>99</v>
      </c>
      <c r="G1919" t="s">
        <v>100</v>
      </c>
      <c r="H1919">
        <v>3299</v>
      </c>
      <c r="I1919" t="s">
        <v>1966</v>
      </c>
      <c r="J1919" t="s">
        <v>1967</v>
      </c>
      <c r="K1919" t="s">
        <v>48</v>
      </c>
      <c r="L1919" t="s">
        <v>49</v>
      </c>
      <c r="M1919">
        <v>18</v>
      </c>
      <c r="N1919" t="s">
        <v>1893</v>
      </c>
      <c r="O1919" t="s">
        <v>51</v>
      </c>
      <c r="P1919" t="s">
        <v>912</v>
      </c>
      <c r="Q1919" t="s">
        <v>913</v>
      </c>
      <c r="R1919" t="s">
        <v>914</v>
      </c>
      <c r="S1919" t="s">
        <v>55</v>
      </c>
      <c r="T1919" t="s">
        <v>55</v>
      </c>
      <c r="U1919" t="s">
        <v>915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272</v>
      </c>
      <c r="AI1919">
        <f>"05111     "</f>
        <v>0</v>
      </c>
      <c r="AJ1919" t="s">
        <v>752</v>
      </c>
      <c r="AK1919" t="s">
        <v>753</v>
      </c>
      <c r="AL1919" t="s">
        <v>107</v>
      </c>
      <c r="AM1919" t="s">
        <v>108</v>
      </c>
      <c r="AN1919" t="s">
        <v>68</v>
      </c>
      <c r="AO1919" t="s">
        <v>70</v>
      </c>
    </row>
    <row r="1920" spans="1:41">
      <c r="A1920">
        <v>1904</v>
      </c>
      <c r="B1920" t="s">
        <v>41</v>
      </c>
      <c r="C1920" t="s">
        <v>42</v>
      </c>
      <c r="D1920" t="s">
        <v>43</v>
      </c>
      <c r="E1920">
        <f>"03"</f>
        <v>0</v>
      </c>
      <c r="F1920" t="s">
        <v>73</v>
      </c>
      <c r="G1920" t="s">
        <v>74</v>
      </c>
      <c r="H1920">
        <v>3299</v>
      </c>
      <c r="I1920" t="s">
        <v>1966</v>
      </c>
      <c r="J1920" t="s">
        <v>1967</v>
      </c>
      <c r="K1920" t="s">
        <v>48</v>
      </c>
      <c r="L1920" t="s">
        <v>49</v>
      </c>
      <c r="M1920">
        <v>18</v>
      </c>
      <c r="N1920" t="s">
        <v>1893</v>
      </c>
      <c r="O1920" t="s">
        <v>51</v>
      </c>
      <c r="P1920" t="s">
        <v>912</v>
      </c>
      <c r="Q1920" t="s">
        <v>913</v>
      </c>
      <c r="R1920" t="s">
        <v>914</v>
      </c>
      <c r="S1920" t="s">
        <v>55</v>
      </c>
      <c r="T1920" t="s">
        <v>55</v>
      </c>
      <c r="U1920" t="s">
        <v>915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273</v>
      </c>
      <c r="AI1920">
        <f>"03313     "</f>
        <v>0</v>
      </c>
      <c r="AJ1920" t="s">
        <v>306</v>
      </c>
      <c r="AK1920" t="s">
        <v>307</v>
      </c>
      <c r="AL1920" t="s">
        <v>308</v>
      </c>
      <c r="AM1920" t="s">
        <v>309</v>
      </c>
      <c r="AN1920" t="s">
        <v>286</v>
      </c>
      <c r="AO1920" t="s">
        <v>233</v>
      </c>
    </row>
    <row r="1921" spans="1:41">
      <c r="A1921">
        <v>1905</v>
      </c>
      <c r="B1921" t="s">
        <v>41</v>
      </c>
      <c r="C1921" t="s">
        <v>42</v>
      </c>
      <c r="D1921" t="s">
        <v>43</v>
      </c>
      <c r="E1921">
        <f>"08"</f>
        <v>0</v>
      </c>
      <c r="F1921" t="s">
        <v>241</v>
      </c>
      <c r="G1921" t="s">
        <v>242</v>
      </c>
      <c r="H1921">
        <v>3299</v>
      </c>
      <c r="I1921" t="s">
        <v>1966</v>
      </c>
      <c r="J1921" t="s">
        <v>1967</v>
      </c>
      <c r="K1921" t="s">
        <v>48</v>
      </c>
      <c r="L1921" t="s">
        <v>49</v>
      </c>
      <c r="M1921">
        <v>18</v>
      </c>
      <c r="N1921" t="s">
        <v>1893</v>
      </c>
      <c r="O1921" t="s">
        <v>51</v>
      </c>
      <c r="P1921" t="s">
        <v>912</v>
      </c>
      <c r="Q1921" t="s">
        <v>913</v>
      </c>
      <c r="R1921" t="s">
        <v>914</v>
      </c>
      <c r="S1921" t="s">
        <v>55</v>
      </c>
      <c r="T1921" t="s">
        <v>55</v>
      </c>
      <c r="U1921" t="s">
        <v>915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274</v>
      </c>
      <c r="AI1921">
        <f>"08303     "</f>
        <v>0</v>
      </c>
      <c r="AJ1921" t="s">
        <v>804</v>
      </c>
      <c r="AK1921" t="s">
        <v>805</v>
      </c>
      <c r="AL1921" t="s">
        <v>375</v>
      </c>
      <c r="AM1921" t="s">
        <v>376</v>
      </c>
      <c r="AN1921" t="s">
        <v>286</v>
      </c>
      <c r="AO1921" t="s">
        <v>69</v>
      </c>
    </row>
    <row r="1922" spans="1:41">
      <c r="A1922">
        <v>1906</v>
      </c>
      <c r="B1922" t="s">
        <v>41</v>
      </c>
      <c r="C1922" t="s">
        <v>42</v>
      </c>
      <c r="D1922" t="s">
        <v>43</v>
      </c>
      <c r="E1922">
        <f>"05"</f>
        <v>0</v>
      </c>
      <c r="F1922" t="s">
        <v>99</v>
      </c>
      <c r="G1922" t="s">
        <v>100</v>
      </c>
      <c r="H1922">
        <v>3299</v>
      </c>
      <c r="I1922" t="s">
        <v>1966</v>
      </c>
      <c r="J1922" t="s">
        <v>1967</v>
      </c>
      <c r="K1922" t="s">
        <v>48</v>
      </c>
      <c r="L1922" t="s">
        <v>49</v>
      </c>
      <c r="M1922">
        <v>18</v>
      </c>
      <c r="N1922" t="s">
        <v>1893</v>
      </c>
      <c r="O1922" t="s">
        <v>51</v>
      </c>
      <c r="P1922" t="s">
        <v>912</v>
      </c>
      <c r="Q1922" t="s">
        <v>913</v>
      </c>
      <c r="R1922" t="s">
        <v>914</v>
      </c>
      <c r="S1922" t="s">
        <v>55</v>
      </c>
      <c r="T1922" t="s">
        <v>55</v>
      </c>
      <c r="U1922" t="s">
        <v>915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275</v>
      </c>
      <c r="AI1922">
        <f>"05411     "</f>
        <v>0</v>
      </c>
      <c r="AJ1922" t="s">
        <v>401</v>
      </c>
      <c r="AK1922" t="s">
        <v>402</v>
      </c>
      <c r="AL1922" t="s">
        <v>107</v>
      </c>
      <c r="AM1922" t="s">
        <v>108</v>
      </c>
      <c r="AN1922" t="s">
        <v>286</v>
      </c>
      <c r="AO1922" t="s">
        <v>70</v>
      </c>
    </row>
    <row r="1923" spans="1:41">
      <c r="A1923">
        <v>1907</v>
      </c>
      <c r="B1923" t="s">
        <v>41</v>
      </c>
      <c r="C1923" t="s">
        <v>42</v>
      </c>
      <c r="D1923" t="s">
        <v>43</v>
      </c>
      <c r="E1923">
        <f>"05"</f>
        <v>0</v>
      </c>
      <c r="F1923" t="s">
        <v>99</v>
      </c>
      <c r="G1923" t="s">
        <v>100</v>
      </c>
      <c r="H1923">
        <v>3299</v>
      </c>
      <c r="I1923" t="s">
        <v>1966</v>
      </c>
      <c r="J1923" t="s">
        <v>1967</v>
      </c>
      <c r="K1923" t="s">
        <v>48</v>
      </c>
      <c r="L1923" t="s">
        <v>49</v>
      </c>
      <c r="M1923">
        <v>18</v>
      </c>
      <c r="N1923" t="s">
        <v>1893</v>
      </c>
      <c r="O1923" t="s">
        <v>51</v>
      </c>
      <c r="P1923" t="s">
        <v>912</v>
      </c>
      <c r="Q1923" t="s">
        <v>913</v>
      </c>
      <c r="R1923" t="s">
        <v>914</v>
      </c>
      <c r="S1923" t="s">
        <v>55</v>
      </c>
      <c r="T1923" t="s">
        <v>55</v>
      </c>
      <c r="U1923" t="s">
        <v>915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277</v>
      </c>
      <c r="AI1923">
        <f>"05113     "</f>
        <v>0</v>
      </c>
      <c r="AJ1923" t="s">
        <v>731</v>
      </c>
      <c r="AK1923" t="s">
        <v>732</v>
      </c>
      <c r="AL1923" t="s">
        <v>107</v>
      </c>
      <c r="AM1923" t="s">
        <v>108</v>
      </c>
      <c r="AN1923" t="s">
        <v>286</v>
      </c>
      <c r="AO1923" t="s">
        <v>69</v>
      </c>
    </row>
    <row r="1924" spans="1:41">
      <c r="A1924">
        <v>1908</v>
      </c>
      <c r="B1924" t="s">
        <v>41</v>
      </c>
      <c r="C1924" t="s">
        <v>42</v>
      </c>
      <c r="D1924" t="s">
        <v>43</v>
      </c>
      <c r="E1924">
        <f>"05"</f>
        <v>0</v>
      </c>
      <c r="F1924" t="s">
        <v>99</v>
      </c>
      <c r="G1924" t="s">
        <v>100</v>
      </c>
      <c r="H1924">
        <v>3299</v>
      </c>
      <c r="I1924" t="s">
        <v>1966</v>
      </c>
      <c r="J1924" t="s">
        <v>1967</v>
      </c>
      <c r="K1924" t="s">
        <v>48</v>
      </c>
      <c r="L1924" t="s">
        <v>49</v>
      </c>
      <c r="M1924">
        <v>18</v>
      </c>
      <c r="N1924" t="s">
        <v>1893</v>
      </c>
      <c r="O1924" t="s">
        <v>51</v>
      </c>
      <c r="P1924" t="s">
        <v>912</v>
      </c>
      <c r="Q1924" t="s">
        <v>913</v>
      </c>
      <c r="R1924" t="s">
        <v>914</v>
      </c>
      <c r="S1924" t="s">
        <v>55</v>
      </c>
      <c r="T1924" t="s">
        <v>55</v>
      </c>
      <c r="U1924" t="s">
        <v>915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278</v>
      </c>
      <c r="AI1924">
        <f>"05112     "</f>
        <v>0</v>
      </c>
      <c r="AJ1924" t="s">
        <v>748</v>
      </c>
      <c r="AK1924" t="s">
        <v>749</v>
      </c>
      <c r="AL1924" t="s">
        <v>107</v>
      </c>
      <c r="AM1924" t="s">
        <v>108</v>
      </c>
      <c r="AN1924" t="s">
        <v>68</v>
      </c>
      <c r="AO1924" t="s">
        <v>85</v>
      </c>
    </row>
    <row r="1925" spans="1:41">
      <c r="A1925">
        <v>1909</v>
      </c>
      <c r="B1925" t="s">
        <v>41</v>
      </c>
      <c r="C1925" t="s">
        <v>42</v>
      </c>
      <c r="D1925" t="s">
        <v>43</v>
      </c>
      <c r="E1925">
        <f>"02"</f>
        <v>0</v>
      </c>
      <c r="F1925" t="s">
        <v>124</v>
      </c>
      <c r="G1925" t="s">
        <v>125</v>
      </c>
      <c r="H1925">
        <v>3299</v>
      </c>
      <c r="I1925" t="s">
        <v>1966</v>
      </c>
      <c r="J1925" t="s">
        <v>1967</v>
      </c>
      <c r="K1925" t="s">
        <v>48</v>
      </c>
      <c r="L1925" t="s">
        <v>49</v>
      </c>
      <c r="M1925">
        <v>18</v>
      </c>
      <c r="N1925" t="s">
        <v>1893</v>
      </c>
      <c r="O1925" t="s">
        <v>51</v>
      </c>
      <c r="P1925" t="s">
        <v>912</v>
      </c>
      <c r="Q1925" t="s">
        <v>913</v>
      </c>
      <c r="R1925" t="s">
        <v>914</v>
      </c>
      <c r="S1925" t="s">
        <v>55</v>
      </c>
      <c r="T1925" t="s">
        <v>55</v>
      </c>
      <c r="U1925" t="s">
        <v>915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279</v>
      </c>
      <c r="AI1925">
        <f>"02105     "</f>
        <v>0</v>
      </c>
      <c r="AJ1925" t="s">
        <v>287</v>
      </c>
      <c r="AK1925" t="s">
        <v>288</v>
      </c>
      <c r="AL1925" t="s">
        <v>207</v>
      </c>
      <c r="AM1925" t="s">
        <v>208</v>
      </c>
      <c r="AN1925" t="s">
        <v>68</v>
      </c>
      <c r="AO1925" t="s">
        <v>72</v>
      </c>
    </row>
    <row r="1926" spans="1:41">
      <c r="A1926">
        <v>1910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1966</v>
      </c>
      <c r="J1926" t="s">
        <v>1967</v>
      </c>
      <c r="K1926" t="s">
        <v>48</v>
      </c>
      <c r="L1926" t="s">
        <v>49</v>
      </c>
      <c r="M1926">
        <v>18</v>
      </c>
      <c r="N1926" t="s">
        <v>1893</v>
      </c>
      <c r="O1926" t="s">
        <v>51</v>
      </c>
      <c r="P1926" t="s">
        <v>912</v>
      </c>
      <c r="Q1926" t="s">
        <v>913</v>
      </c>
      <c r="R1926" t="s">
        <v>914</v>
      </c>
      <c r="S1926" t="s">
        <v>55</v>
      </c>
      <c r="T1926" t="s">
        <v>55</v>
      </c>
      <c r="U1926" t="s">
        <v>915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281</v>
      </c>
      <c r="AI1926">
        <f>"07311     "</f>
        <v>0</v>
      </c>
      <c r="AJ1926" t="s">
        <v>119</v>
      </c>
      <c r="AK1926" t="s">
        <v>120</v>
      </c>
      <c r="AL1926" t="s">
        <v>121</v>
      </c>
      <c r="AM1926" t="s">
        <v>122</v>
      </c>
      <c r="AN1926" t="s">
        <v>68</v>
      </c>
      <c r="AO1926" t="s">
        <v>253</v>
      </c>
    </row>
    <row r="1927" spans="1:41">
      <c r="A1927">
        <v>1911</v>
      </c>
      <c r="B1927" t="s">
        <v>41</v>
      </c>
      <c r="C1927" t="s">
        <v>42</v>
      </c>
      <c r="D1927" t="s">
        <v>43</v>
      </c>
      <c r="E1927">
        <f>"05"</f>
        <v>0</v>
      </c>
      <c r="F1927" t="s">
        <v>99</v>
      </c>
      <c r="G1927" t="s">
        <v>100</v>
      </c>
      <c r="H1927">
        <v>3299</v>
      </c>
      <c r="I1927" t="s">
        <v>1966</v>
      </c>
      <c r="J1927" t="s">
        <v>1967</v>
      </c>
      <c r="K1927" t="s">
        <v>48</v>
      </c>
      <c r="L1927" t="s">
        <v>49</v>
      </c>
      <c r="M1927">
        <v>18</v>
      </c>
      <c r="N1927" t="s">
        <v>1893</v>
      </c>
      <c r="O1927" t="s">
        <v>51</v>
      </c>
      <c r="P1927" t="s">
        <v>912</v>
      </c>
      <c r="Q1927" t="s">
        <v>913</v>
      </c>
      <c r="R1927" t="s">
        <v>914</v>
      </c>
      <c r="S1927" t="s">
        <v>55</v>
      </c>
      <c r="T1927" t="s">
        <v>55</v>
      </c>
      <c r="U1927" t="s">
        <v>915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282</v>
      </c>
      <c r="AI1927">
        <f>"05113     "</f>
        <v>0</v>
      </c>
      <c r="AJ1927" t="s">
        <v>731</v>
      </c>
      <c r="AK1927" t="s">
        <v>732</v>
      </c>
      <c r="AL1927" t="s">
        <v>107</v>
      </c>
      <c r="AM1927" t="s">
        <v>108</v>
      </c>
      <c r="AN1927" t="s">
        <v>286</v>
      </c>
      <c r="AO1927" t="s">
        <v>69</v>
      </c>
    </row>
    <row r="1928" spans="1:41">
      <c r="A1928">
        <v>1912</v>
      </c>
      <c r="B1928" t="s">
        <v>41</v>
      </c>
      <c r="C1928" t="s">
        <v>42</v>
      </c>
      <c r="D1928" t="s">
        <v>43</v>
      </c>
      <c r="E1928">
        <f>"09"</f>
        <v>0</v>
      </c>
      <c r="F1928" t="s">
        <v>297</v>
      </c>
      <c r="G1928" t="s">
        <v>298</v>
      </c>
      <c r="H1928">
        <v>3299</v>
      </c>
      <c r="I1928" t="s">
        <v>1966</v>
      </c>
      <c r="J1928" t="s">
        <v>1967</v>
      </c>
      <c r="K1928" t="s">
        <v>48</v>
      </c>
      <c r="L1928" t="s">
        <v>49</v>
      </c>
      <c r="M1928">
        <v>18</v>
      </c>
      <c r="N1928" t="s">
        <v>1893</v>
      </c>
      <c r="O1928" t="s">
        <v>51</v>
      </c>
      <c r="P1928" t="s">
        <v>912</v>
      </c>
      <c r="Q1928" t="s">
        <v>913</v>
      </c>
      <c r="R1928" t="s">
        <v>914</v>
      </c>
      <c r="S1928" t="s">
        <v>55</v>
      </c>
      <c r="T1928" t="s">
        <v>55</v>
      </c>
      <c r="U1928" t="s">
        <v>915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283</v>
      </c>
      <c r="AI1928">
        <f>"09202     "</f>
        <v>0</v>
      </c>
      <c r="AJ1928" t="s">
        <v>304</v>
      </c>
      <c r="AK1928" t="s">
        <v>305</v>
      </c>
      <c r="AL1928" t="s">
        <v>83</v>
      </c>
      <c r="AM1928" t="s">
        <v>84</v>
      </c>
      <c r="AN1928" t="s">
        <v>286</v>
      </c>
      <c r="AO1928" t="s">
        <v>85</v>
      </c>
    </row>
    <row r="1929" spans="1:41">
      <c r="A1929">
        <v>1913</v>
      </c>
      <c r="B1929" t="s">
        <v>41</v>
      </c>
      <c r="C1929" t="s">
        <v>42</v>
      </c>
      <c r="D1929" t="s">
        <v>43</v>
      </c>
      <c r="E1929">
        <f>"03"</f>
        <v>0</v>
      </c>
      <c r="F1929" t="s">
        <v>73</v>
      </c>
      <c r="G1929" t="s">
        <v>74</v>
      </c>
      <c r="H1929">
        <v>3299</v>
      </c>
      <c r="I1929" t="s">
        <v>1966</v>
      </c>
      <c r="J1929" t="s">
        <v>1967</v>
      </c>
      <c r="K1929" t="s">
        <v>48</v>
      </c>
      <c r="L1929" t="s">
        <v>49</v>
      </c>
      <c r="M1929">
        <v>18</v>
      </c>
      <c r="N1929" t="s">
        <v>1893</v>
      </c>
      <c r="O1929" t="s">
        <v>51</v>
      </c>
      <c r="P1929" t="s">
        <v>912</v>
      </c>
      <c r="Q1929" t="s">
        <v>913</v>
      </c>
      <c r="R1929" t="s">
        <v>914</v>
      </c>
      <c r="S1929" t="s">
        <v>55</v>
      </c>
      <c r="T1929" t="s">
        <v>55</v>
      </c>
      <c r="U1929" t="s">
        <v>915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284</v>
      </c>
      <c r="AI1929">
        <f>"03313     "</f>
        <v>0</v>
      </c>
      <c r="AJ1929" t="s">
        <v>306</v>
      </c>
      <c r="AK1929" t="s">
        <v>307</v>
      </c>
      <c r="AL1929" t="s">
        <v>308</v>
      </c>
      <c r="AM1929" t="s">
        <v>309</v>
      </c>
      <c r="AN1929" t="s">
        <v>286</v>
      </c>
      <c r="AO1929" t="s">
        <v>1990</v>
      </c>
    </row>
    <row r="1930" spans="1:41">
      <c r="A1930">
        <v>1914</v>
      </c>
      <c r="B1930" t="s">
        <v>41</v>
      </c>
      <c r="C1930" t="s">
        <v>42</v>
      </c>
      <c r="D1930" t="s">
        <v>43</v>
      </c>
      <c r="E1930">
        <f>"06"</f>
        <v>0</v>
      </c>
      <c r="F1930" t="s">
        <v>448</v>
      </c>
      <c r="G1930" t="s">
        <v>449</v>
      </c>
      <c r="H1930">
        <v>3299</v>
      </c>
      <c r="I1930" t="s">
        <v>1966</v>
      </c>
      <c r="J1930" t="s">
        <v>1967</v>
      </c>
      <c r="K1930" t="s">
        <v>48</v>
      </c>
      <c r="L1930" t="s">
        <v>49</v>
      </c>
      <c r="M1930">
        <v>18</v>
      </c>
      <c r="N1930" t="s">
        <v>1893</v>
      </c>
      <c r="O1930" t="s">
        <v>51</v>
      </c>
      <c r="P1930" t="s">
        <v>912</v>
      </c>
      <c r="Q1930" t="s">
        <v>913</v>
      </c>
      <c r="R1930" t="s">
        <v>914</v>
      </c>
      <c r="S1930" t="s">
        <v>55</v>
      </c>
      <c r="T1930" t="s">
        <v>55</v>
      </c>
      <c r="U1930" t="s">
        <v>915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285</v>
      </c>
      <c r="AI1930">
        <f>"06102     "</f>
        <v>0</v>
      </c>
      <c r="AJ1930" t="s">
        <v>552</v>
      </c>
      <c r="AK1930" t="s">
        <v>553</v>
      </c>
      <c r="AL1930" t="s">
        <v>231</v>
      </c>
      <c r="AM1930" t="s">
        <v>232</v>
      </c>
      <c r="AN1930" t="s">
        <v>286</v>
      </c>
      <c r="AO1930" t="s">
        <v>233</v>
      </c>
    </row>
    <row r="1931" spans="1:41">
      <c r="A1931">
        <v>1915</v>
      </c>
      <c r="B1931" t="s">
        <v>41</v>
      </c>
      <c r="C1931" t="s">
        <v>42</v>
      </c>
      <c r="D1931" t="s">
        <v>43</v>
      </c>
      <c r="E1931">
        <f>"06"</f>
        <v>0</v>
      </c>
      <c r="F1931" t="s">
        <v>448</v>
      </c>
      <c r="G1931" t="s">
        <v>449</v>
      </c>
      <c r="H1931">
        <v>3299</v>
      </c>
      <c r="I1931" t="s">
        <v>1966</v>
      </c>
      <c r="J1931" t="s">
        <v>1967</v>
      </c>
      <c r="K1931" t="s">
        <v>48</v>
      </c>
      <c r="L1931" t="s">
        <v>49</v>
      </c>
      <c r="M1931">
        <v>18</v>
      </c>
      <c r="N1931" t="s">
        <v>1893</v>
      </c>
      <c r="O1931" t="s">
        <v>51</v>
      </c>
      <c r="P1931" t="s">
        <v>912</v>
      </c>
      <c r="Q1931" t="s">
        <v>913</v>
      </c>
      <c r="R1931" t="s">
        <v>914</v>
      </c>
      <c r="S1931" t="s">
        <v>55</v>
      </c>
      <c r="T1931" t="s">
        <v>55</v>
      </c>
      <c r="U1931" t="s">
        <v>915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287</v>
      </c>
      <c r="AI1931">
        <f>"06201     "</f>
        <v>0</v>
      </c>
      <c r="AJ1931" t="s">
        <v>452</v>
      </c>
      <c r="AK1931" t="s">
        <v>453</v>
      </c>
      <c r="AL1931" t="s">
        <v>454</v>
      </c>
      <c r="AM1931" t="s">
        <v>455</v>
      </c>
      <c r="AN1931" t="s">
        <v>286</v>
      </c>
      <c r="AO1931" t="s">
        <v>440</v>
      </c>
    </row>
    <row r="1932" spans="1:41">
      <c r="A1932">
        <v>1916</v>
      </c>
      <c r="B1932" t="s">
        <v>41</v>
      </c>
      <c r="C1932" t="s">
        <v>42</v>
      </c>
      <c r="D1932" t="s">
        <v>43</v>
      </c>
      <c r="E1932">
        <f>"05"</f>
        <v>0</v>
      </c>
      <c r="F1932" t="s">
        <v>99</v>
      </c>
      <c r="G1932" t="s">
        <v>100</v>
      </c>
      <c r="H1932">
        <v>3299</v>
      </c>
      <c r="I1932" t="s">
        <v>1966</v>
      </c>
      <c r="J1932" t="s">
        <v>1967</v>
      </c>
      <c r="K1932" t="s">
        <v>48</v>
      </c>
      <c r="L1932" t="s">
        <v>49</v>
      </c>
      <c r="M1932">
        <v>18</v>
      </c>
      <c r="N1932" t="s">
        <v>1893</v>
      </c>
      <c r="O1932" t="s">
        <v>51</v>
      </c>
      <c r="P1932" t="s">
        <v>912</v>
      </c>
      <c r="Q1932" t="s">
        <v>913</v>
      </c>
      <c r="R1932" t="s">
        <v>914</v>
      </c>
      <c r="S1932" t="s">
        <v>55</v>
      </c>
      <c r="T1932" t="s">
        <v>55</v>
      </c>
      <c r="U1932" t="s">
        <v>915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288</v>
      </c>
      <c r="AI1932">
        <f>"05114     "</f>
        <v>0</v>
      </c>
      <c r="AJ1932" t="s">
        <v>590</v>
      </c>
      <c r="AK1932" t="s">
        <v>591</v>
      </c>
      <c r="AL1932" t="s">
        <v>107</v>
      </c>
      <c r="AM1932" t="s">
        <v>108</v>
      </c>
      <c r="AN1932" t="s">
        <v>68</v>
      </c>
      <c r="AO1932" t="s">
        <v>440</v>
      </c>
    </row>
    <row r="1933" spans="1:41">
      <c r="A1933">
        <v>1917</v>
      </c>
      <c r="B1933" t="s">
        <v>41</v>
      </c>
      <c r="C1933" t="s">
        <v>42</v>
      </c>
      <c r="D1933" t="s">
        <v>43</v>
      </c>
      <c r="E1933">
        <f>"07"</f>
        <v>0</v>
      </c>
      <c r="F1933" t="s">
        <v>44</v>
      </c>
      <c r="G1933" t="s">
        <v>45</v>
      </c>
      <c r="H1933">
        <v>3299</v>
      </c>
      <c r="I1933" t="s">
        <v>1966</v>
      </c>
      <c r="J1933" t="s">
        <v>1967</v>
      </c>
      <c r="K1933" t="s">
        <v>48</v>
      </c>
      <c r="L1933" t="s">
        <v>49</v>
      </c>
      <c r="M1933">
        <v>18</v>
      </c>
      <c r="N1933" t="s">
        <v>1893</v>
      </c>
      <c r="O1933" t="s">
        <v>51</v>
      </c>
      <c r="P1933" t="s">
        <v>912</v>
      </c>
      <c r="Q1933" t="s">
        <v>913</v>
      </c>
      <c r="R1933" t="s">
        <v>914</v>
      </c>
      <c r="S1933" t="s">
        <v>55</v>
      </c>
      <c r="T1933" t="s">
        <v>55</v>
      </c>
      <c r="U1933" t="s">
        <v>915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289</v>
      </c>
      <c r="AI1933">
        <f>"07221     "</f>
        <v>0</v>
      </c>
      <c r="AJ1933" t="s">
        <v>353</v>
      </c>
      <c r="AK1933" t="s">
        <v>354</v>
      </c>
      <c r="AL1933" t="s">
        <v>444</v>
      </c>
      <c r="AM1933" t="s">
        <v>445</v>
      </c>
      <c r="AN1933" t="s">
        <v>286</v>
      </c>
      <c r="AO1933" t="s">
        <v>70</v>
      </c>
    </row>
    <row r="1934" spans="1:41">
      <c r="A1934">
        <v>1918</v>
      </c>
      <c r="B1934" t="s">
        <v>41</v>
      </c>
      <c r="C1934" t="s">
        <v>42</v>
      </c>
      <c r="D1934" t="s">
        <v>43</v>
      </c>
      <c r="E1934">
        <f>"07"</f>
        <v>0</v>
      </c>
      <c r="F1934" t="s">
        <v>44</v>
      </c>
      <c r="G1934" t="s">
        <v>45</v>
      </c>
      <c r="H1934">
        <v>3299</v>
      </c>
      <c r="I1934" t="s">
        <v>1966</v>
      </c>
      <c r="J1934" t="s">
        <v>1967</v>
      </c>
      <c r="K1934" t="s">
        <v>48</v>
      </c>
      <c r="L1934" t="s">
        <v>49</v>
      </c>
      <c r="M1934">
        <v>18</v>
      </c>
      <c r="N1934" t="s">
        <v>1893</v>
      </c>
      <c r="O1934" t="s">
        <v>51</v>
      </c>
      <c r="P1934" t="s">
        <v>912</v>
      </c>
      <c r="Q1934" t="s">
        <v>913</v>
      </c>
      <c r="R1934" t="s">
        <v>914</v>
      </c>
      <c r="S1934" t="s">
        <v>55</v>
      </c>
      <c r="T1934" t="s">
        <v>55</v>
      </c>
      <c r="U1934" t="s">
        <v>915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290</v>
      </c>
      <c r="AI1934">
        <f>"07222     "</f>
        <v>0</v>
      </c>
      <c r="AJ1934" t="s">
        <v>651</v>
      </c>
      <c r="AK1934" t="s">
        <v>652</v>
      </c>
      <c r="AL1934" t="s">
        <v>355</v>
      </c>
      <c r="AM1934" t="s">
        <v>356</v>
      </c>
      <c r="AN1934" t="s">
        <v>286</v>
      </c>
      <c r="AO1934" t="s">
        <v>139</v>
      </c>
    </row>
    <row r="1935" spans="1:41">
      <c r="A1935">
        <v>1919</v>
      </c>
      <c r="B1935" t="s">
        <v>41</v>
      </c>
      <c r="C1935" t="s">
        <v>42</v>
      </c>
      <c r="D1935" t="s">
        <v>43</v>
      </c>
      <c r="E1935">
        <f>"04"</f>
        <v>0</v>
      </c>
      <c r="F1935" t="s">
        <v>86</v>
      </c>
      <c r="G1935" t="s">
        <v>87</v>
      </c>
      <c r="H1935">
        <v>3299</v>
      </c>
      <c r="I1935" t="s">
        <v>1966</v>
      </c>
      <c r="J1935" t="s">
        <v>1967</v>
      </c>
      <c r="K1935" t="s">
        <v>48</v>
      </c>
      <c r="L1935" t="s">
        <v>49</v>
      </c>
      <c r="M1935">
        <v>18</v>
      </c>
      <c r="N1935" t="s">
        <v>1893</v>
      </c>
      <c r="O1935" t="s">
        <v>51</v>
      </c>
      <c r="P1935" t="s">
        <v>912</v>
      </c>
      <c r="Q1935" t="s">
        <v>913</v>
      </c>
      <c r="R1935" t="s">
        <v>914</v>
      </c>
      <c r="S1935" t="s">
        <v>55</v>
      </c>
      <c r="T1935" t="s">
        <v>55</v>
      </c>
      <c r="U1935" t="s">
        <v>915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291</v>
      </c>
      <c r="AI1935">
        <f>"04201     "</f>
        <v>0</v>
      </c>
      <c r="AJ1935" t="s">
        <v>219</v>
      </c>
      <c r="AK1935" t="s">
        <v>220</v>
      </c>
      <c r="AL1935" t="s">
        <v>121</v>
      </c>
      <c r="AM1935" t="s">
        <v>122</v>
      </c>
      <c r="AN1935" t="s">
        <v>286</v>
      </c>
      <c r="AO1935" t="s">
        <v>276</v>
      </c>
    </row>
    <row r="1936" spans="1:41">
      <c r="A1936">
        <v>1920</v>
      </c>
      <c r="B1936" t="s">
        <v>41</v>
      </c>
      <c r="C1936" t="s">
        <v>42</v>
      </c>
      <c r="D1936" t="s">
        <v>43</v>
      </c>
      <c r="E1936">
        <f>"05"</f>
        <v>0</v>
      </c>
      <c r="F1936" t="s">
        <v>99</v>
      </c>
      <c r="G1936" t="s">
        <v>100</v>
      </c>
      <c r="H1936">
        <v>3299</v>
      </c>
      <c r="I1936" t="s">
        <v>1966</v>
      </c>
      <c r="J1936" t="s">
        <v>1967</v>
      </c>
      <c r="K1936" t="s">
        <v>48</v>
      </c>
      <c r="L1936" t="s">
        <v>49</v>
      </c>
      <c r="M1936">
        <v>18</v>
      </c>
      <c r="N1936" t="s">
        <v>1893</v>
      </c>
      <c r="O1936" t="s">
        <v>51</v>
      </c>
      <c r="P1936" t="s">
        <v>912</v>
      </c>
      <c r="Q1936" t="s">
        <v>913</v>
      </c>
      <c r="R1936" t="s">
        <v>914</v>
      </c>
      <c r="S1936" t="s">
        <v>55</v>
      </c>
      <c r="T1936" t="s">
        <v>55</v>
      </c>
      <c r="U1936" t="s">
        <v>915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292</v>
      </c>
      <c r="AI1936">
        <f>"05141     "</f>
        <v>0</v>
      </c>
      <c r="AJ1936" t="s">
        <v>512</v>
      </c>
      <c r="AK1936" t="s">
        <v>513</v>
      </c>
      <c r="AL1936" t="s">
        <v>107</v>
      </c>
      <c r="AM1936" t="s">
        <v>108</v>
      </c>
      <c r="AN1936" t="s">
        <v>286</v>
      </c>
      <c r="AO1936" t="s">
        <v>276</v>
      </c>
    </row>
    <row r="1937" spans="1:41">
      <c r="A1937">
        <v>1921</v>
      </c>
      <c r="B1937" t="s">
        <v>41</v>
      </c>
      <c r="C1937" t="s">
        <v>42</v>
      </c>
      <c r="D1937" t="s">
        <v>43</v>
      </c>
      <c r="E1937">
        <f>"07"</f>
        <v>0</v>
      </c>
      <c r="F1937" t="s">
        <v>44</v>
      </c>
      <c r="G1937" t="s">
        <v>45</v>
      </c>
      <c r="H1937">
        <v>3299</v>
      </c>
      <c r="I1937" t="s">
        <v>1966</v>
      </c>
      <c r="J1937" t="s">
        <v>1967</v>
      </c>
      <c r="K1937" t="s">
        <v>48</v>
      </c>
      <c r="L1937" t="s">
        <v>49</v>
      </c>
      <c r="M1937">
        <v>18</v>
      </c>
      <c r="N1937" t="s">
        <v>1893</v>
      </c>
      <c r="O1937" t="s">
        <v>51</v>
      </c>
      <c r="P1937" t="s">
        <v>912</v>
      </c>
      <c r="Q1937" t="s">
        <v>913</v>
      </c>
      <c r="R1937" t="s">
        <v>914</v>
      </c>
      <c r="S1937" t="s">
        <v>55</v>
      </c>
      <c r="T1937" t="s">
        <v>55</v>
      </c>
      <c r="U1937" t="s">
        <v>915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293</v>
      </c>
      <c r="AI1937">
        <f>"07222     "</f>
        <v>0</v>
      </c>
      <c r="AJ1937" t="s">
        <v>651</v>
      </c>
      <c r="AK1937" t="s">
        <v>652</v>
      </c>
      <c r="AL1937" t="s">
        <v>355</v>
      </c>
      <c r="AM1937" t="s">
        <v>356</v>
      </c>
      <c r="AN1937" t="s">
        <v>68</v>
      </c>
      <c r="AO1937" t="s">
        <v>71</v>
      </c>
    </row>
    <row r="1938" spans="1:41">
      <c r="A1938">
        <v>1922</v>
      </c>
      <c r="B1938" t="s">
        <v>41</v>
      </c>
      <c r="C1938" t="s">
        <v>42</v>
      </c>
      <c r="D1938" t="s">
        <v>43</v>
      </c>
      <c r="E1938">
        <f>"09"</f>
        <v>0</v>
      </c>
      <c r="F1938" t="s">
        <v>297</v>
      </c>
      <c r="G1938" t="s">
        <v>298</v>
      </c>
      <c r="H1938">
        <v>3299</v>
      </c>
      <c r="I1938" t="s">
        <v>1966</v>
      </c>
      <c r="J1938" t="s">
        <v>1967</v>
      </c>
      <c r="K1938" t="s">
        <v>48</v>
      </c>
      <c r="L1938" t="s">
        <v>49</v>
      </c>
      <c r="M1938">
        <v>18</v>
      </c>
      <c r="N1938" t="s">
        <v>1893</v>
      </c>
      <c r="O1938" t="s">
        <v>51</v>
      </c>
      <c r="P1938" t="s">
        <v>912</v>
      </c>
      <c r="Q1938" t="s">
        <v>913</v>
      </c>
      <c r="R1938" t="s">
        <v>914</v>
      </c>
      <c r="S1938" t="s">
        <v>55</v>
      </c>
      <c r="T1938" t="s">
        <v>55</v>
      </c>
      <c r="U1938" t="s">
        <v>915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294</v>
      </c>
      <c r="AI1938">
        <f>"09101     "</f>
        <v>0</v>
      </c>
      <c r="AJ1938" t="s">
        <v>573</v>
      </c>
      <c r="AK1938" t="s">
        <v>574</v>
      </c>
      <c r="AL1938" t="s">
        <v>575</v>
      </c>
      <c r="AM1938" t="s">
        <v>576</v>
      </c>
      <c r="AN1938" t="s">
        <v>286</v>
      </c>
      <c r="AO1938" t="s">
        <v>224</v>
      </c>
    </row>
    <row r="1939" spans="1:41">
      <c r="A1939">
        <v>1923</v>
      </c>
      <c r="B1939" t="s">
        <v>41</v>
      </c>
      <c r="C1939" t="s">
        <v>42</v>
      </c>
      <c r="D1939" t="s">
        <v>43</v>
      </c>
      <c r="E1939">
        <f>"02"</f>
        <v>0</v>
      </c>
      <c r="F1939" t="s">
        <v>124</v>
      </c>
      <c r="G1939" t="s">
        <v>125</v>
      </c>
      <c r="H1939">
        <v>3299</v>
      </c>
      <c r="I1939" t="s">
        <v>1966</v>
      </c>
      <c r="J1939" t="s">
        <v>1967</v>
      </c>
      <c r="K1939" t="s">
        <v>48</v>
      </c>
      <c r="L1939" t="s">
        <v>49</v>
      </c>
      <c r="M1939">
        <v>18</v>
      </c>
      <c r="N1939" t="s">
        <v>1893</v>
      </c>
      <c r="O1939" t="s">
        <v>51</v>
      </c>
      <c r="P1939" t="s">
        <v>912</v>
      </c>
      <c r="Q1939" t="s">
        <v>913</v>
      </c>
      <c r="R1939" t="s">
        <v>914</v>
      </c>
      <c r="S1939" t="s">
        <v>55</v>
      </c>
      <c r="T1939" t="s">
        <v>55</v>
      </c>
      <c r="U1939" t="s">
        <v>915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295</v>
      </c>
      <c r="AI1939">
        <f>"02001     "</f>
        <v>0</v>
      </c>
      <c r="AJ1939" t="s">
        <v>834</v>
      </c>
      <c r="AK1939" t="s">
        <v>835</v>
      </c>
      <c r="AL1939" t="s">
        <v>96</v>
      </c>
      <c r="AM1939" t="s">
        <v>97</v>
      </c>
      <c r="AN1939" t="s">
        <v>286</v>
      </c>
      <c r="AO1939" t="s">
        <v>85</v>
      </c>
    </row>
    <row r="1940" spans="1:41">
      <c r="A1940">
        <v>1924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1966</v>
      </c>
      <c r="J1940" t="s">
        <v>1967</v>
      </c>
      <c r="K1940" t="s">
        <v>48</v>
      </c>
      <c r="L1940" t="s">
        <v>49</v>
      </c>
      <c r="M1940">
        <v>18</v>
      </c>
      <c r="N1940" t="s">
        <v>1893</v>
      </c>
      <c r="O1940" t="s">
        <v>51</v>
      </c>
      <c r="P1940" t="s">
        <v>912</v>
      </c>
      <c r="Q1940" t="s">
        <v>913</v>
      </c>
      <c r="R1940" t="s">
        <v>914</v>
      </c>
      <c r="S1940" t="s">
        <v>55</v>
      </c>
      <c r="T1940" t="s">
        <v>55</v>
      </c>
      <c r="U1940" t="s">
        <v>915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296</v>
      </c>
      <c r="AI1940">
        <f>"02002     "</f>
        <v>0</v>
      </c>
      <c r="AJ1940" t="s">
        <v>128</v>
      </c>
      <c r="AK1940" t="s">
        <v>129</v>
      </c>
      <c r="AL1940" t="s">
        <v>1997</v>
      </c>
      <c r="AM1940" t="s">
        <v>1998</v>
      </c>
      <c r="AN1940" t="s">
        <v>68</v>
      </c>
      <c r="AO1940" t="s">
        <v>85</v>
      </c>
    </row>
    <row r="1941" spans="1:41">
      <c r="A1941">
        <v>1925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1966</v>
      </c>
      <c r="J1941" t="s">
        <v>1967</v>
      </c>
      <c r="K1941" t="s">
        <v>48</v>
      </c>
      <c r="L1941" t="s">
        <v>49</v>
      </c>
      <c r="M1941">
        <v>18</v>
      </c>
      <c r="N1941" t="s">
        <v>1893</v>
      </c>
      <c r="O1941" t="s">
        <v>51</v>
      </c>
      <c r="P1941" t="s">
        <v>912</v>
      </c>
      <c r="Q1941" t="s">
        <v>913</v>
      </c>
      <c r="R1941" t="s">
        <v>914</v>
      </c>
      <c r="S1941" t="s">
        <v>55</v>
      </c>
      <c r="T1941" t="s">
        <v>55</v>
      </c>
      <c r="U1941" t="s">
        <v>915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297</v>
      </c>
      <c r="AI1941">
        <f>"02104     "</f>
        <v>0</v>
      </c>
      <c r="AJ1941" t="s">
        <v>205</v>
      </c>
      <c r="AK1941" t="s">
        <v>206</v>
      </c>
      <c r="AL1941" t="s">
        <v>207</v>
      </c>
      <c r="AM1941" t="s">
        <v>208</v>
      </c>
      <c r="AN1941" t="s">
        <v>68</v>
      </c>
      <c r="AO1941" t="s">
        <v>69</v>
      </c>
    </row>
    <row r="1942" spans="1:41">
      <c r="A1942">
        <v>1926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1966</v>
      </c>
      <c r="J1942" t="s">
        <v>1967</v>
      </c>
      <c r="K1942" t="s">
        <v>48</v>
      </c>
      <c r="L1942" t="s">
        <v>49</v>
      </c>
      <c r="M1942">
        <v>18</v>
      </c>
      <c r="N1942" t="s">
        <v>1893</v>
      </c>
      <c r="O1942" t="s">
        <v>51</v>
      </c>
      <c r="P1942" t="s">
        <v>912</v>
      </c>
      <c r="Q1942" t="s">
        <v>913</v>
      </c>
      <c r="R1942" t="s">
        <v>914</v>
      </c>
      <c r="S1942" t="s">
        <v>55</v>
      </c>
      <c r="T1942" t="s">
        <v>55</v>
      </c>
      <c r="U1942" t="s">
        <v>915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298</v>
      </c>
      <c r="AI1942">
        <f>"02101     "</f>
        <v>0</v>
      </c>
      <c r="AJ1942" t="s">
        <v>263</v>
      </c>
      <c r="AK1942" t="s">
        <v>264</v>
      </c>
      <c r="AL1942" t="s">
        <v>207</v>
      </c>
      <c r="AM1942" t="s">
        <v>208</v>
      </c>
      <c r="AN1942" t="s">
        <v>286</v>
      </c>
      <c r="AO1942" t="s">
        <v>85</v>
      </c>
    </row>
    <row r="1943" spans="1:41">
      <c r="A1943">
        <v>1927</v>
      </c>
      <c r="B1943" t="s">
        <v>41</v>
      </c>
      <c r="C1943" t="s">
        <v>42</v>
      </c>
      <c r="D1943" t="s">
        <v>43</v>
      </c>
      <c r="E1943">
        <f>"02"</f>
        <v>0</v>
      </c>
      <c r="F1943" t="s">
        <v>124</v>
      </c>
      <c r="G1943" t="s">
        <v>125</v>
      </c>
      <c r="H1943">
        <v>3299</v>
      </c>
      <c r="I1943" t="s">
        <v>1966</v>
      </c>
      <c r="J1943" t="s">
        <v>1967</v>
      </c>
      <c r="K1943" t="s">
        <v>48</v>
      </c>
      <c r="L1943" t="s">
        <v>49</v>
      </c>
      <c r="M1943">
        <v>18</v>
      </c>
      <c r="N1943" t="s">
        <v>1893</v>
      </c>
      <c r="O1943" t="s">
        <v>51</v>
      </c>
      <c r="P1943" t="s">
        <v>912</v>
      </c>
      <c r="Q1943" t="s">
        <v>913</v>
      </c>
      <c r="R1943" t="s">
        <v>914</v>
      </c>
      <c r="S1943" t="s">
        <v>55</v>
      </c>
      <c r="T1943" t="s">
        <v>55</v>
      </c>
      <c r="U1943" t="s">
        <v>915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299</v>
      </c>
      <c r="AI1943">
        <f>"02002     "</f>
        <v>0</v>
      </c>
      <c r="AJ1943" t="s">
        <v>128</v>
      </c>
      <c r="AK1943" t="s">
        <v>129</v>
      </c>
      <c r="AL1943" t="s">
        <v>1521</v>
      </c>
      <c r="AM1943" t="s">
        <v>1522</v>
      </c>
      <c r="AN1943" t="s">
        <v>68</v>
      </c>
      <c r="AO1943" t="s">
        <v>85</v>
      </c>
    </row>
    <row r="1944" spans="1:41">
      <c r="A1944">
        <v>1928</v>
      </c>
      <c r="B1944" t="s">
        <v>41</v>
      </c>
      <c r="C1944" t="s">
        <v>42</v>
      </c>
      <c r="D1944" t="s">
        <v>43</v>
      </c>
      <c r="E1944">
        <f>"02"</f>
        <v>0</v>
      </c>
      <c r="F1944" t="s">
        <v>124</v>
      </c>
      <c r="G1944" t="s">
        <v>125</v>
      </c>
      <c r="H1944">
        <v>3299</v>
      </c>
      <c r="I1944" t="s">
        <v>1966</v>
      </c>
      <c r="J1944" t="s">
        <v>1967</v>
      </c>
      <c r="K1944" t="s">
        <v>48</v>
      </c>
      <c r="L1944" t="s">
        <v>49</v>
      </c>
      <c r="M1944">
        <v>18</v>
      </c>
      <c r="N1944" t="s">
        <v>1893</v>
      </c>
      <c r="O1944" t="s">
        <v>51</v>
      </c>
      <c r="P1944" t="s">
        <v>912</v>
      </c>
      <c r="Q1944" t="s">
        <v>913</v>
      </c>
      <c r="R1944" t="s">
        <v>914</v>
      </c>
      <c r="S1944" t="s">
        <v>55</v>
      </c>
      <c r="T1944" t="s">
        <v>55</v>
      </c>
      <c r="U1944" t="s">
        <v>915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300</v>
      </c>
      <c r="AI1944">
        <f>"02002     "</f>
        <v>0</v>
      </c>
      <c r="AJ1944" t="s">
        <v>128</v>
      </c>
      <c r="AK1944" t="s">
        <v>129</v>
      </c>
      <c r="AL1944" t="s">
        <v>1999</v>
      </c>
      <c r="AM1944" t="s">
        <v>2000</v>
      </c>
      <c r="AN1944" t="s">
        <v>68</v>
      </c>
      <c r="AO1944" t="s">
        <v>70</v>
      </c>
    </row>
    <row r="1945" spans="1:41">
      <c r="A1945">
        <v>1929</v>
      </c>
      <c r="B1945" t="s">
        <v>41</v>
      </c>
      <c r="C1945" t="s">
        <v>42</v>
      </c>
      <c r="D1945" t="s">
        <v>43</v>
      </c>
      <c r="E1945">
        <f>"02"</f>
        <v>0</v>
      </c>
      <c r="F1945" t="s">
        <v>124</v>
      </c>
      <c r="G1945" t="s">
        <v>125</v>
      </c>
      <c r="H1945">
        <v>3299</v>
      </c>
      <c r="I1945" t="s">
        <v>1966</v>
      </c>
      <c r="J1945" t="s">
        <v>1967</v>
      </c>
      <c r="K1945" t="s">
        <v>48</v>
      </c>
      <c r="L1945" t="s">
        <v>49</v>
      </c>
      <c r="M1945">
        <v>18</v>
      </c>
      <c r="N1945" t="s">
        <v>1893</v>
      </c>
      <c r="O1945" t="s">
        <v>51</v>
      </c>
      <c r="P1945" t="s">
        <v>912</v>
      </c>
      <c r="Q1945" t="s">
        <v>913</v>
      </c>
      <c r="R1945" t="s">
        <v>914</v>
      </c>
      <c r="S1945" t="s">
        <v>55</v>
      </c>
      <c r="T1945" t="s">
        <v>55</v>
      </c>
      <c r="U1945" t="s">
        <v>915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301</v>
      </c>
      <c r="AI1945">
        <f>"02002     "</f>
        <v>0</v>
      </c>
      <c r="AJ1945" t="s">
        <v>128</v>
      </c>
      <c r="AK1945" t="s">
        <v>129</v>
      </c>
      <c r="AL1945" t="s">
        <v>1991</v>
      </c>
      <c r="AM1945" t="s">
        <v>1992</v>
      </c>
      <c r="AN1945" t="s">
        <v>68</v>
      </c>
      <c r="AO1945" t="s">
        <v>403</v>
      </c>
    </row>
    <row r="1946" spans="1:41">
      <c r="A1946">
        <v>1930</v>
      </c>
      <c r="B1946" t="s">
        <v>41</v>
      </c>
      <c r="C1946" t="s">
        <v>42</v>
      </c>
      <c r="D1946" t="s">
        <v>43</v>
      </c>
      <c r="E1946">
        <f>"07"</f>
        <v>0</v>
      </c>
      <c r="F1946" t="s">
        <v>44</v>
      </c>
      <c r="G1946" t="s">
        <v>45</v>
      </c>
      <c r="H1946">
        <v>3299</v>
      </c>
      <c r="I1946" t="s">
        <v>1966</v>
      </c>
      <c r="J1946" t="s">
        <v>1967</v>
      </c>
      <c r="K1946" t="s">
        <v>48</v>
      </c>
      <c r="L1946" t="s">
        <v>49</v>
      </c>
      <c r="M1946">
        <v>18</v>
      </c>
      <c r="N1946" t="s">
        <v>1893</v>
      </c>
      <c r="O1946" t="s">
        <v>51</v>
      </c>
      <c r="P1946" t="s">
        <v>912</v>
      </c>
      <c r="Q1946" t="s">
        <v>913</v>
      </c>
      <c r="R1946" t="s">
        <v>914</v>
      </c>
      <c r="S1946" t="s">
        <v>55</v>
      </c>
      <c r="T1946" t="s">
        <v>55</v>
      </c>
      <c r="U1946" t="s">
        <v>915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302</v>
      </c>
      <c r="AI1946">
        <f>"07311     "</f>
        <v>0</v>
      </c>
      <c r="AJ1946" t="s">
        <v>119</v>
      </c>
      <c r="AK1946" t="s">
        <v>120</v>
      </c>
      <c r="AL1946" t="s">
        <v>1527</v>
      </c>
      <c r="AM1946" t="s">
        <v>1528</v>
      </c>
      <c r="AN1946" t="s">
        <v>68</v>
      </c>
      <c r="AO1946" t="s">
        <v>85</v>
      </c>
    </row>
    <row r="1947" spans="1:41">
      <c r="A1947">
        <v>1931</v>
      </c>
      <c r="B1947" t="s">
        <v>41</v>
      </c>
      <c r="C1947" t="s">
        <v>42</v>
      </c>
      <c r="D1947" t="s">
        <v>43</v>
      </c>
      <c r="E1947">
        <f>"02"</f>
        <v>0</v>
      </c>
      <c r="F1947" t="s">
        <v>124</v>
      </c>
      <c r="G1947" t="s">
        <v>125</v>
      </c>
      <c r="H1947">
        <v>3299</v>
      </c>
      <c r="I1947" t="s">
        <v>1966</v>
      </c>
      <c r="J1947" t="s">
        <v>1967</v>
      </c>
      <c r="K1947" t="s">
        <v>48</v>
      </c>
      <c r="L1947" t="s">
        <v>49</v>
      </c>
      <c r="M1947">
        <v>18</v>
      </c>
      <c r="N1947" t="s">
        <v>1893</v>
      </c>
      <c r="O1947" t="s">
        <v>51</v>
      </c>
      <c r="P1947" t="s">
        <v>912</v>
      </c>
      <c r="Q1947" t="s">
        <v>913</v>
      </c>
      <c r="R1947" t="s">
        <v>914</v>
      </c>
      <c r="S1947" t="s">
        <v>55</v>
      </c>
      <c r="T1947" t="s">
        <v>55</v>
      </c>
      <c r="U1947" t="s">
        <v>915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303</v>
      </c>
      <c r="AI1947">
        <f>"02002     "</f>
        <v>0</v>
      </c>
      <c r="AJ1947" t="s">
        <v>128</v>
      </c>
      <c r="AK1947" t="s">
        <v>129</v>
      </c>
      <c r="AL1947" t="s">
        <v>1519</v>
      </c>
      <c r="AM1947" t="s">
        <v>1520</v>
      </c>
      <c r="AN1947" t="s">
        <v>68</v>
      </c>
      <c r="AO1947" t="s">
        <v>70</v>
      </c>
    </row>
    <row r="1948" spans="1:41">
      <c r="A1948">
        <v>1932</v>
      </c>
      <c r="B1948" t="s">
        <v>41</v>
      </c>
      <c r="C1948" t="s">
        <v>42</v>
      </c>
      <c r="D1948" t="s">
        <v>43</v>
      </c>
      <c r="E1948">
        <f>"02"</f>
        <v>0</v>
      </c>
      <c r="F1948" t="s">
        <v>124</v>
      </c>
      <c r="G1948" t="s">
        <v>125</v>
      </c>
      <c r="H1948">
        <v>3299</v>
      </c>
      <c r="I1948" t="s">
        <v>1966</v>
      </c>
      <c r="J1948" t="s">
        <v>1967</v>
      </c>
      <c r="K1948" t="s">
        <v>48</v>
      </c>
      <c r="L1948" t="s">
        <v>49</v>
      </c>
      <c r="M1948">
        <v>18</v>
      </c>
      <c r="N1948" t="s">
        <v>1893</v>
      </c>
      <c r="O1948" t="s">
        <v>51</v>
      </c>
      <c r="P1948" t="s">
        <v>912</v>
      </c>
      <c r="Q1948" t="s">
        <v>913</v>
      </c>
      <c r="R1948" t="s">
        <v>914</v>
      </c>
      <c r="S1948" t="s">
        <v>55</v>
      </c>
      <c r="T1948" t="s">
        <v>55</v>
      </c>
      <c r="U1948" t="s">
        <v>915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304</v>
      </c>
      <c r="AI1948">
        <f>"02002     "</f>
        <v>0</v>
      </c>
      <c r="AJ1948" t="s">
        <v>128</v>
      </c>
      <c r="AK1948" t="s">
        <v>129</v>
      </c>
      <c r="AL1948" t="s">
        <v>96</v>
      </c>
      <c r="AM1948" t="s">
        <v>97</v>
      </c>
      <c r="AN1948" t="s">
        <v>286</v>
      </c>
      <c r="AO1948" t="s">
        <v>70</v>
      </c>
    </row>
    <row r="1949" spans="1:41">
      <c r="A1949">
        <v>1933</v>
      </c>
      <c r="B1949" t="s">
        <v>41</v>
      </c>
      <c r="C1949" t="s">
        <v>42</v>
      </c>
      <c r="D1949" t="s">
        <v>43</v>
      </c>
      <c r="E1949">
        <f>"02"</f>
        <v>0</v>
      </c>
      <c r="F1949" t="s">
        <v>124</v>
      </c>
      <c r="G1949" t="s">
        <v>125</v>
      </c>
      <c r="H1949">
        <v>3299</v>
      </c>
      <c r="I1949" t="s">
        <v>1966</v>
      </c>
      <c r="J1949" t="s">
        <v>1967</v>
      </c>
      <c r="K1949" t="s">
        <v>48</v>
      </c>
      <c r="L1949" t="s">
        <v>49</v>
      </c>
      <c r="M1949">
        <v>18</v>
      </c>
      <c r="N1949" t="s">
        <v>1893</v>
      </c>
      <c r="O1949" t="s">
        <v>51</v>
      </c>
      <c r="P1949" t="s">
        <v>912</v>
      </c>
      <c r="Q1949" t="s">
        <v>913</v>
      </c>
      <c r="R1949" t="s">
        <v>914</v>
      </c>
      <c r="S1949" t="s">
        <v>55</v>
      </c>
      <c r="T1949" t="s">
        <v>55</v>
      </c>
      <c r="U1949" t="s">
        <v>915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305</v>
      </c>
      <c r="AI1949">
        <f>"02002     "</f>
        <v>0</v>
      </c>
      <c r="AJ1949" t="s">
        <v>128</v>
      </c>
      <c r="AK1949" t="s">
        <v>129</v>
      </c>
      <c r="AL1949" t="s">
        <v>1995</v>
      </c>
      <c r="AM1949" t="s">
        <v>1996</v>
      </c>
      <c r="AN1949" t="s">
        <v>68</v>
      </c>
      <c r="AO1949" t="s">
        <v>71</v>
      </c>
    </row>
    <row r="1950" spans="1:41">
      <c r="A1950">
        <v>1934</v>
      </c>
      <c r="B1950" t="s">
        <v>41</v>
      </c>
      <c r="C1950" t="s">
        <v>42</v>
      </c>
      <c r="D1950" t="s">
        <v>43</v>
      </c>
      <c r="E1950">
        <f>"03"</f>
        <v>0</v>
      </c>
      <c r="F1950" t="s">
        <v>73</v>
      </c>
      <c r="G1950" t="s">
        <v>74</v>
      </c>
      <c r="H1950">
        <v>3299</v>
      </c>
      <c r="I1950" t="s">
        <v>1966</v>
      </c>
      <c r="J1950" t="s">
        <v>1967</v>
      </c>
      <c r="K1950" t="s">
        <v>48</v>
      </c>
      <c r="L1950" t="s">
        <v>49</v>
      </c>
      <c r="M1950">
        <v>18</v>
      </c>
      <c r="N1950" t="s">
        <v>1893</v>
      </c>
      <c r="O1950" t="s">
        <v>51</v>
      </c>
      <c r="P1950" t="s">
        <v>912</v>
      </c>
      <c r="Q1950" t="s">
        <v>913</v>
      </c>
      <c r="R1950" t="s">
        <v>914</v>
      </c>
      <c r="S1950" t="s">
        <v>55</v>
      </c>
      <c r="T1950" t="s">
        <v>55</v>
      </c>
      <c r="U1950" t="s">
        <v>915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306</v>
      </c>
      <c r="AI1950">
        <f>"03311     "</f>
        <v>0</v>
      </c>
      <c r="AJ1950" t="s">
        <v>318</v>
      </c>
      <c r="AK1950" t="s">
        <v>319</v>
      </c>
      <c r="AL1950" t="s">
        <v>315</v>
      </c>
      <c r="AM1950" t="s">
        <v>316</v>
      </c>
      <c r="AN1950" t="s">
        <v>286</v>
      </c>
      <c r="AO1950" t="s">
        <v>85</v>
      </c>
    </row>
    <row r="1951" spans="1:41">
      <c r="A1951">
        <v>1935</v>
      </c>
      <c r="B1951" t="s">
        <v>41</v>
      </c>
      <c r="C1951" t="s">
        <v>42</v>
      </c>
      <c r="D1951" t="s">
        <v>43</v>
      </c>
      <c r="E1951">
        <f>"03"</f>
        <v>0</v>
      </c>
      <c r="F1951" t="s">
        <v>73</v>
      </c>
      <c r="G1951" t="s">
        <v>74</v>
      </c>
      <c r="H1951">
        <v>3299</v>
      </c>
      <c r="I1951" t="s">
        <v>1966</v>
      </c>
      <c r="J1951" t="s">
        <v>1967</v>
      </c>
      <c r="K1951" t="s">
        <v>48</v>
      </c>
      <c r="L1951" t="s">
        <v>49</v>
      </c>
      <c r="M1951">
        <v>18</v>
      </c>
      <c r="N1951" t="s">
        <v>1893</v>
      </c>
      <c r="O1951" t="s">
        <v>51</v>
      </c>
      <c r="P1951" t="s">
        <v>912</v>
      </c>
      <c r="Q1951" t="s">
        <v>913</v>
      </c>
      <c r="R1951" t="s">
        <v>914</v>
      </c>
      <c r="S1951" t="s">
        <v>55</v>
      </c>
      <c r="T1951" t="s">
        <v>55</v>
      </c>
      <c r="U1951" t="s">
        <v>915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307</v>
      </c>
      <c r="AI1951">
        <f>"03312     "</f>
        <v>0</v>
      </c>
      <c r="AJ1951" t="s">
        <v>328</v>
      </c>
      <c r="AK1951" t="s">
        <v>329</v>
      </c>
      <c r="AL1951" t="s">
        <v>330</v>
      </c>
      <c r="AM1951" t="s">
        <v>331</v>
      </c>
      <c r="AN1951" t="s">
        <v>286</v>
      </c>
      <c r="AO1951" t="s">
        <v>253</v>
      </c>
    </row>
    <row r="1952" spans="1:41">
      <c r="A1952">
        <v>1936</v>
      </c>
      <c r="B1952" t="s">
        <v>41</v>
      </c>
      <c r="C1952" t="s">
        <v>42</v>
      </c>
      <c r="D1952" t="s">
        <v>43</v>
      </c>
      <c r="E1952">
        <f>"03"</f>
        <v>0</v>
      </c>
      <c r="F1952" t="s">
        <v>73</v>
      </c>
      <c r="G1952" t="s">
        <v>74</v>
      </c>
      <c r="H1952">
        <v>3299</v>
      </c>
      <c r="I1952" t="s">
        <v>1966</v>
      </c>
      <c r="J1952" t="s">
        <v>1967</v>
      </c>
      <c r="K1952" t="s">
        <v>48</v>
      </c>
      <c r="L1952" t="s">
        <v>49</v>
      </c>
      <c r="M1952">
        <v>18</v>
      </c>
      <c r="N1952" t="s">
        <v>1893</v>
      </c>
      <c r="O1952" t="s">
        <v>51</v>
      </c>
      <c r="P1952" t="s">
        <v>912</v>
      </c>
      <c r="Q1952" t="s">
        <v>913</v>
      </c>
      <c r="R1952" t="s">
        <v>914</v>
      </c>
      <c r="S1952" t="s">
        <v>55</v>
      </c>
      <c r="T1952" t="s">
        <v>55</v>
      </c>
      <c r="U1952" t="s">
        <v>915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308</v>
      </c>
      <c r="AI1952">
        <f>"03311     "</f>
        <v>0</v>
      </c>
      <c r="AJ1952" t="s">
        <v>318</v>
      </c>
      <c r="AK1952" t="s">
        <v>319</v>
      </c>
      <c r="AL1952" t="s">
        <v>315</v>
      </c>
      <c r="AM1952" t="s">
        <v>316</v>
      </c>
      <c r="AN1952" t="s">
        <v>286</v>
      </c>
      <c r="AO1952" t="s">
        <v>85</v>
      </c>
    </row>
    <row r="1953" spans="1:41">
      <c r="A1953">
        <v>1937</v>
      </c>
      <c r="B1953" t="s">
        <v>41</v>
      </c>
      <c r="C1953" t="s">
        <v>42</v>
      </c>
      <c r="D1953" t="s">
        <v>43</v>
      </c>
      <c r="E1953">
        <f>"03"</f>
        <v>0</v>
      </c>
      <c r="F1953" t="s">
        <v>73</v>
      </c>
      <c r="G1953" t="s">
        <v>74</v>
      </c>
      <c r="H1953">
        <v>3299</v>
      </c>
      <c r="I1953" t="s">
        <v>1966</v>
      </c>
      <c r="J1953" t="s">
        <v>1967</v>
      </c>
      <c r="K1953" t="s">
        <v>48</v>
      </c>
      <c r="L1953" t="s">
        <v>49</v>
      </c>
      <c r="M1953">
        <v>18</v>
      </c>
      <c r="N1953" t="s">
        <v>1893</v>
      </c>
      <c r="O1953" t="s">
        <v>51</v>
      </c>
      <c r="P1953" t="s">
        <v>912</v>
      </c>
      <c r="Q1953" t="s">
        <v>913</v>
      </c>
      <c r="R1953" t="s">
        <v>914</v>
      </c>
      <c r="S1953" t="s">
        <v>55</v>
      </c>
      <c r="T1953" t="s">
        <v>55</v>
      </c>
      <c r="U1953" t="s">
        <v>915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309</v>
      </c>
      <c r="AI1953">
        <f>"03311     "</f>
        <v>0</v>
      </c>
      <c r="AJ1953" t="s">
        <v>318</v>
      </c>
      <c r="AK1953" t="s">
        <v>319</v>
      </c>
      <c r="AL1953" t="s">
        <v>315</v>
      </c>
      <c r="AM1953" t="s">
        <v>316</v>
      </c>
      <c r="AN1953" t="s">
        <v>286</v>
      </c>
      <c r="AO1953" t="s">
        <v>85</v>
      </c>
    </row>
    <row r="1954" spans="1:41">
      <c r="A1954">
        <v>1938</v>
      </c>
      <c r="B1954" t="s">
        <v>41</v>
      </c>
      <c r="C1954" t="s">
        <v>42</v>
      </c>
      <c r="D1954" t="s">
        <v>43</v>
      </c>
      <c r="E1954">
        <f>"03"</f>
        <v>0</v>
      </c>
      <c r="F1954" t="s">
        <v>73</v>
      </c>
      <c r="G1954" t="s">
        <v>74</v>
      </c>
      <c r="H1954">
        <v>3299</v>
      </c>
      <c r="I1954" t="s">
        <v>1966</v>
      </c>
      <c r="J1954" t="s">
        <v>1967</v>
      </c>
      <c r="K1954" t="s">
        <v>48</v>
      </c>
      <c r="L1954" t="s">
        <v>49</v>
      </c>
      <c r="M1954">
        <v>18</v>
      </c>
      <c r="N1954" t="s">
        <v>1893</v>
      </c>
      <c r="O1954" t="s">
        <v>51</v>
      </c>
      <c r="P1954" t="s">
        <v>912</v>
      </c>
      <c r="Q1954" t="s">
        <v>913</v>
      </c>
      <c r="R1954" t="s">
        <v>914</v>
      </c>
      <c r="S1954" t="s">
        <v>55</v>
      </c>
      <c r="T1954" t="s">
        <v>55</v>
      </c>
      <c r="U1954" t="s">
        <v>915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310</v>
      </c>
      <c r="AI1954">
        <f>"03103     "</f>
        <v>0</v>
      </c>
      <c r="AJ1954" t="s">
        <v>694</v>
      </c>
      <c r="AK1954" t="s">
        <v>695</v>
      </c>
      <c r="AL1954" t="s">
        <v>83</v>
      </c>
      <c r="AM1954" t="s">
        <v>84</v>
      </c>
      <c r="AN1954" t="s">
        <v>286</v>
      </c>
      <c r="AO1954" t="s">
        <v>85</v>
      </c>
    </row>
    <row r="1955" spans="1:41">
      <c r="A1955">
        <v>1939</v>
      </c>
      <c r="B1955" t="s">
        <v>41</v>
      </c>
      <c r="C1955" t="s">
        <v>42</v>
      </c>
      <c r="D1955" t="s">
        <v>43</v>
      </c>
      <c r="E1955">
        <f>"03"</f>
        <v>0</v>
      </c>
      <c r="F1955" t="s">
        <v>73</v>
      </c>
      <c r="G1955" t="s">
        <v>74</v>
      </c>
      <c r="H1955">
        <v>3299</v>
      </c>
      <c r="I1955" t="s">
        <v>1966</v>
      </c>
      <c r="J1955" t="s">
        <v>1967</v>
      </c>
      <c r="K1955" t="s">
        <v>48</v>
      </c>
      <c r="L1955" t="s">
        <v>49</v>
      </c>
      <c r="M1955">
        <v>18</v>
      </c>
      <c r="N1955" t="s">
        <v>1893</v>
      </c>
      <c r="O1955" t="s">
        <v>51</v>
      </c>
      <c r="P1955" t="s">
        <v>912</v>
      </c>
      <c r="Q1955" t="s">
        <v>913</v>
      </c>
      <c r="R1955" t="s">
        <v>914</v>
      </c>
      <c r="S1955" t="s">
        <v>55</v>
      </c>
      <c r="T1955" t="s">
        <v>55</v>
      </c>
      <c r="U1955" t="s">
        <v>915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311</v>
      </c>
      <c r="AI1955">
        <f>"03101     "</f>
        <v>0</v>
      </c>
      <c r="AJ1955" t="s">
        <v>81</v>
      </c>
      <c r="AK1955" t="s">
        <v>82</v>
      </c>
      <c r="AL1955" t="s">
        <v>83</v>
      </c>
      <c r="AM1955" t="s">
        <v>84</v>
      </c>
      <c r="AN1955" t="s">
        <v>286</v>
      </c>
      <c r="AO1955" t="s">
        <v>85</v>
      </c>
    </row>
    <row r="1956" spans="1:41">
      <c r="A1956">
        <v>1940</v>
      </c>
      <c r="B1956" t="s">
        <v>41</v>
      </c>
      <c r="C1956" t="s">
        <v>42</v>
      </c>
      <c r="D1956" t="s">
        <v>43</v>
      </c>
      <c r="E1956">
        <f>"03"</f>
        <v>0</v>
      </c>
      <c r="F1956" t="s">
        <v>73</v>
      </c>
      <c r="G1956" t="s">
        <v>74</v>
      </c>
      <c r="H1956">
        <v>3299</v>
      </c>
      <c r="I1956" t="s">
        <v>1966</v>
      </c>
      <c r="J1956" t="s">
        <v>1967</v>
      </c>
      <c r="K1956" t="s">
        <v>48</v>
      </c>
      <c r="L1956" t="s">
        <v>49</v>
      </c>
      <c r="M1956">
        <v>18</v>
      </c>
      <c r="N1956" t="s">
        <v>1893</v>
      </c>
      <c r="O1956" t="s">
        <v>51</v>
      </c>
      <c r="P1956" t="s">
        <v>912</v>
      </c>
      <c r="Q1956" t="s">
        <v>913</v>
      </c>
      <c r="R1956" t="s">
        <v>914</v>
      </c>
      <c r="S1956" t="s">
        <v>55</v>
      </c>
      <c r="T1956" t="s">
        <v>55</v>
      </c>
      <c r="U1956" t="s">
        <v>915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312</v>
      </c>
      <c r="AI1956">
        <f>"03104     "</f>
        <v>0</v>
      </c>
      <c r="AJ1956" t="s">
        <v>703</v>
      </c>
      <c r="AK1956" t="s">
        <v>704</v>
      </c>
      <c r="AL1956" t="s">
        <v>83</v>
      </c>
      <c r="AM1956" t="s">
        <v>84</v>
      </c>
      <c r="AN1956" t="s">
        <v>286</v>
      </c>
      <c r="AO1956" t="s">
        <v>85</v>
      </c>
    </row>
    <row r="1957" spans="1:41">
      <c r="A1957">
        <v>1941</v>
      </c>
      <c r="B1957" t="s">
        <v>41</v>
      </c>
      <c r="C1957" t="s">
        <v>42</v>
      </c>
      <c r="D1957" t="s">
        <v>43</v>
      </c>
      <c r="E1957">
        <f>"02"</f>
        <v>0</v>
      </c>
      <c r="F1957" t="s">
        <v>124</v>
      </c>
      <c r="G1957" t="s">
        <v>125</v>
      </c>
      <c r="H1957">
        <v>3299</v>
      </c>
      <c r="I1957" t="s">
        <v>1966</v>
      </c>
      <c r="J1957" t="s">
        <v>1967</v>
      </c>
      <c r="K1957" t="s">
        <v>48</v>
      </c>
      <c r="L1957" t="s">
        <v>49</v>
      </c>
      <c r="M1957">
        <v>18</v>
      </c>
      <c r="N1957" t="s">
        <v>1893</v>
      </c>
      <c r="O1957" t="s">
        <v>51</v>
      </c>
      <c r="P1957" t="s">
        <v>912</v>
      </c>
      <c r="Q1957" t="s">
        <v>913</v>
      </c>
      <c r="R1957" t="s">
        <v>914</v>
      </c>
      <c r="S1957" t="s">
        <v>55</v>
      </c>
      <c r="T1957" t="s">
        <v>55</v>
      </c>
      <c r="U1957" t="s">
        <v>915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313</v>
      </c>
      <c r="AI1957">
        <f>"02002     "</f>
        <v>0</v>
      </c>
      <c r="AJ1957" t="s">
        <v>128</v>
      </c>
      <c r="AK1957" t="s">
        <v>129</v>
      </c>
      <c r="AL1957" t="s">
        <v>1999</v>
      </c>
      <c r="AM1957" t="s">
        <v>2000</v>
      </c>
      <c r="AN1957" t="s">
        <v>68</v>
      </c>
      <c r="AO1957" t="s">
        <v>85</v>
      </c>
    </row>
    <row r="1958" spans="1:41">
      <c r="A1958">
        <v>1942</v>
      </c>
      <c r="B1958" t="s">
        <v>41</v>
      </c>
      <c r="C1958" t="s">
        <v>42</v>
      </c>
      <c r="D1958" t="s">
        <v>43</v>
      </c>
      <c r="E1958">
        <f>"02"</f>
        <v>0</v>
      </c>
      <c r="F1958" t="s">
        <v>124</v>
      </c>
      <c r="G1958" t="s">
        <v>125</v>
      </c>
      <c r="H1958">
        <v>3299</v>
      </c>
      <c r="I1958" t="s">
        <v>1966</v>
      </c>
      <c r="J1958" t="s">
        <v>1967</v>
      </c>
      <c r="K1958" t="s">
        <v>48</v>
      </c>
      <c r="L1958" t="s">
        <v>49</v>
      </c>
      <c r="M1958">
        <v>18</v>
      </c>
      <c r="N1958" t="s">
        <v>1893</v>
      </c>
      <c r="O1958" t="s">
        <v>51</v>
      </c>
      <c r="P1958" t="s">
        <v>912</v>
      </c>
      <c r="Q1958" t="s">
        <v>913</v>
      </c>
      <c r="R1958" t="s">
        <v>914</v>
      </c>
      <c r="S1958" t="s">
        <v>55</v>
      </c>
      <c r="T1958" t="s">
        <v>55</v>
      </c>
      <c r="U1958" t="s">
        <v>915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314</v>
      </c>
      <c r="AI1958">
        <f>"02102     "</f>
        <v>0</v>
      </c>
      <c r="AJ1958" t="s">
        <v>926</v>
      </c>
      <c r="AK1958" t="s">
        <v>927</v>
      </c>
      <c r="AL1958" t="s">
        <v>207</v>
      </c>
      <c r="AM1958" t="s">
        <v>208</v>
      </c>
      <c r="AN1958" t="s">
        <v>286</v>
      </c>
      <c r="AO1958" t="s">
        <v>85</v>
      </c>
    </row>
    <row r="1959" spans="1:41">
      <c r="A1959">
        <v>1943</v>
      </c>
      <c r="B1959" t="s">
        <v>41</v>
      </c>
      <c r="C1959" t="s">
        <v>42</v>
      </c>
      <c r="D1959" t="s">
        <v>43</v>
      </c>
      <c r="E1959">
        <f>"01"</f>
        <v>0</v>
      </c>
      <c r="F1959" t="s">
        <v>377</v>
      </c>
      <c r="G1959" t="s">
        <v>378</v>
      </c>
      <c r="H1959">
        <v>3299</v>
      </c>
      <c r="I1959" t="s">
        <v>1966</v>
      </c>
      <c r="J1959" t="s">
        <v>1967</v>
      </c>
      <c r="K1959" t="s">
        <v>48</v>
      </c>
      <c r="L1959" t="s">
        <v>49</v>
      </c>
      <c r="M1959">
        <v>18</v>
      </c>
      <c r="N1959" t="s">
        <v>1893</v>
      </c>
      <c r="O1959" t="s">
        <v>51</v>
      </c>
      <c r="P1959" t="s">
        <v>912</v>
      </c>
      <c r="Q1959" t="s">
        <v>913</v>
      </c>
      <c r="R1959" t="s">
        <v>914</v>
      </c>
      <c r="S1959" t="s">
        <v>55</v>
      </c>
      <c r="T1959" t="s">
        <v>55</v>
      </c>
      <c r="U1959" t="s">
        <v>915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315</v>
      </c>
      <c r="AI1959">
        <f>"01202     "</f>
        <v>0</v>
      </c>
      <c r="AJ1959" t="s">
        <v>384</v>
      </c>
      <c r="AK1959" t="s">
        <v>385</v>
      </c>
      <c r="AL1959" t="s">
        <v>107</v>
      </c>
      <c r="AM1959" t="s">
        <v>108</v>
      </c>
      <c r="AN1959" t="s">
        <v>286</v>
      </c>
      <c r="AO1959" t="s">
        <v>85</v>
      </c>
    </row>
    <row r="1960" spans="1:41">
      <c r="A1960">
        <v>1944</v>
      </c>
      <c r="B1960" t="s">
        <v>41</v>
      </c>
      <c r="C1960" t="s">
        <v>42</v>
      </c>
      <c r="D1960" t="s">
        <v>43</v>
      </c>
      <c r="E1960">
        <f>"05"</f>
        <v>0</v>
      </c>
      <c r="F1960" t="s">
        <v>99</v>
      </c>
      <c r="G1960" t="s">
        <v>100</v>
      </c>
      <c r="H1960">
        <v>3299</v>
      </c>
      <c r="I1960" t="s">
        <v>1966</v>
      </c>
      <c r="J1960" t="s">
        <v>1967</v>
      </c>
      <c r="K1960" t="s">
        <v>48</v>
      </c>
      <c r="L1960" t="s">
        <v>49</v>
      </c>
      <c r="M1960">
        <v>18</v>
      </c>
      <c r="N1960" t="s">
        <v>1893</v>
      </c>
      <c r="O1960" t="s">
        <v>51</v>
      </c>
      <c r="P1960" t="s">
        <v>912</v>
      </c>
      <c r="Q1960" t="s">
        <v>913</v>
      </c>
      <c r="R1960" t="s">
        <v>914</v>
      </c>
      <c r="S1960" t="s">
        <v>55</v>
      </c>
      <c r="T1960" t="s">
        <v>55</v>
      </c>
      <c r="U1960" t="s">
        <v>915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317</v>
      </c>
      <c r="AI1960">
        <f>"05205     "</f>
        <v>0</v>
      </c>
      <c r="AJ1960" t="s">
        <v>470</v>
      </c>
      <c r="AK1960" t="s">
        <v>471</v>
      </c>
      <c r="AL1960" t="s">
        <v>107</v>
      </c>
      <c r="AM1960" t="s">
        <v>108</v>
      </c>
      <c r="AN1960" t="s">
        <v>68</v>
      </c>
      <c r="AO1960" t="s">
        <v>85</v>
      </c>
    </row>
    <row r="1961" spans="1:41">
      <c r="A1961">
        <v>1945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1966</v>
      </c>
      <c r="J1961" t="s">
        <v>1967</v>
      </c>
      <c r="K1961" t="s">
        <v>48</v>
      </c>
      <c r="L1961" t="s">
        <v>49</v>
      </c>
      <c r="M1961">
        <v>18</v>
      </c>
      <c r="N1961" t="s">
        <v>1893</v>
      </c>
      <c r="O1961" t="s">
        <v>51</v>
      </c>
      <c r="P1961" t="s">
        <v>912</v>
      </c>
      <c r="Q1961" t="s">
        <v>913</v>
      </c>
      <c r="R1961" t="s">
        <v>914</v>
      </c>
      <c r="S1961" t="s">
        <v>55</v>
      </c>
      <c r="T1961" t="s">
        <v>55</v>
      </c>
      <c r="U1961" t="s">
        <v>915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318</v>
      </c>
      <c r="AI1961">
        <f>"07113     "</f>
        <v>0</v>
      </c>
      <c r="AJ1961" t="s">
        <v>545</v>
      </c>
      <c r="AK1961" t="s">
        <v>546</v>
      </c>
      <c r="AL1961" t="s">
        <v>66</v>
      </c>
      <c r="AM1961" t="s">
        <v>67</v>
      </c>
      <c r="AN1961" t="s">
        <v>68</v>
      </c>
      <c r="AO1961" t="s">
        <v>69</v>
      </c>
    </row>
    <row r="1962" spans="1:41">
      <c r="A1962">
        <v>1946</v>
      </c>
      <c r="B1962" t="s">
        <v>41</v>
      </c>
      <c r="C1962" t="s">
        <v>42</v>
      </c>
      <c r="D1962" t="s">
        <v>43</v>
      </c>
      <c r="E1962">
        <f>"07"</f>
        <v>0</v>
      </c>
      <c r="F1962" t="s">
        <v>44</v>
      </c>
      <c r="G1962" t="s">
        <v>45</v>
      </c>
      <c r="H1962">
        <v>3299</v>
      </c>
      <c r="I1962" t="s">
        <v>1966</v>
      </c>
      <c r="J1962" t="s">
        <v>1967</v>
      </c>
      <c r="K1962" t="s">
        <v>48</v>
      </c>
      <c r="L1962" t="s">
        <v>49</v>
      </c>
      <c r="M1962">
        <v>18</v>
      </c>
      <c r="N1962" t="s">
        <v>1893</v>
      </c>
      <c r="O1962" t="s">
        <v>51</v>
      </c>
      <c r="P1962" t="s">
        <v>912</v>
      </c>
      <c r="Q1962" t="s">
        <v>913</v>
      </c>
      <c r="R1962" t="s">
        <v>914</v>
      </c>
      <c r="S1962" t="s">
        <v>55</v>
      </c>
      <c r="T1962" t="s">
        <v>55</v>
      </c>
      <c r="U1962" t="s">
        <v>915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319</v>
      </c>
      <c r="AI1962">
        <f>"07113     "</f>
        <v>0</v>
      </c>
      <c r="AJ1962" t="s">
        <v>545</v>
      </c>
      <c r="AK1962" t="s">
        <v>546</v>
      </c>
      <c r="AL1962" t="s">
        <v>66</v>
      </c>
      <c r="AM1962" t="s">
        <v>67</v>
      </c>
      <c r="AN1962" t="s">
        <v>68</v>
      </c>
      <c r="AO1962" t="s">
        <v>71</v>
      </c>
    </row>
    <row r="1963" spans="1:41">
      <c r="A1963">
        <v>1947</v>
      </c>
      <c r="B1963" t="s">
        <v>41</v>
      </c>
      <c r="C1963" t="s">
        <v>42</v>
      </c>
      <c r="D1963" t="s">
        <v>43</v>
      </c>
      <c r="E1963">
        <f>"04"</f>
        <v>0</v>
      </c>
      <c r="F1963" t="s">
        <v>86</v>
      </c>
      <c r="G1963" t="s">
        <v>87</v>
      </c>
      <c r="H1963">
        <v>3299</v>
      </c>
      <c r="I1963" t="s">
        <v>1966</v>
      </c>
      <c r="J1963" t="s">
        <v>1967</v>
      </c>
      <c r="K1963" t="s">
        <v>48</v>
      </c>
      <c r="L1963" t="s">
        <v>49</v>
      </c>
      <c r="M1963">
        <v>18</v>
      </c>
      <c r="N1963" t="s">
        <v>1893</v>
      </c>
      <c r="O1963" t="s">
        <v>51</v>
      </c>
      <c r="P1963" t="s">
        <v>912</v>
      </c>
      <c r="Q1963" t="s">
        <v>913</v>
      </c>
      <c r="R1963" t="s">
        <v>914</v>
      </c>
      <c r="S1963" t="s">
        <v>55</v>
      </c>
      <c r="T1963" t="s">
        <v>55</v>
      </c>
      <c r="U1963" t="s">
        <v>915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320</v>
      </c>
      <c r="AI1963">
        <f>"04101     "</f>
        <v>0</v>
      </c>
      <c r="AJ1963" t="s">
        <v>153</v>
      </c>
      <c r="AK1963" t="s">
        <v>154</v>
      </c>
      <c r="AL1963" t="s">
        <v>96</v>
      </c>
      <c r="AM1963" t="s">
        <v>97</v>
      </c>
      <c r="AN1963" t="s">
        <v>68</v>
      </c>
      <c r="AO1963" t="s">
        <v>2001</v>
      </c>
    </row>
    <row r="1964" spans="1:41">
      <c r="A1964">
        <v>1948</v>
      </c>
      <c r="B1964" t="s">
        <v>41</v>
      </c>
      <c r="C1964" t="s">
        <v>42</v>
      </c>
      <c r="D1964" t="s">
        <v>43</v>
      </c>
      <c r="E1964">
        <f>"05"</f>
        <v>0</v>
      </c>
      <c r="F1964" t="s">
        <v>99</v>
      </c>
      <c r="G1964" t="s">
        <v>100</v>
      </c>
      <c r="H1964">
        <v>3299</v>
      </c>
      <c r="I1964" t="s">
        <v>1966</v>
      </c>
      <c r="J1964" t="s">
        <v>1967</v>
      </c>
      <c r="K1964" t="s">
        <v>48</v>
      </c>
      <c r="L1964" t="s">
        <v>49</v>
      </c>
      <c r="M1964">
        <v>18</v>
      </c>
      <c r="N1964" t="s">
        <v>1893</v>
      </c>
      <c r="O1964" t="s">
        <v>51</v>
      </c>
      <c r="P1964" t="s">
        <v>912</v>
      </c>
      <c r="Q1964" t="s">
        <v>913</v>
      </c>
      <c r="R1964" t="s">
        <v>914</v>
      </c>
      <c r="S1964" t="s">
        <v>55</v>
      </c>
      <c r="T1964" t="s">
        <v>55</v>
      </c>
      <c r="U1964" t="s">
        <v>915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321</v>
      </c>
      <c r="AI1964">
        <f>"05114     "</f>
        <v>0</v>
      </c>
      <c r="AJ1964" t="s">
        <v>590</v>
      </c>
      <c r="AK1964" t="s">
        <v>591</v>
      </c>
      <c r="AL1964" t="s">
        <v>107</v>
      </c>
      <c r="AM1964" t="s">
        <v>108</v>
      </c>
      <c r="AN1964" t="s">
        <v>68</v>
      </c>
      <c r="AO1964" t="s">
        <v>69</v>
      </c>
    </row>
    <row r="1965" spans="1:41">
      <c r="A1965">
        <v>1949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1966</v>
      </c>
      <c r="J1965" t="s">
        <v>1967</v>
      </c>
      <c r="K1965" t="s">
        <v>48</v>
      </c>
      <c r="L1965" t="s">
        <v>49</v>
      </c>
      <c r="M1965">
        <v>18</v>
      </c>
      <c r="N1965" t="s">
        <v>1893</v>
      </c>
      <c r="O1965" t="s">
        <v>51</v>
      </c>
      <c r="P1965" t="s">
        <v>912</v>
      </c>
      <c r="Q1965" t="s">
        <v>913</v>
      </c>
      <c r="R1965" t="s">
        <v>914</v>
      </c>
      <c r="S1965" t="s">
        <v>55</v>
      </c>
      <c r="T1965" t="s">
        <v>55</v>
      </c>
      <c r="U1965" t="s">
        <v>915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322</v>
      </c>
      <c r="AI1965">
        <f>"03311     "</f>
        <v>0</v>
      </c>
      <c r="AJ1965" t="s">
        <v>318</v>
      </c>
      <c r="AK1965" t="s">
        <v>319</v>
      </c>
      <c r="AL1965" t="s">
        <v>315</v>
      </c>
      <c r="AM1965" t="s">
        <v>316</v>
      </c>
      <c r="AN1965" t="s">
        <v>286</v>
      </c>
      <c r="AO1965" t="s">
        <v>85</v>
      </c>
    </row>
    <row r="1966" spans="1:41">
      <c r="A1966">
        <v>1950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1966</v>
      </c>
      <c r="J1966" t="s">
        <v>1967</v>
      </c>
      <c r="K1966" t="s">
        <v>48</v>
      </c>
      <c r="L1966" t="s">
        <v>49</v>
      </c>
      <c r="M1966">
        <v>18</v>
      </c>
      <c r="N1966" t="s">
        <v>1893</v>
      </c>
      <c r="O1966" t="s">
        <v>51</v>
      </c>
      <c r="P1966" t="s">
        <v>912</v>
      </c>
      <c r="Q1966" t="s">
        <v>913</v>
      </c>
      <c r="R1966" t="s">
        <v>914</v>
      </c>
      <c r="S1966" t="s">
        <v>55</v>
      </c>
      <c r="T1966" t="s">
        <v>55</v>
      </c>
      <c r="U1966" t="s">
        <v>915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323</v>
      </c>
      <c r="AI1966">
        <f>"03311     "</f>
        <v>0</v>
      </c>
      <c r="AJ1966" t="s">
        <v>318</v>
      </c>
      <c r="AK1966" t="s">
        <v>319</v>
      </c>
      <c r="AL1966" t="s">
        <v>315</v>
      </c>
      <c r="AM1966" t="s">
        <v>316</v>
      </c>
      <c r="AN1966" t="s">
        <v>286</v>
      </c>
      <c r="AO1966" t="s">
        <v>85</v>
      </c>
    </row>
    <row r="1967" spans="1:41">
      <c r="A1967">
        <v>1951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1966</v>
      </c>
      <c r="J1967" t="s">
        <v>1967</v>
      </c>
      <c r="K1967" t="s">
        <v>48</v>
      </c>
      <c r="L1967" t="s">
        <v>49</v>
      </c>
      <c r="M1967">
        <v>18</v>
      </c>
      <c r="N1967" t="s">
        <v>1893</v>
      </c>
      <c r="O1967" t="s">
        <v>51</v>
      </c>
      <c r="P1967" t="s">
        <v>912</v>
      </c>
      <c r="Q1967" t="s">
        <v>913</v>
      </c>
      <c r="R1967" t="s">
        <v>914</v>
      </c>
      <c r="S1967" t="s">
        <v>55</v>
      </c>
      <c r="T1967" t="s">
        <v>55</v>
      </c>
      <c r="U1967" t="s">
        <v>915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324</v>
      </c>
      <c r="AI1967">
        <f>"03311     "</f>
        <v>0</v>
      </c>
      <c r="AJ1967" t="s">
        <v>318</v>
      </c>
      <c r="AK1967" t="s">
        <v>319</v>
      </c>
      <c r="AL1967" t="s">
        <v>315</v>
      </c>
      <c r="AM1967" t="s">
        <v>316</v>
      </c>
      <c r="AN1967" t="s">
        <v>286</v>
      </c>
      <c r="AO1967" t="s">
        <v>85</v>
      </c>
    </row>
    <row r="1968" spans="1:41">
      <c r="A1968">
        <v>1952</v>
      </c>
      <c r="B1968" t="s">
        <v>41</v>
      </c>
      <c r="C1968" t="s">
        <v>42</v>
      </c>
      <c r="D1968" t="s">
        <v>43</v>
      </c>
      <c r="E1968">
        <f>"07"</f>
        <v>0</v>
      </c>
      <c r="F1968" t="s">
        <v>44</v>
      </c>
      <c r="G1968" t="s">
        <v>45</v>
      </c>
      <c r="H1968">
        <v>3299</v>
      </c>
      <c r="I1968" t="s">
        <v>1966</v>
      </c>
      <c r="J1968" t="s">
        <v>1967</v>
      </c>
      <c r="K1968" t="s">
        <v>48</v>
      </c>
      <c r="L1968" t="s">
        <v>49</v>
      </c>
      <c r="M1968">
        <v>18</v>
      </c>
      <c r="N1968" t="s">
        <v>1893</v>
      </c>
      <c r="O1968" t="s">
        <v>51</v>
      </c>
      <c r="P1968" t="s">
        <v>912</v>
      </c>
      <c r="Q1968" t="s">
        <v>913</v>
      </c>
      <c r="R1968" t="s">
        <v>914</v>
      </c>
      <c r="S1968" t="s">
        <v>55</v>
      </c>
      <c r="T1968" t="s">
        <v>55</v>
      </c>
      <c r="U1968" t="s">
        <v>915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325</v>
      </c>
      <c r="AI1968">
        <f>"07311     "</f>
        <v>0</v>
      </c>
      <c r="AJ1968" t="s">
        <v>119</v>
      </c>
      <c r="AK1968" t="s">
        <v>120</v>
      </c>
      <c r="AL1968" t="s">
        <v>1527</v>
      </c>
      <c r="AM1968" t="s">
        <v>1528</v>
      </c>
      <c r="AN1968" t="s">
        <v>68</v>
      </c>
      <c r="AO1968" t="s">
        <v>233</v>
      </c>
    </row>
    <row r="1969" spans="1:41">
      <c r="A1969">
        <v>1953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1966</v>
      </c>
      <c r="J1969" t="s">
        <v>1967</v>
      </c>
      <c r="K1969" t="s">
        <v>48</v>
      </c>
      <c r="L1969" t="s">
        <v>49</v>
      </c>
      <c r="M1969">
        <v>18</v>
      </c>
      <c r="N1969" t="s">
        <v>1893</v>
      </c>
      <c r="O1969" t="s">
        <v>51</v>
      </c>
      <c r="P1969" t="s">
        <v>912</v>
      </c>
      <c r="Q1969" t="s">
        <v>913</v>
      </c>
      <c r="R1969" t="s">
        <v>914</v>
      </c>
      <c r="S1969" t="s">
        <v>55</v>
      </c>
      <c r="T1969" t="s">
        <v>55</v>
      </c>
      <c r="U1969" t="s">
        <v>915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326</v>
      </c>
      <c r="AI1969">
        <f>"03101     "</f>
        <v>0</v>
      </c>
      <c r="AJ1969" t="s">
        <v>81</v>
      </c>
      <c r="AK1969" t="s">
        <v>82</v>
      </c>
      <c r="AL1969" t="s">
        <v>83</v>
      </c>
      <c r="AM1969" t="s">
        <v>84</v>
      </c>
      <c r="AN1969" t="s">
        <v>286</v>
      </c>
      <c r="AO1969" t="s">
        <v>253</v>
      </c>
    </row>
    <row r="1970" spans="1:41">
      <c r="A1970">
        <v>1954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1966</v>
      </c>
      <c r="J1970" t="s">
        <v>1967</v>
      </c>
      <c r="K1970" t="s">
        <v>48</v>
      </c>
      <c r="L1970" t="s">
        <v>49</v>
      </c>
      <c r="M1970">
        <v>18</v>
      </c>
      <c r="N1970" t="s">
        <v>1893</v>
      </c>
      <c r="O1970" t="s">
        <v>51</v>
      </c>
      <c r="P1970" t="s">
        <v>912</v>
      </c>
      <c r="Q1970" t="s">
        <v>913</v>
      </c>
      <c r="R1970" t="s">
        <v>914</v>
      </c>
      <c r="S1970" t="s">
        <v>55</v>
      </c>
      <c r="T1970" t="s">
        <v>55</v>
      </c>
      <c r="U1970" t="s">
        <v>915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327</v>
      </c>
      <c r="AI1970">
        <f>"03102     "</f>
        <v>0</v>
      </c>
      <c r="AJ1970" t="s">
        <v>857</v>
      </c>
      <c r="AK1970" t="s">
        <v>858</v>
      </c>
      <c r="AL1970" t="s">
        <v>83</v>
      </c>
      <c r="AM1970" t="s">
        <v>84</v>
      </c>
      <c r="AN1970" t="s">
        <v>68</v>
      </c>
      <c r="AO1970" t="s">
        <v>85</v>
      </c>
    </row>
    <row r="1971" spans="1:41">
      <c r="A1971">
        <v>1955</v>
      </c>
      <c r="B1971" t="s">
        <v>41</v>
      </c>
      <c r="C1971" t="s">
        <v>42</v>
      </c>
      <c r="D1971" t="s">
        <v>43</v>
      </c>
      <c r="E1971">
        <f>"03"</f>
        <v>0</v>
      </c>
      <c r="F1971" t="s">
        <v>73</v>
      </c>
      <c r="G1971" t="s">
        <v>74</v>
      </c>
      <c r="H1971">
        <v>3299</v>
      </c>
      <c r="I1971" t="s">
        <v>1966</v>
      </c>
      <c r="J1971" t="s">
        <v>1967</v>
      </c>
      <c r="K1971" t="s">
        <v>48</v>
      </c>
      <c r="L1971" t="s">
        <v>49</v>
      </c>
      <c r="M1971">
        <v>18</v>
      </c>
      <c r="N1971" t="s">
        <v>1893</v>
      </c>
      <c r="O1971" t="s">
        <v>51</v>
      </c>
      <c r="P1971" t="s">
        <v>912</v>
      </c>
      <c r="Q1971" t="s">
        <v>913</v>
      </c>
      <c r="R1971" t="s">
        <v>914</v>
      </c>
      <c r="S1971" t="s">
        <v>55</v>
      </c>
      <c r="T1971" t="s">
        <v>55</v>
      </c>
      <c r="U1971" t="s">
        <v>915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328</v>
      </c>
      <c r="AI1971">
        <f>"03102     "</f>
        <v>0</v>
      </c>
      <c r="AJ1971" t="s">
        <v>857</v>
      </c>
      <c r="AK1971" t="s">
        <v>858</v>
      </c>
      <c r="AL1971" t="s">
        <v>83</v>
      </c>
      <c r="AM1971" t="s">
        <v>84</v>
      </c>
      <c r="AN1971" t="s">
        <v>68</v>
      </c>
      <c r="AO1971" t="s">
        <v>85</v>
      </c>
    </row>
    <row r="1972" spans="1:41">
      <c r="A1972">
        <v>1956</v>
      </c>
      <c r="B1972" t="s">
        <v>41</v>
      </c>
      <c r="C1972" t="s">
        <v>42</v>
      </c>
      <c r="D1972" t="s">
        <v>43</v>
      </c>
      <c r="E1972">
        <f>"03"</f>
        <v>0</v>
      </c>
      <c r="F1972" t="s">
        <v>73</v>
      </c>
      <c r="G1972" t="s">
        <v>74</v>
      </c>
      <c r="H1972">
        <v>3299</v>
      </c>
      <c r="I1972" t="s">
        <v>1966</v>
      </c>
      <c r="J1972" t="s">
        <v>1967</v>
      </c>
      <c r="K1972" t="s">
        <v>48</v>
      </c>
      <c r="L1972" t="s">
        <v>49</v>
      </c>
      <c r="M1972">
        <v>18</v>
      </c>
      <c r="N1972" t="s">
        <v>1893</v>
      </c>
      <c r="O1972" t="s">
        <v>51</v>
      </c>
      <c r="P1972" t="s">
        <v>912</v>
      </c>
      <c r="Q1972" t="s">
        <v>913</v>
      </c>
      <c r="R1972" t="s">
        <v>914</v>
      </c>
      <c r="S1972" t="s">
        <v>55</v>
      </c>
      <c r="T1972" t="s">
        <v>55</v>
      </c>
      <c r="U1972" t="s">
        <v>915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329</v>
      </c>
      <c r="AI1972">
        <f>"03104     "</f>
        <v>0</v>
      </c>
      <c r="AJ1972" t="s">
        <v>703</v>
      </c>
      <c r="AK1972" t="s">
        <v>704</v>
      </c>
      <c r="AL1972" t="s">
        <v>83</v>
      </c>
      <c r="AM1972" t="s">
        <v>84</v>
      </c>
      <c r="AN1972" t="s">
        <v>286</v>
      </c>
      <c r="AO1972" t="s">
        <v>310</v>
      </c>
    </row>
    <row r="1973" spans="1:41">
      <c r="A1973">
        <v>1957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1966</v>
      </c>
      <c r="J1973" t="s">
        <v>1967</v>
      </c>
      <c r="K1973" t="s">
        <v>48</v>
      </c>
      <c r="L1973" t="s">
        <v>49</v>
      </c>
      <c r="M1973">
        <v>18</v>
      </c>
      <c r="N1973" t="s">
        <v>1893</v>
      </c>
      <c r="O1973" t="s">
        <v>51</v>
      </c>
      <c r="P1973" t="s">
        <v>912</v>
      </c>
      <c r="Q1973" t="s">
        <v>913</v>
      </c>
      <c r="R1973" t="s">
        <v>914</v>
      </c>
      <c r="S1973" t="s">
        <v>55</v>
      </c>
      <c r="T1973" t="s">
        <v>55</v>
      </c>
      <c r="U1973" t="s">
        <v>915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330</v>
      </c>
      <c r="AI1973">
        <f>"03104     "</f>
        <v>0</v>
      </c>
      <c r="AJ1973" t="s">
        <v>703</v>
      </c>
      <c r="AK1973" t="s">
        <v>704</v>
      </c>
      <c r="AL1973" t="s">
        <v>83</v>
      </c>
      <c r="AM1973" t="s">
        <v>84</v>
      </c>
      <c r="AN1973" t="s">
        <v>286</v>
      </c>
      <c r="AO1973" t="s">
        <v>310</v>
      </c>
    </row>
    <row r="1974" spans="1:41">
      <c r="A1974">
        <v>1958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1966</v>
      </c>
      <c r="J1974" t="s">
        <v>1967</v>
      </c>
      <c r="K1974" t="s">
        <v>48</v>
      </c>
      <c r="L1974" t="s">
        <v>49</v>
      </c>
      <c r="M1974">
        <v>18</v>
      </c>
      <c r="N1974" t="s">
        <v>1893</v>
      </c>
      <c r="O1974" t="s">
        <v>51</v>
      </c>
      <c r="P1974" t="s">
        <v>912</v>
      </c>
      <c r="Q1974" t="s">
        <v>913</v>
      </c>
      <c r="R1974" t="s">
        <v>914</v>
      </c>
      <c r="S1974" t="s">
        <v>55</v>
      </c>
      <c r="T1974" t="s">
        <v>55</v>
      </c>
      <c r="U1974" t="s">
        <v>915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331</v>
      </c>
      <c r="AI1974">
        <f>"03104     "</f>
        <v>0</v>
      </c>
      <c r="AJ1974" t="s">
        <v>703</v>
      </c>
      <c r="AK1974" t="s">
        <v>704</v>
      </c>
      <c r="AL1974" t="s">
        <v>83</v>
      </c>
      <c r="AM1974" t="s">
        <v>84</v>
      </c>
      <c r="AN1974" t="s">
        <v>286</v>
      </c>
      <c r="AO1974" t="s">
        <v>310</v>
      </c>
    </row>
    <row r="1975" spans="1:41">
      <c r="A1975">
        <v>1959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1966</v>
      </c>
      <c r="J1975" t="s">
        <v>1967</v>
      </c>
      <c r="K1975" t="s">
        <v>48</v>
      </c>
      <c r="L1975" t="s">
        <v>49</v>
      </c>
      <c r="M1975">
        <v>18</v>
      </c>
      <c r="N1975" t="s">
        <v>1893</v>
      </c>
      <c r="O1975" t="s">
        <v>51</v>
      </c>
      <c r="P1975" t="s">
        <v>912</v>
      </c>
      <c r="Q1975" t="s">
        <v>913</v>
      </c>
      <c r="R1975" t="s">
        <v>914</v>
      </c>
      <c r="S1975" t="s">
        <v>55</v>
      </c>
      <c r="T1975" t="s">
        <v>55</v>
      </c>
      <c r="U1975" t="s">
        <v>915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332</v>
      </c>
      <c r="AI1975">
        <f>"03104     "</f>
        <v>0</v>
      </c>
      <c r="AJ1975" t="s">
        <v>703</v>
      </c>
      <c r="AK1975" t="s">
        <v>704</v>
      </c>
      <c r="AL1975" t="s">
        <v>83</v>
      </c>
      <c r="AM1975" t="s">
        <v>84</v>
      </c>
      <c r="AN1975" t="s">
        <v>286</v>
      </c>
      <c r="AO1975" t="s">
        <v>310</v>
      </c>
    </row>
    <row r="1976" spans="1:41">
      <c r="A1976">
        <v>1960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1966</v>
      </c>
      <c r="J1976" t="s">
        <v>1967</v>
      </c>
      <c r="K1976" t="s">
        <v>48</v>
      </c>
      <c r="L1976" t="s">
        <v>49</v>
      </c>
      <c r="M1976">
        <v>18</v>
      </c>
      <c r="N1976" t="s">
        <v>1893</v>
      </c>
      <c r="O1976" t="s">
        <v>51</v>
      </c>
      <c r="P1976" t="s">
        <v>912</v>
      </c>
      <c r="Q1976" t="s">
        <v>913</v>
      </c>
      <c r="R1976" t="s">
        <v>914</v>
      </c>
      <c r="S1976" t="s">
        <v>55</v>
      </c>
      <c r="T1976" t="s">
        <v>55</v>
      </c>
      <c r="U1976" t="s">
        <v>915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333</v>
      </c>
      <c r="AI1976">
        <f>"03104     "</f>
        <v>0</v>
      </c>
      <c r="AJ1976" t="s">
        <v>703</v>
      </c>
      <c r="AK1976" t="s">
        <v>704</v>
      </c>
      <c r="AL1976" t="s">
        <v>83</v>
      </c>
      <c r="AM1976" t="s">
        <v>84</v>
      </c>
      <c r="AN1976" t="s">
        <v>286</v>
      </c>
      <c r="AO1976" t="s">
        <v>310</v>
      </c>
    </row>
    <row r="1977" spans="1:41">
      <c r="A1977">
        <v>1961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1966</v>
      </c>
      <c r="J1977" t="s">
        <v>1967</v>
      </c>
      <c r="K1977" t="s">
        <v>48</v>
      </c>
      <c r="L1977" t="s">
        <v>49</v>
      </c>
      <c r="M1977">
        <v>18</v>
      </c>
      <c r="N1977" t="s">
        <v>1893</v>
      </c>
      <c r="O1977" t="s">
        <v>51</v>
      </c>
      <c r="P1977" t="s">
        <v>912</v>
      </c>
      <c r="Q1977" t="s">
        <v>913</v>
      </c>
      <c r="R1977" t="s">
        <v>914</v>
      </c>
      <c r="S1977" t="s">
        <v>55</v>
      </c>
      <c r="T1977" t="s">
        <v>55</v>
      </c>
      <c r="U1977" t="s">
        <v>915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334</v>
      </c>
      <c r="AI1977">
        <f>"03104     "</f>
        <v>0</v>
      </c>
      <c r="AJ1977" t="s">
        <v>703</v>
      </c>
      <c r="AK1977" t="s">
        <v>704</v>
      </c>
      <c r="AL1977" t="s">
        <v>83</v>
      </c>
      <c r="AM1977" t="s">
        <v>84</v>
      </c>
      <c r="AN1977" t="s">
        <v>286</v>
      </c>
      <c r="AO1977" t="s">
        <v>310</v>
      </c>
    </row>
    <row r="1978" spans="1:41">
      <c r="A1978">
        <v>1962</v>
      </c>
      <c r="B1978" t="s">
        <v>41</v>
      </c>
      <c r="C1978" t="s">
        <v>42</v>
      </c>
      <c r="D1978" t="s">
        <v>43</v>
      </c>
      <c r="E1978">
        <f>"09"</f>
        <v>0</v>
      </c>
      <c r="F1978" t="s">
        <v>297</v>
      </c>
      <c r="G1978" t="s">
        <v>298</v>
      </c>
      <c r="H1978">
        <v>3299</v>
      </c>
      <c r="I1978" t="s">
        <v>1966</v>
      </c>
      <c r="J1978" t="s">
        <v>1967</v>
      </c>
      <c r="K1978" t="s">
        <v>48</v>
      </c>
      <c r="L1978" t="s">
        <v>49</v>
      </c>
      <c r="M1978">
        <v>18</v>
      </c>
      <c r="N1978" t="s">
        <v>1893</v>
      </c>
      <c r="O1978" t="s">
        <v>51</v>
      </c>
      <c r="P1978" t="s">
        <v>912</v>
      </c>
      <c r="Q1978" t="s">
        <v>913</v>
      </c>
      <c r="R1978" t="s">
        <v>914</v>
      </c>
      <c r="S1978" t="s">
        <v>55</v>
      </c>
      <c r="T1978" t="s">
        <v>55</v>
      </c>
      <c r="U1978" t="s">
        <v>915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335</v>
      </c>
      <c r="AI1978">
        <f>"09202     "</f>
        <v>0</v>
      </c>
      <c r="AJ1978" t="s">
        <v>304</v>
      </c>
      <c r="AK1978" t="s">
        <v>305</v>
      </c>
      <c r="AL1978" t="s">
        <v>83</v>
      </c>
      <c r="AM1978" t="s">
        <v>84</v>
      </c>
      <c r="AN1978" t="s">
        <v>286</v>
      </c>
      <c r="AO1978" t="s">
        <v>310</v>
      </c>
    </row>
    <row r="1979" spans="1:41">
      <c r="A1979">
        <v>1963</v>
      </c>
      <c r="B1979" t="s">
        <v>41</v>
      </c>
      <c r="C1979" t="s">
        <v>42</v>
      </c>
      <c r="D1979" t="s">
        <v>43</v>
      </c>
      <c r="E1979">
        <f>"08"</f>
        <v>0</v>
      </c>
      <c r="F1979" t="s">
        <v>241</v>
      </c>
      <c r="G1979" t="s">
        <v>242</v>
      </c>
      <c r="H1979">
        <v>3299</v>
      </c>
      <c r="I1979" t="s">
        <v>1966</v>
      </c>
      <c r="J1979" t="s">
        <v>1967</v>
      </c>
      <c r="K1979" t="s">
        <v>48</v>
      </c>
      <c r="L1979" t="s">
        <v>49</v>
      </c>
      <c r="M1979">
        <v>18</v>
      </c>
      <c r="N1979" t="s">
        <v>1893</v>
      </c>
      <c r="O1979" t="s">
        <v>51</v>
      </c>
      <c r="P1979" t="s">
        <v>912</v>
      </c>
      <c r="Q1979" t="s">
        <v>913</v>
      </c>
      <c r="R1979" t="s">
        <v>914</v>
      </c>
      <c r="S1979" t="s">
        <v>55</v>
      </c>
      <c r="T1979" t="s">
        <v>55</v>
      </c>
      <c r="U1979" t="s">
        <v>915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336</v>
      </c>
      <c r="AI1979">
        <f>"08321     "</f>
        <v>0</v>
      </c>
      <c r="AJ1979" t="s">
        <v>1089</v>
      </c>
      <c r="AK1979" t="s">
        <v>1090</v>
      </c>
      <c r="AL1979" t="s">
        <v>375</v>
      </c>
      <c r="AM1979" t="s">
        <v>376</v>
      </c>
      <c r="AN1979" t="s">
        <v>286</v>
      </c>
      <c r="AO1979" t="s">
        <v>69</v>
      </c>
    </row>
    <row r="1980" spans="1:41">
      <c r="A1980">
        <v>1964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1966</v>
      </c>
      <c r="J1980" t="s">
        <v>1967</v>
      </c>
      <c r="K1980" t="s">
        <v>48</v>
      </c>
      <c r="L1980" t="s">
        <v>49</v>
      </c>
      <c r="M1980">
        <v>18</v>
      </c>
      <c r="N1980" t="s">
        <v>1893</v>
      </c>
      <c r="O1980" t="s">
        <v>51</v>
      </c>
      <c r="P1980" t="s">
        <v>912</v>
      </c>
      <c r="Q1980" t="s">
        <v>913</v>
      </c>
      <c r="R1980" t="s">
        <v>914</v>
      </c>
      <c r="S1980" t="s">
        <v>55</v>
      </c>
      <c r="T1980" t="s">
        <v>55</v>
      </c>
      <c r="U1980" t="s">
        <v>915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337</v>
      </c>
      <c r="AI1980">
        <f>"03312     "</f>
        <v>0</v>
      </c>
      <c r="AJ1980" t="s">
        <v>328</v>
      </c>
      <c r="AK1980" t="s">
        <v>329</v>
      </c>
      <c r="AL1980" t="s">
        <v>330</v>
      </c>
      <c r="AM1980" t="s">
        <v>331</v>
      </c>
      <c r="AN1980" t="s">
        <v>286</v>
      </c>
      <c r="AO1980" t="s">
        <v>310</v>
      </c>
    </row>
    <row r="1981" spans="1:41">
      <c r="A1981">
        <v>1965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1966</v>
      </c>
      <c r="J1981" t="s">
        <v>1967</v>
      </c>
      <c r="K1981" t="s">
        <v>48</v>
      </c>
      <c r="L1981" t="s">
        <v>49</v>
      </c>
      <c r="M1981">
        <v>18</v>
      </c>
      <c r="N1981" t="s">
        <v>1893</v>
      </c>
      <c r="O1981" t="s">
        <v>51</v>
      </c>
      <c r="P1981" t="s">
        <v>912</v>
      </c>
      <c r="Q1981" t="s">
        <v>913</v>
      </c>
      <c r="R1981" t="s">
        <v>914</v>
      </c>
      <c r="S1981" t="s">
        <v>55</v>
      </c>
      <c r="T1981" t="s">
        <v>55</v>
      </c>
      <c r="U1981" t="s">
        <v>915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338</v>
      </c>
      <c r="AI1981">
        <f>"03312     "</f>
        <v>0</v>
      </c>
      <c r="AJ1981" t="s">
        <v>328</v>
      </c>
      <c r="AK1981" t="s">
        <v>329</v>
      </c>
      <c r="AL1981" t="s">
        <v>330</v>
      </c>
      <c r="AM1981" t="s">
        <v>331</v>
      </c>
      <c r="AN1981" t="s">
        <v>286</v>
      </c>
      <c r="AO1981" t="s">
        <v>310</v>
      </c>
    </row>
    <row r="1982" spans="1:41">
      <c r="A1982">
        <v>1966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1966</v>
      </c>
      <c r="J1982" t="s">
        <v>1967</v>
      </c>
      <c r="K1982" t="s">
        <v>48</v>
      </c>
      <c r="L1982" t="s">
        <v>49</v>
      </c>
      <c r="M1982">
        <v>18</v>
      </c>
      <c r="N1982" t="s">
        <v>1893</v>
      </c>
      <c r="O1982" t="s">
        <v>51</v>
      </c>
      <c r="P1982" t="s">
        <v>912</v>
      </c>
      <c r="Q1982" t="s">
        <v>913</v>
      </c>
      <c r="R1982" t="s">
        <v>914</v>
      </c>
      <c r="S1982" t="s">
        <v>55</v>
      </c>
      <c r="T1982" t="s">
        <v>55</v>
      </c>
      <c r="U1982" t="s">
        <v>915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339</v>
      </c>
      <c r="AI1982">
        <f>"03312     "</f>
        <v>0</v>
      </c>
      <c r="AJ1982" t="s">
        <v>328</v>
      </c>
      <c r="AK1982" t="s">
        <v>329</v>
      </c>
      <c r="AL1982" t="s">
        <v>330</v>
      </c>
      <c r="AM1982" t="s">
        <v>331</v>
      </c>
      <c r="AN1982" t="s">
        <v>286</v>
      </c>
      <c r="AO1982" t="s">
        <v>310</v>
      </c>
    </row>
    <row r="1983" spans="1:41">
      <c r="A1983">
        <v>1967</v>
      </c>
      <c r="B1983" t="s">
        <v>41</v>
      </c>
      <c r="C1983" t="s">
        <v>42</v>
      </c>
      <c r="D1983" t="s">
        <v>43</v>
      </c>
      <c r="E1983">
        <f>"03"</f>
        <v>0</v>
      </c>
      <c r="F1983" t="s">
        <v>73</v>
      </c>
      <c r="G1983" t="s">
        <v>74</v>
      </c>
      <c r="H1983">
        <v>3299</v>
      </c>
      <c r="I1983" t="s">
        <v>1966</v>
      </c>
      <c r="J1983" t="s">
        <v>1967</v>
      </c>
      <c r="K1983" t="s">
        <v>48</v>
      </c>
      <c r="L1983" t="s">
        <v>49</v>
      </c>
      <c r="M1983">
        <v>18</v>
      </c>
      <c r="N1983" t="s">
        <v>1893</v>
      </c>
      <c r="O1983" t="s">
        <v>51</v>
      </c>
      <c r="P1983" t="s">
        <v>912</v>
      </c>
      <c r="Q1983" t="s">
        <v>913</v>
      </c>
      <c r="R1983" t="s">
        <v>914</v>
      </c>
      <c r="S1983" t="s">
        <v>55</v>
      </c>
      <c r="T1983" t="s">
        <v>55</v>
      </c>
      <c r="U1983" t="s">
        <v>915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340</v>
      </c>
      <c r="AI1983">
        <f>"03312     "</f>
        <v>0</v>
      </c>
      <c r="AJ1983" t="s">
        <v>328</v>
      </c>
      <c r="AK1983" t="s">
        <v>329</v>
      </c>
      <c r="AL1983" t="s">
        <v>330</v>
      </c>
      <c r="AM1983" t="s">
        <v>331</v>
      </c>
      <c r="AN1983" t="s">
        <v>286</v>
      </c>
      <c r="AO1983" t="s">
        <v>310</v>
      </c>
    </row>
    <row r="1984" spans="1:41">
      <c r="A1984">
        <v>1968</v>
      </c>
      <c r="B1984" t="s">
        <v>41</v>
      </c>
      <c r="C1984" t="s">
        <v>42</v>
      </c>
      <c r="D1984" t="s">
        <v>43</v>
      </c>
      <c r="E1984">
        <f>"03"</f>
        <v>0</v>
      </c>
      <c r="F1984" t="s">
        <v>73</v>
      </c>
      <c r="G1984" t="s">
        <v>74</v>
      </c>
      <c r="H1984">
        <v>3299</v>
      </c>
      <c r="I1984" t="s">
        <v>1966</v>
      </c>
      <c r="J1984" t="s">
        <v>1967</v>
      </c>
      <c r="K1984" t="s">
        <v>48</v>
      </c>
      <c r="L1984" t="s">
        <v>49</v>
      </c>
      <c r="M1984">
        <v>18</v>
      </c>
      <c r="N1984" t="s">
        <v>1893</v>
      </c>
      <c r="O1984" t="s">
        <v>51</v>
      </c>
      <c r="P1984" t="s">
        <v>912</v>
      </c>
      <c r="Q1984" t="s">
        <v>913</v>
      </c>
      <c r="R1984" t="s">
        <v>914</v>
      </c>
      <c r="S1984" t="s">
        <v>55</v>
      </c>
      <c r="T1984" t="s">
        <v>55</v>
      </c>
      <c r="U1984" t="s">
        <v>915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341</v>
      </c>
      <c r="AI1984">
        <f>"03312     "</f>
        <v>0</v>
      </c>
      <c r="AJ1984" t="s">
        <v>328</v>
      </c>
      <c r="AK1984" t="s">
        <v>329</v>
      </c>
      <c r="AL1984" t="s">
        <v>330</v>
      </c>
      <c r="AM1984" t="s">
        <v>331</v>
      </c>
      <c r="AN1984" t="s">
        <v>286</v>
      </c>
      <c r="AO1984" t="s">
        <v>310</v>
      </c>
    </row>
    <row r="1985" spans="1:41">
      <c r="A1985">
        <v>1969</v>
      </c>
      <c r="B1985" t="s">
        <v>41</v>
      </c>
      <c r="C1985" t="s">
        <v>42</v>
      </c>
      <c r="D1985" t="s">
        <v>43</v>
      </c>
      <c r="E1985">
        <f>"03"</f>
        <v>0</v>
      </c>
      <c r="F1985" t="s">
        <v>73</v>
      </c>
      <c r="G1985" t="s">
        <v>74</v>
      </c>
      <c r="H1985">
        <v>3299</v>
      </c>
      <c r="I1985" t="s">
        <v>1966</v>
      </c>
      <c r="J1985" t="s">
        <v>1967</v>
      </c>
      <c r="K1985" t="s">
        <v>48</v>
      </c>
      <c r="L1985" t="s">
        <v>49</v>
      </c>
      <c r="M1985">
        <v>18</v>
      </c>
      <c r="N1985" t="s">
        <v>1893</v>
      </c>
      <c r="O1985" t="s">
        <v>51</v>
      </c>
      <c r="P1985" t="s">
        <v>912</v>
      </c>
      <c r="Q1985" t="s">
        <v>913</v>
      </c>
      <c r="R1985" t="s">
        <v>914</v>
      </c>
      <c r="S1985" t="s">
        <v>55</v>
      </c>
      <c r="T1985" t="s">
        <v>55</v>
      </c>
      <c r="U1985" t="s">
        <v>915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342</v>
      </c>
      <c r="AI1985">
        <f>"03311     "</f>
        <v>0</v>
      </c>
      <c r="AJ1985" t="s">
        <v>318</v>
      </c>
      <c r="AK1985" t="s">
        <v>319</v>
      </c>
      <c r="AL1985" t="s">
        <v>315</v>
      </c>
      <c r="AM1985" t="s">
        <v>316</v>
      </c>
      <c r="AN1985" t="s">
        <v>286</v>
      </c>
      <c r="AO1985" t="s">
        <v>310</v>
      </c>
    </row>
    <row r="1986" spans="1:41">
      <c r="A1986">
        <v>1970</v>
      </c>
      <c r="B1986" t="s">
        <v>41</v>
      </c>
      <c r="C1986" t="s">
        <v>42</v>
      </c>
      <c r="D1986" t="s">
        <v>43</v>
      </c>
      <c r="E1986">
        <f>"03"</f>
        <v>0</v>
      </c>
      <c r="F1986" t="s">
        <v>73</v>
      </c>
      <c r="G1986" t="s">
        <v>74</v>
      </c>
      <c r="H1986">
        <v>3299</v>
      </c>
      <c r="I1986" t="s">
        <v>1966</v>
      </c>
      <c r="J1986" t="s">
        <v>1967</v>
      </c>
      <c r="K1986" t="s">
        <v>48</v>
      </c>
      <c r="L1986" t="s">
        <v>49</v>
      </c>
      <c r="M1986">
        <v>18</v>
      </c>
      <c r="N1986" t="s">
        <v>1893</v>
      </c>
      <c r="O1986" t="s">
        <v>51</v>
      </c>
      <c r="P1986" t="s">
        <v>912</v>
      </c>
      <c r="Q1986" t="s">
        <v>913</v>
      </c>
      <c r="R1986" t="s">
        <v>914</v>
      </c>
      <c r="S1986" t="s">
        <v>55</v>
      </c>
      <c r="T1986" t="s">
        <v>55</v>
      </c>
      <c r="U1986" t="s">
        <v>915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343</v>
      </c>
      <c r="AI1986">
        <f>"03311     "</f>
        <v>0</v>
      </c>
      <c r="AJ1986" t="s">
        <v>318</v>
      </c>
      <c r="AK1986" t="s">
        <v>319</v>
      </c>
      <c r="AL1986" t="s">
        <v>315</v>
      </c>
      <c r="AM1986" t="s">
        <v>316</v>
      </c>
      <c r="AN1986" t="s">
        <v>286</v>
      </c>
      <c r="AO1986" t="s">
        <v>310</v>
      </c>
    </row>
    <row r="1987" spans="1:41">
      <c r="A1987">
        <v>1971</v>
      </c>
      <c r="B1987" t="s">
        <v>41</v>
      </c>
      <c r="C1987" t="s">
        <v>42</v>
      </c>
      <c r="D1987" t="s">
        <v>43</v>
      </c>
      <c r="E1987">
        <f>"03"</f>
        <v>0</v>
      </c>
      <c r="F1987" t="s">
        <v>73</v>
      </c>
      <c r="G1987" t="s">
        <v>74</v>
      </c>
      <c r="H1987">
        <v>3299</v>
      </c>
      <c r="I1987" t="s">
        <v>1966</v>
      </c>
      <c r="J1987" t="s">
        <v>1967</v>
      </c>
      <c r="K1987" t="s">
        <v>48</v>
      </c>
      <c r="L1987" t="s">
        <v>49</v>
      </c>
      <c r="M1987">
        <v>18</v>
      </c>
      <c r="N1987" t="s">
        <v>1893</v>
      </c>
      <c r="O1987" t="s">
        <v>51</v>
      </c>
      <c r="P1987" t="s">
        <v>912</v>
      </c>
      <c r="Q1987" t="s">
        <v>913</v>
      </c>
      <c r="R1987" t="s">
        <v>914</v>
      </c>
      <c r="S1987" t="s">
        <v>55</v>
      </c>
      <c r="T1987" t="s">
        <v>55</v>
      </c>
      <c r="U1987" t="s">
        <v>915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345</v>
      </c>
      <c r="AI1987">
        <f>"03311     "</f>
        <v>0</v>
      </c>
      <c r="AJ1987" t="s">
        <v>318</v>
      </c>
      <c r="AK1987" t="s">
        <v>319</v>
      </c>
      <c r="AL1987" t="s">
        <v>315</v>
      </c>
      <c r="AM1987" t="s">
        <v>316</v>
      </c>
      <c r="AN1987" t="s">
        <v>286</v>
      </c>
      <c r="AO1987" t="s">
        <v>310</v>
      </c>
    </row>
    <row r="1988" spans="1:41">
      <c r="A1988">
        <v>1972</v>
      </c>
      <c r="B1988" t="s">
        <v>41</v>
      </c>
      <c r="C1988" t="s">
        <v>42</v>
      </c>
      <c r="D1988" t="s">
        <v>43</v>
      </c>
      <c r="E1988">
        <f>"03"</f>
        <v>0</v>
      </c>
      <c r="F1988" t="s">
        <v>73</v>
      </c>
      <c r="G1988" t="s">
        <v>74</v>
      </c>
      <c r="H1988">
        <v>3299</v>
      </c>
      <c r="I1988" t="s">
        <v>1966</v>
      </c>
      <c r="J1988" t="s">
        <v>1967</v>
      </c>
      <c r="K1988" t="s">
        <v>48</v>
      </c>
      <c r="L1988" t="s">
        <v>49</v>
      </c>
      <c r="M1988">
        <v>18</v>
      </c>
      <c r="N1988" t="s">
        <v>1893</v>
      </c>
      <c r="O1988" t="s">
        <v>51</v>
      </c>
      <c r="P1988" t="s">
        <v>912</v>
      </c>
      <c r="Q1988" t="s">
        <v>913</v>
      </c>
      <c r="R1988" t="s">
        <v>914</v>
      </c>
      <c r="S1988" t="s">
        <v>55</v>
      </c>
      <c r="T1988" t="s">
        <v>55</v>
      </c>
      <c r="U1988" t="s">
        <v>915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346</v>
      </c>
      <c r="AI1988">
        <f>"03311     "</f>
        <v>0</v>
      </c>
      <c r="AJ1988" t="s">
        <v>318</v>
      </c>
      <c r="AK1988" t="s">
        <v>319</v>
      </c>
      <c r="AL1988" t="s">
        <v>315</v>
      </c>
      <c r="AM1988" t="s">
        <v>316</v>
      </c>
      <c r="AN1988" t="s">
        <v>286</v>
      </c>
      <c r="AO1988" t="s">
        <v>310</v>
      </c>
    </row>
    <row r="1989" spans="1:41">
      <c r="A1989">
        <v>1973</v>
      </c>
      <c r="B1989" t="s">
        <v>41</v>
      </c>
      <c r="C1989" t="s">
        <v>42</v>
      </c>
      <c r="D1989" t="s">
        <v>43</v>
      </c>
      <c r="E1989">
        <f>"03"</f>
        <v>0</v>
      </c>
      <c r="F1989" t="s">
        <v>73</v>
      </c>
      <c r="G1989" t="s">
        <v>74</v>
      </c>
      <c r="H1989">
        <v>3299</v>
      </c>
      <c r="I1989" t="s">
        <v>1966</v>
      </c>
      <c r="J1989" t="s">
        <v>1967</v>
      </c>
      <c r="K1989" t="s">
        <v>48</v>
      </c>
      <c r="L1989" t="s">
        <v>49</v>
      </c>
      <c r="M1989">
        <v>18</v>
      </c>
      <c r="N1989" t="s">
        <v>1893</v>
      </c>
      <c r="O1989" t="s">
        <v>51</v>
      </c>
      <c r="P1989" t="s">
        <v>912</v>
      </c>
      <c r="Q1989" t="s">
        <v>913</v>
      </c>
      <c r="R1989" t="s">
        <v>914</v>
      </c>
      <c r="S1989" t="s">
        <v>55</v>
      </c>
      <c r="T1989" t="s">
        <v>55</v>
      </c>
      <c r="U1989" t="s">
        <v>915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347</v>
      </c>
      <c r="AI1989">
        <f>"03311     "</f>
        <v>0</v>
      </c>
      <c r="AJ1989" t="s">
        <v>318</v>
      </c>
      <c r="AK1989" t="s">
        <v>319</v>
      </c>
      <c r="AL1989" t="s">
        <v>315</v>
      </c>
      <c r="AM1989" t="s">
        <v>316</v>
      </c>
      <c r="AN1989" t="s">
        <v>286</v>
      </c>
      <c r="AO1989" t="s">
        <v>310</v>
      </c>
    </row>
    <row r="1990" spans="1:41">
      <c r="A1990">
        <v>1974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297</v>
      </c>
      <c r="G1990" t="s">
        <v>298</v>
      </c>
      <c r="H1990">
        <v>3299</v>
      </c>
      <c r="I1990" t="s">
        <v>1966</v>
      </c>
      <c r="J1990" t="s">
        <v>1967</v>
      </c>
      <c r="K1990" t="s">
        <v>48</v>
      </c>
      <c r="L1990" t="s">
        <v>49</v>
      </c>
      <c r="M1990">
        <v>18</v>
      </c>
      <c r="N1990" t="s">
        <v>1893</v>
      </c>
      <c r="O1990" t="s">
        <v>51</v>
      </c>
      <c r="P1990" t="s">
        <v>912</v>
      </c>
      <c r="Q1990" t="s">
        <v>913</v>
      </c>
      <c r="R1990" t="s">
        <v>914</v>
      </c>
      <c r="S1990" t="s">
        <v>55</v>
      </c>
      <c r="T1990" t="s">
        <v>55</v>
      </c>
      <c r="U1990" t="s">
        <v>915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348</v>
      </c>
      <c r="AI1990">
        <f>"09201     "</f>
        <v>0</v>
      </c>
      <c r="AJ1990" t="s">
        <v>841</v>
      </c>
      <c r="AK1990" t="s">
        <v>842</v>
      </c>
      <c r="AL1990" t="s">
        <v>843</v>
      </c>
      <c r="AM1990" t="s">
        <v>844</v>
      </c>
      <c r="AN1990" t="s">
        <v>286</v>
      </c>
      <c r="AO1990" t="s">
        <v>310</v>
      </c>
    </row>
    <row r="1991" spans="1:41">
      <c r="A1991">
        <v>1975</v>
      </c>
      <c r="B1991" t="s">
        <v>41</v>
      </c>
      <c r="C1991" t="s">
        <v>42</v>
      </c>
      <c r="D1991" t="s">
        <v>43</v>
      </c>
      <c r="E1991">
        <f>"05"</f>
        <v>0</v>
      </c>
      <c r="F1991" t="s">
        <v>99</v>
      </c>
      <c r="G1991" t="s">
        <v>100</v>
      </c>
      <c r="H1991">
        <v>3299</v>
      </c>
      <c r="I1991" t="s">
        <v>1966</v>
      </c>
      <c r="J1991" t="s">
        <v>1967</v>
      </c>
      <c r="K1991" t="s">
        <v>48</v>
      </c>
      <c r="L1991" t="s">
        <v>49</v>
      </c>
      <c r="M1991">
        <v>18</v>
      </c>
      <c r="N1991" t="s">
        <v>1893</v>
      </c>
      <c r="O1991" t="s">
        <v>51</v>
      </c>
      <c r="P1991" t="s">
        <v>912</v>
      </c>
      <c r="Q1991" t="s">
        <v>913</v>
      </c>
      <c r="R1991" t="s">
        <v>914</v>
      </c>
      <c r="S1991" t="s">
        <v>55</v>
      </c>
      <c r="T1991" t="s">
        <v>55</v>
      </c>
      <c r="U1991" t="s">
        <v>915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349</v>
      </c>
      <c r="AI1991">
        <f>"05302     "</f>
        <v>0</v>
      </c>
      <c r="AJ1991" t="s">
        <v>482</v>
      </c>
      <c r="AK1991" t="s">
        <v>483</v>
      </c>
      <c r="AL1991" t="s">
        <v>107</v>
      </c>
      <c r="AM1991" t="s">
        <v>108</v>
      </c>
      <c r="AN1991" t="s">
        <v>286</v>
      </c>
      <c r="AO1991" t="s">
        <v>310</v>
      </c>
    </row>
    <row r="1992" spans="1:41">
      <c r="A1992">
        <v>1976</v>
      </c>
      <c r="B1992" t="s">
        <v>41</v>
      </c>
      <c r="C1992" t="s">
        <v>42</v>
      </c>
      <c r="D1992" t="s">
        <v>43</v>
      </c>
      <c r="E1992">
        <f>"09"</f>
        <v>0</v>
      </c>
      <c r="F1992" t="s">
        <v>297</v>
      </c>
      <c r="G1992" t="s">
        <v>298</v>
      </c>
      <c r="H1992">
        <v>3299</v>
      </c>
      <c r="I1992" t="s">
        <v>1966</v>
      </c>
      <c r="J1992" t="s">
        <v>1967</v>
      </c>
      <c r="K1992" t="s">
        <v>48</v>
      </c>
      <c r="L1992" t="s">
        <v>49</v>
      </c>
      <c r="M1992">
        <v>18</v>
      </c>
      <c r="N1992" t="s">
        <v>1893</v>
      </c>
      <c r="O1992" t="s">
        <v>51</v>
      </c>
      <c r="P1992" t="s">
        <v>912</v>
      </c>
      <c r="Q1992" t="s">
        <v>913</v>
      </c>
      <c r="R1992" t="s">
        <v>914</v>
      </c>
      <c r="S1992" t="s">
        <v>55</v>
      </c>
      <c r="T1992" t="s">
        <v>55</v>
      </c>
      <c r="U1992" t="s">
        <v>915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350</v>
      </c>
      <c r="AI1992">
        <f>"09201     "</f>
        <v>0</v>
      </c>
      <c r="AJ1992" t="s">
        <v>841</v>
      </c>
      <c r="AK1992" t="s">
        <v>842</v>
      </c>
      <c r="AL1992" t="s">
        <v>843</v>
      </c>
      <c r="AM1992" t="s">
        <v>844</v>
      </c>
      <c r="AN1992" t="s">
        <v>286</v>
      </c>
      <c r="AO1992" t="s">
        <v>310</v>
      </c>
    </row>
    <row r="1993" spans="1:41">
      <c r="A1993">
        <v>1977</v>
      </c>
      <c r="B1993" t="s">
        <v>41</v>
      </c>
      <c r="C1993" t="s">
        <v>42</v>
      </c>
      <c r="D1993" t="s">
        <v>43</v>
      </c>
      <c r="E1993">
        <f>"09"</f>
        <v>0</v>
      </c>
      <c r="F1993" t="s">
        <v>297</v>
      </c>
      <c r="G1993" t="s">
        <v>298</v>
      </c>
      <c r="H1993">
        <v>3299</v>
      </c>
      <c r="I1993" t="s">
        <v>1966</v>
      </c>
      <c r="J1993" t="s">
        <v>1967</v>
      </c>
      <c r="K1993" t="s">
        <v>48</v>
      </c>
      <c r="L1993" t="s">
        <v>49</v>
      </c>
      <c r="M1993">
        <v>18</v>
      </c>
      <c r="N1993" t="s">
        <v>1893</v>
      </c>
      <c r="O1993" t="s">
        <v>51</v>
      </c>
      <c r="P1993" t="s">
        <v>912</v>
      </c>
      <c r="Q1993" t="s">
        <v>913</v>
      </c>
      <c r="R1993" t="s">
        <v>914</v>
      </c>
      <c r="S1993" t="s">
        <v>55</v>
      </c>
      <c r="T1993" t="s">
        <v>55</v>
      </c>
      <c r="U1993" t="s">
        <v>915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351</v>
      </c>
      <c r="AI1993">
        <f>"09201     "</f>
        <v>0</v>
      </c>
      <c r="AJ1993" t="s">
        <v>841</v>
      </c>
      <c r="AK1993" t="s">
        <v>842</v>
      </c>
      <c r="AL1993" t="s">
        <v>843</v>
      </c>
      <c r="AM1993" t="s">
        <v>844</v>
      </c>
      <c r="AN1993" t="s">
        <v>286</v>
      </c>
      <c r="AO1993" t="s">
        <v>310</v>
      </c>
    </row>
    <row r="1994" spans="1:41">
      <c r="A1994">
        <v>1978</v>
      </c>
      <c r="B1994" t="s">
        <v>41</v>
      </c>
      <c r="C1994" t="s">
        <v>42</v>
      </c>
      <c r="D1994" t="s">
        <v>43</v>
      </c>
      <c r="E1994">
        <f>"09"</f>
        <v>0</v>
      </c>
      <c r="F1994" t="s">
        <v>297</v>
      </c>
      <c r="G1994" t="s">
        <v>298</v>
      </c>
      <c r="H1994">
        <v>3299</v>
      </c>
      <c r="I1994" t="s">
        <v>1966</v>
      </c>
      <c r="J1994" t="s">
        <v>1967</v>
      </c>
      <c r="K1994" t="s">
        <v>48</v>
      </c>
      <c r="L1994" t="s">
        <v>49</v>
      </c>
      <c r="M1994">
        <v>18</v>
      </c>
      <c r="N1994" t="s">
        <v>1893</v>
      </c>
      <c r="O1994" t="s">
        <v>51</v>
      </c>
      <c r="P1994" t="s">
        <v>912</v>
      </c>
      <c r="Q1994" t="s">
        <v>913</v>
      </c>
      <c r="R1994" t="s">
        <v>914</v>
      </c>
      <c r="S1994" t="s">
        <v>55</v>
      </c>
      <c r="T1994" t="s">
        <v>55</v>
      </c>
      <c r="U1994" t="s">
        <v>915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352</v>
      </c>
      <c r="AI1994">
        <f>"09201     "</f>
        <v>0</v>
      </c>
      <c r="AJ1994" t="s">
        <v>841</v>
      </c>
      <c r="AK1994" t="s">
        <v>842</v>
      </c>
      <c r="AL1994" t="s">
        <v>843</v>
      </c>
      <c r="AM1994" t="s">
        <v>844</v>
      </c>
      <c r="AN1994" t="s">
        <v>286</v>
      </c>
      <c r="AO1994" t="s">
        <v>310</v>
      </c>
    </row>
    <row r="1995" spans="1:41">
      <c r="A1995">
        <v>1979</v>
      </c>
      <c r="B1995" t="s">
        <v>41</v>
      </c>
      <c r="C1995" t="s">
        <v>42</v>
      </c>
      <c r="D1995" t="s">
        <v>43</v>
      </c>
      <c r="E1995">
        <f>"05"</f>
        <v>0</v>
      </c>
      <c r="F1995" t="s">
        <v>99</v>
      </c>
      <c r="G1995" t="s">
        <v>100</v>
      </c>
      <c r="H1995">
        <v>3299</v>
      </c>
      <c r="I1995" t="s">
        <v>1966</v>
      </c>
      <c r="J1995" t="s">
        <v>1967</v>
      </c>
      <c r="K1995" t="s">
        <v>48</v>
      </c>
      <c r="L1995" t="s">
        <v>49</v>
      </c>
      <c r="M1995">
        <v>18</v>
      </c>
      <c r="N1995" t="s">
        <v>1893</v>
      </c>
      <c r="O1995" t="s">
        <v>51</v>
      </c>
      <c r="P1995" t="s">
        <v>912</v>
      </c>
      <c r="Q1995" t="s">
        <v>913</v>
      </c>
      <c r="R1995" t="s">
        <v>914</v>
      </c>
      <c r="S1995" t="s">
        <v>55</v>
      </c>
      <c r="T1995" t="s">
        <v>55</v>
      </c>
      <c r="U1995" t="s">
        <v>915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353</v>
      </c>
      <c r="AI1995">
        <f>"05131     "</f>
        <v>0</v>
      </c>
      <c r="AJ1995" t="s">
        <v>105</v>
      </c>
      <c r="AK1995" t="s">
        <v>106</v>
      </c>
      <c r="AL1995" t="s">
        <v>107</v>
      </c>
      <c r="AM1995" t="s">
        <v>108</v>
      </c>
      <c r="AN1995" t="s">
        <v>68</v>
      </c>
      <c r="AO1995" t="s">
        <v>69</v>
      </c>
    </row>
    <row r="1996" spans="1:41">
      <c r="A1996">
        <v>1980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297</v>
      </c>
      <c r="G1996" t="s">
        <v>298</v>
      </c>
      <c r="H1996">
        <v>3299</v>
      </c>
      <c r="I1996" t="s">
        <v>1966</v>
      </c>
      <c r="J1996" t="s">
        <v>1967</v>
      </c>
      <c r="K1996" t="s">
        <v>48</v>
      </c>
      <c r="L1996" t="s">
        <v>49</v>
      </c>
      <c r="M1996">
        <v>18</v>
      </c>
      <c r="N1996" t="s">
        <v>1893</v>
      </c>
      <c r="O1996" t="s">
        <v>51</v>
      </c>
      <c r="P1996" t="s">
        <v>912</v>
      </c>
      <c r="Q1996" t="s">
        <v>913</v>
      </c>
      <c r="R1996" t="s">
        <v>914</v>
      </c>
      <c r="S1996" t="s">
        <v>55</v>
      </c>
      <c r="T1996" t="s">
        <v>55</v>
      </c>
      <c r="U1996" t="s">
        <v>915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354</v>
      </c>
      <c r="AI1996">
        <f>"09201     "</f>
        <v>0</v>
      </c>
      <c r="AJ1996" t="s">
        <v>841</v>
      </c>
      <c r="AK1996" t="s">
        <v>842</v>
      </c>
      <c r="AL1996" t="s">
        <v>843</v>
      </c>
      <c r="AM1996" t="s">
        <v>844</v>
      </c>
      <c r="AN1996" t="s">
        <v>286</v>
      </c>
      <c r="AO1996" t="s">
        <v>310</v>
      </c>
    </row>
    <row r="1997" spans="1:41">
      <c r="A1997">
        <v>1981</v>
      </c>
      <c r="B1997" t="s">
        <v>41</v>
      </c>
      <c r="C1997" t="s">
        <v>42</v>
      </c>
      <c r="D1997" t="s">
        <v>43</v>
      </c>
      <c r="E1997">
        <f>"09"</f>
        <v>0</v>
      </c>
      <c r="F1997" t="s">
        <v>297</v>
      </c>
      <c r="G1997" t="s">
        <v>298</v>
      </c>
      <c r="H1997">
        <v>3299</v>
      </c>
      <c r="I1997" t="s">
        <v>1966</v>
      </c>
      <c r="J1997" t="s">
        <v>1967</v>
      </c>
      <c r="K1997" t="s">
        <v>48</v>
      </c>
      <c r="L1997" t="s">
        <v>49</v>
      </c>
      <c r="M1997">
        <v>18</v>
      </c>
      <c r="N1997" t="s">
        <v>1893</v>
      </c>
      <c r="O1997" t="s">
        <v>51</v>
      </c>
      <c r="P1997" t="s">
        <v>912</v>
      </c>
      <c r="Q1997" t="s">
        <v>913</v>
      </c>
      <c r="R1997" t="s">
        <v>914</v>
      </c>
      <c r="S1997" t="s">
        <v>55</v>
      </c>
      <c r="T1997" t="s">
        <v>55</v>
      </c>
      <c r="U1997" t="s">
        <v>915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355</v>
      </c>
      <c r="AI1997">
        <f>"09201     "</f>
        <v>0</v>
      </c>
      <c r="AJ1997" t="s">
        <v>841</v>
      </c>
      <c r="AK1997" t="s">
        <v>842</v>
      </c>
      <c r="AL1997" t="s">
        <v>843</v>
      </c>
      <c r="AM1997" t="s">
        <v>844</v>
      </c>
      <c r="AN1997" t="s">
        <v>286</v>
      </c>
      <c r="AO1997" t="s">
        <v>310</v>
      </c>
    </row>
    <row r="1998" spans="1:41">
      <c r="A1998">
        <v>1982</v>
      </c>
      <c r="B1998" t="s">
        <v>41</v>
      </c>
      <c r="C1998" t="s">
        <v>42</v>
      </c>
      <c r="D1998" t="s">
        <v>43</v>
      </c>
      <c r="E1998">
        <f>"03"</f>
        <v>0</v>
      </c>
      <c r="F1998" t="s">
        <v>73</v>
      </c>
      <c r="G1998" t="s">
        <v>74</v>
      </c>
      <c r="H1998">
        <v>3299</v>
      </c>
      <c r="I1998" t="s">
        <v>1966</v>
      </c>
      <c r="J1998" t="s">
        <v>1967</v>
      </c>
      <c r="K1998" t="s">
        <v>48</v>
      </c>
      <c r="L1998" t="s">
        <v>49</v>
      </c>
      <c r="M1998">
        <v>18</v>
      </c>
      <c r="N1998" t="s">
        <v>1893</v>
      </c>
      <c r="O1998" t="s">
        <v>51</v>
      </c>
      <c r="P1998" t="s">
        <v>912</v>
      </c>
      <c r="Q1998" t="s">
        <v>913</v>
      </c>
      <c r="R1998" t="s">
        <v>914</v>
      </c>
      <c r="S1998" t="s">
        <v>55</v>
      </c>
      <c r="T1998" t="s">
        <v>55</v>
      </c>
      <c r="U1998" t="s">
        <v>915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356</v>
      </c>
      <c r="AI1998">
        <f>"03311     "</f>
        <v>0</v>
      </c>
      <c r="AJ1998" t="s">
        <v>318</v>
      </c>
      <c r="AK1998" t="s">
        <v>319</v>
      </c>
      <c r="AL1998" t="s">
        <v>315</v>
      </c>
      <c r="AM1998" t="s">
        <v>316</v>
      </c>
      <c r="AN1998" t="s">
        <v>286</v>
      </c>
      <c r="AO1998" t="s">
        <v>310</v>
      </c>
    </row>
    <row r="1999" spans="1:41">
      <c r="A1999">
        <v>1983</v>
      </c>
      <c r="B1999" t="s">
        <v>41</v>
      </c>
      <c r="C1999" t="s">
        <v>42</v>
      </c>
      <c r="D1999" t="s">
        <v>43</v>
      </c>
      <c r="E1999">
        <f>"03"</f>
        <v>0</v>
      </c>
      <c r="F1999" t="s">
        <v>73</v>
      </c>
      <c r="G1999" t="s">
        <v>74</v>
      </c>
      <c r="H1999">
        <v>3299</v>
      </c>
      <c r="I1999" t="s">
        <v>1966</v>
      </c>
      <c r="J1999" t="s">
        <v>1967</v>
      </c>
      <c r="K1999" t="s">
        <v>48</v>
      </c>
      <c r="L1999" t="s">
        <v>49</v>
      </c>
      <c r="M1999">
        <v>18</v>
      </c>
      <c r="N1999" t="s">
        <v>1893</v>
      </c>
      <c r="O1999" t="s">
        <v>51</v>
      </c>
      <c r="P1999" t="s">
        <v>912</v>
      </c>
      <c r="Q1999" t="s">
        <v>913</v>
      </c>
      <c r="R1999" t="s">
        <v>914</v>
      </c>
      <c r="S1999" t="s">
        <v>55</v>
      </c>
      <c r="T1999" t="s">
        <v>55</v>
      </c>
      <c r="U1999" t="s">
        <v>915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357</v>
      </c>
      <c r="AI1999">
        <f>"03313     "</f>
        <v>0</v>
      </c>
      <c r="AJ1999" t="s">
        <v>306</v>
      </c>
      <c r="AK1999" t="s">
        <v>307</v>
      </c>
      <c r="AL1999" t="s">
        <v>308</v>
      </c>
      <c r="AM1999" t="s">
        <v>309</v>
      </c>
      <c r="AN1999" t="s">
        <v>286</v>
      </c>
      <c r="AO1999" t="s">
        <v>310</v>
      </c>
    </row>
    <row r="2000" spans="1:41">
      <c r="A2000">
        <v>1984</v>
      </c>
      <c r="B2000" t="s">
        <v>41</v>
      </c>
      <c r="C2000" t="s">
        <v>42</v>
      </c>
      <c r="D2000" t="s">
        <v>43</v>
      </c>
      <c r="E2000">
        <f>"03"</f>
        <v>0</v>
      </c>
      <c r="F2000" t="s">
        <v>73</v>
      </c>
      <c r="G2000" t="s">
        <v>74</v>
      </c>
      <c r="H2000">
        <v>3299</v>
      </c>
      <c r="I2000" t="s">
        <v>1966</v>
      </c>
      <c r="J2000" t="s">
        <v>1967</v>
      </c>
      <c r="K2000" t="s">
        <v>48</v>
      </c>
      <c r="L2000" t="s">
        <v>49</v>
      </c>
      <c r="M2000">
        <v>18</v>
      </c>
      <c r="N2000" t="s">
        <v>1893</v>
      </c>
      <c r="O2000" t="s">
        <v>51</v>
      </c>
      <c r="P2000" t="s">
        <v>912</v>
      </c>
      <c r="Q2000" t="s">
        <v>913</v>
      </c>
      <c r="R2000" t="s">
        <v>914</v>
      </c>
      <c r="S2000" t="s">
        <v>55</v>
      </c>
      <c r="T2000" t="s">
        <v>55</v>
      </c>
      <c r="U2000" t="s">
        <v>915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358</v>
      </c>
      <c r="AI2000">
        <f>"03311     "</f>
        <v>0</v>
      </c>
      <c r="AJ2000" t="s">
        <v>318</v>
      </c>
      <c r="AK2000" t="s">
        <v>319</v>
      </c>
      <c r="AL2000" t="s">
        <v>315</v>
      </c>
      <c r="AM2000" t="s">
        <v>316</v>
      </c>
      <c r="AN2000" t="s">
        <v>286</v>
      </c>
      <c r="AO2000" t="s">
        <v>310</v>
      </c>
    </row>
    <row r="2001" spans="1:41">
      <c r="A2001">
        <v>1985</v>
      </c>
      <c r="B2001" t="s">
        <v>41</v>
      </c>
      <c r="C2001" t="s">
        <v>42</v>
      </c>
      <c r="D2001" t="s">
        <v>43</v>
      </c>
      <c r="E2001">
        <f>"08"</f>
        <v>0</v>
      </c>
      <c r="F2001" t="s">
        <v>241</v>
      </c>
      <c r="G2001" t="s">
        <v>242</v>
      </c>
      <c r="H2001">
        <v>3299</v>
      </c>
      <c r="I2001" t="s">
        <v>1966</v>
      </c>
      <c r="J2001" t="s">
        <v>1967</v>
      </c>
      <c r="K2001" t="s">
        <v>48</v>
      </c>
      <c r="L2001" t="s">
        <v>49</v>
      </c>
      <c r="M2001">
        <v>18</v>
      </c>
      <c r="N2001" t="s">
        <v>1893</v>
      </c>
      <c r="O2001" t="s">
        <v>51</v>
      </c>
      <c r="P2001" t="s">
        <v>912</v>
      </c>
      <c r="Q2001" t="s">
        <v>913</v>
      </c>
      <c r="R2001" t="s">
        <v>914</v>
      </c>
      <c r="S2001" t="s">
        <v>55</v>
      </c>
      <c r="T2001" t="s">
        <v>55</v>
      </c>
      <c r="U2001" t="s">
        <v>915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359</v>
      </c>
      <c r="AI2001">
        <f>"08322     "</f>
        <v>0</v>
      </c>
      <c r="AJ2001" t="s">
        <v>169</v>
      </c>
      <c r="AK2001" t="s">
        <v>170</v>
      </c>
      <c r="AL2001" t="s">
        <v>375</v>
      </c>
      <c r="AM2001" t="s">
        <v>376</v>
      </c>
      <c r="AN2001" t="s">
        <v>286</v>
      </c>
      <c r="AO2001" t="s">
        <v>70</v>
      </c>
    </row>
    <row r="2002" spans="1:41">
      <c r="A2002">
        <v>1986</v>
      </c>
      <c r="B2002" t="s">
        <v>41</v>
      </c>
      <c r="C2002" t="s">
        <v>42</v>
      </c>
      <c r="D2002" t="s">
        <v>43</v>
      </c>
      <c r="E2002">
        <f>"09"</f>
        <v>0</v>
      </c>
      <c r="F2002" t="s">
        <v>297</v>
      </c>
      <c r="G2002" t="s">
        <v>298</v>
      </c>
      <c r="H2002">
        <v>3299</v>
      </c>
      <c r="I2002" t="s">
        <v>1966</v>
      </c>
      <c r="J2002" t="s">
        <v>1967</v>
      </c>
      <c r="K2002" t="s">
        <v>48</v>
      </c>
      <c r="L2002" t="s">
        <v>49</v>
      </c>
      <c r="M2002">
        <v>18</v>
      </c>
      <c r="N2002" t="s">
        <v>1893</v>
      </c>
      <c r="O2002" t="s">
        <v>51</v>
      </c>
      <c r="P2002" t="s">
        <v>912</v>
      </c>
      <c r="Q2002" t="s">
        <v>913</v>
      </c>
      <c r="R2002" t="s">
        <v>914</v>
      </c>
      <c r="S2002" t="s">
        <v>55</v>
      </c>
      <c r="T2002" t="s">
        <v>55</v>
      </c>
      <c r="U2002" t="s">
        <v>915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360</v>
      </c>
      <c r="AI2002">
        <f>"09101     "</f>
        <v>0</v>
      </c>
      <c r="AJ2002" t="s">
        <v>573</v>
      </c>
      <c r="AK2002" t="s">
        <v>574</v>
      </c>
      <c r="AL2002" t="s">
        <v>575</v>
      </c>
      <c r="AM2002" t="s">
        <v>576</v>
      </c>
      <c r="AN2002" t="s">
        <v>286</v>
      </c>
      <c r="AO2002" t="s">
        <v>253</v>
      </c>
    </row>
    <row r="2003" spans="1:41">
      <c r="A2003">
        <v>1987</v>
      </c>
      <c r="B2003" t="s">
        <v>41</v>
      </c>
      <c r="C2003" t="s">
        <v>42</v>
      </c>
      <c r="D2003" t="s">
        <v>43</v>
      </c>
      <c r="E2003">
        <f>"09"</f>
        <v>0</v>
      </c>
      <c r="F2003" t="s">
        <v>297</v>
      </c>
      <c r="G2003" t="s">
        <v>298</v>
      </c>
      <c r="H2003">
        <v>3299</v>
      </c>
      <c r="I2003" t="s">
        <v>1966</v>
      </c>
      <c r="J2003" t="s">
        <v>1967</v>
      </c>
      <c r="K2003" t="s">
        <v>48</v>
      </c>
      <c r="L2003" t="s">
        <v>49</v>
      </c>
      <c r="M2003">
        <v>18</v>
      </c>
      <c r="N2003" t="s">
        <v>1893</v>
      </c>
      <c r="O2003" t="s">
        <v>51</v>
      </c>
      <c r="P2003" t="s">
        <v>912</v>
      </c>
      <c r="Q2003" t="s">
        <v>913</v>
      </c>
      <c r="R2003" t="s">
        <v>914</v>
      </c>
      <c r="S2003" t="s">
        <v>55</v>
      </c>
      <c r="T2003" t="s">
        <v>55</v>
      </c>
      <c r="U2003" t="s">
        <v>915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361</v>
      </c>
      <c r="AI2003">
        <f>"09101     "</f>
        <v>0</v>
      </c>
      <c r="AJ2003" t="s">
        <v>573</v>
      </c>
      <c r="AK2003" t="s">
        <v>574</v>
      </c>
      <c r="AL2003" t="s">
        <v>575</v>
      </c>
      <c r="AM2003" t="s">
        <v>576</v>
      </c>
      <c r="AN2003" t="s">
        <v>286</v>
      </c>
      <c r="AO2003" t="s">
        <v>85</v>
      </c>
    </row>
    <row r="2004" spans="1:41">
      <c r="A2004">
        <v>1988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1966</v>
      </c>
      <c r="J2004" t="s">
        <v>1967</v>
      </c>
      <c r="K2004" t="s">
        <v>48</v>
      </c>
      <c r="L2004" t="s">
        <v>49</v>
      </c>
      <c r="M2004">
        <v>18</v>
      </c>
      <c r="N2004" t="s">
        <v>1893</v>
      </c>
      <c r="O2004" t="s">
        <v>51</v>
      </c>
      <c r="P2004" t="s">
        <v>912</v>
      </c>
      <c r="Q2004" t="s">
        <v>913</v>
      </c>
      <c r="R2004" t="s">
        <v>914</v>
      </c>
      <c r="S2004" t="s">
        <v>55</v>
      </c>
      <c r="T2004" t="s">
        <v>55</v>
      </c>
      <c r="U2004" t="s">
        <v>915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362</v>
      </c>
      <c r="AI2004">
        <f>"02001     "</f>
        <v>0</v>
      </c>
      <c r="AJ2004" t="s">
        <v>834</v>
      </c>
      <c r="AK2004" t="s">
        <v>835</v>
      </c>
      <c r="AL2004" t="s">
        <v>96</v>
      </c>
      <c r="AM2004" t="s">
        <v>97</v>
      </c>
      <c r="AN2004" t="s">
        <v>286</v>
      </c>
      <c r="AO2004" t="s">
        <v>70</v>
      </c>
    </row>
    <row r="2005" spans="1:41">
      <c r="A2005">
        <v>1989</v>
      </c>
      <c r="B2005" t="s">
        <v>41</v>
      </c>
      <c r="C2005" t="s">
        <v>42</v>
      </c>
      <c r="D2005" t="s">
        <v>43</v>
      </c>
      <c r="E2005">
        <f>"05"</f>
        <v>0</v>
      </c>
      <c r="F2005" t="s">
        <v>99</v>
      </c>
      <c r="G2005" t="s">
        <v>100</v>
      </c>
      <c r="H2005">
        <v>3299</v>
      </c>
      <c r="I2005" t="s">
        <v>1966</v>
      </c>
      <c r="J2005" t="s">
        <v>1967</v>
      </c>
      <c r="K2005" t="s">
        <v>48</v>
      </c>
      <c r="L2005" t="s">
        <v>49</v>
      </c>
      <c r="M2005">
        <v>18</v>
      </c>
      <c r="N2005" t="s">
        <v>1893</v>
      </c>
      <c r="O2005" t="s">
        <v>51</v>
      </c>
      <c r="P2005" t="s">
        <v>912</v>
      </c>
      <c r="Q2005" t="s">
        <v>913</v>
      </c>
      <c r="R2005" t="s">
        <v>914</v>
      </c>
      <c r="S2005" t="s">
        <v>55</v>
      </c>
      <c r="T2005" t="s">
        <v>55</v>
      </c>
      <c r="U2005" t="s">
        <v>915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363</v>
      </c>
      <c r="AI2005">
        <f>"05132     "</f>
        <v>0</v>
      </c>
      <c r="AJ2005" t="s">
        <v>494</v>
      </c>
      <c r="AK2005" t="s">
        <v>495</v>
      </c>
      <c r="AL2005" t="s">
        <v>107</v>
      </c>
      <c r="AM2005" t="s">
        <v>108</v>
      </c>
      <c r="AN2005" t="s">
        <v>286</v>
      </c>
      <c r="AO2005" t="s">
        <v>69</v>
      </c>
    </row>
    <row r="2006" spans="1:41">
      <c r="A2006">
        <v>1990</v>
      </c>
      <c r="B2006" t="s">
        <v>41</v>
      </c>
      <c r="C2006" t="s">
        <v>42</v>
      </c>
      <c r="D2006" t="s">
        <v>43</v>
      </c>
      <c r="E2006">
        <f>"05"</f>
        <v>0</v>
      </c>
      <c r="F2006" t="s">
        <v>99</v>
      </c>
      <c r="G2006" t="s">
        <v>100</v>
      </c>
      <c r="H2006">
        <v>3299</v>
      </c>
      <c r="I2006" t="s">
        <v>1966</v>
      </c>
      <c r="J2006" t="s">
        <v>1967</v>
      </c>
      <c r="K2006" t="s">
        <v>48</v>
      </c>
      <c r="L2006" t="s">
        <v>49</v>
      </c>
      <c r="M2006">
        <v>18</v>
      </c>
      <c r="N2006" t="s">
        <v>1893</v>
      </c>
      <c r="O2006" t="s">
        <v>51</v>
      </c>
      <c r="P2006" t="s">
        <v>912</v>
      </c>
      <c r="Q2006" t="s">
        <v>913</v>
      </c>
      <c r="R2006" t="s">
        <v>914</v>
      </c>
      <c r="S2006" t="s">
        <v>55</v>
      </c>
      <c r="T2006" t="s">
        <v>55</v>
      </c>
      <c r="U2006" t="s">
        <v>915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364</v>
      </c>
      <c r="AI2006">
        <f>"05201     "</f>
        <v>0</v>
      </c>
      <c r="AJ2006" t="s">
        <v>406</v>
      </c>
      <c r="AK2006" t="s">
        <v>407</v>
      </c>
      <c r="AL2006" t="s">
        <v>107</v>
      </c>
      <c r="AM2006" t="s">
        <v>108</v>
      </c>
      <c r="AN2006" t="s">
        <v>286</v>
      </c>
      <c r="AO2006" t="s">
        <v>2002</v>
      </c>
    </row>
    <row r="2007" spans="1:41">
      <c r="A2007">
        <v>1991</v>
      </c>
      <c r="B2007" t="s">
        <v>41</v>
      </c>
      <c r="C2007" t="s">
        <v>42</v>
      </c>
      <c r="D2007" t="s">
        <v>43</v>
      </c>
      <c r="E2007">
        <f>"07"</f>
        <v>0</v>
      </c>
      <c r="F2007" t="s">
        <v>44</v>
      </c>
      <c r="G2007" t="s">
        <v>45</v>
      </c>
      <c r="H2007">
        <v>3299</v>
      </c>
      <c r="I2007" t="s">
        <v>1966</v>
      </c>
      <c r="J2007" t="s">
        <v>1967</v>
      </c>
      <c r="K2007" t="s">
        <v>48</v>
      </c>
      <c r="L2007" t="s">
        <v>49</v>
      </c>
      <c r="M2007">
        <v>18</v>
      </c>
      <c r="N2007" t="s">
        <v>1893</v>
      </c>
      <c r="O2007" t="s">
        <v>51</v>
      </c>
      <c r="P2007" t="s">
        <v>912</v>
      </c>
      <c r="Q2007" t="s">
        <v>913</v>
      </c>
      <c r="R2007" t="s">
        <v>914</v>
      </c>
      <c r="S2007" t="s">
        <v>55</v>
      </c>
      <c r="T2007" t="s">
        <v>55</v>
      </c>
      <c r="U2007" t="s">
        <v>915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365</v>
      </c>
      <c r="AI2007">
        <f>"07222     "</f>
        <v>0</v>
      </c>
      <c r="AJ2007" t="s">
        <v>651</v>
      </c>
      <c r="AK2007" t="s">
        <v>652</v>
      </c>
      <c r="AL2007" t="s">
        <v>355</v>
      </c>
      <c r="AM2007" t="s">
        <v>356</v>
      </c>
      <c r="AN2007" t="s">
        <v>68</v>
      </c>
      <c r="AO2007" t="s">
        <v>142</v>
      </c>
    </row>
    <row r="2008" spans="1:41">
      <c r="A2008">
        <v>1992</v>
      </c>
      <c r="B2008" t="s">
        <v>41</v>
      </c>
      <c r="C2008" t="s">
        <v>42</v>
      </c>
      <c r="D2008" t="s">
        <v>43</v>
      </c>
      <c r="E2008">
        <f>"03"</f>
        <v>0</v>
      </c>
      <c r="F2008" t="s">
        <v>73</v>
      </c>
      <c r="G2008" t="s">
        <v>74</v>
      </c>
      <c r="H2008">
        <v>3299</v>
      </c>
      <c r="I2008" t="s">
        <v>1966</v>
      </c>
      <c r="J2008" t="s">
        <v>1967</v>
      </c>
      <c r="K2008" t="s">
        <v>48</v>
      </c>
      <c r="L2008" t="s">
        <v>49</v>
      </c>
      <c r="M2008">
        <v>18</v>
      </c>
      <c r="N2008" t="s">
        <v>1893</v>
      </c>
      <c r="O2008" t="s">
        <v>51</v>
      </c>
      <c r="P2008" t="s">
        <v>912</v>
      </c>
      <c r="Q2008" t="s">
        <v>913</v>
      </c>
      <c r="R2008" t="s">
        <v>914</v>
      </c>
      <c r="S2008" t="s">
        <v>55</v>
      </c>
      <c r="T2008" t="s">
        <v>55</v>
      </c>
      <c r="U2008" t="s">
        <v>915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80</v>
      </c>
      <c r="AG2008" t="s">
        <v>80</v>
      </c>
      <c r="AH2008">
        <v>366</v>
      </c>
      <c r="AI2008">
        <f>"03101     "</f>
        <v>0</v>
      </c>
      <c r="AJ2008" t="s">
        <v>81</v>
      </c>
      <c r="AK2008" t="s">
        <v>82</v>
      </c>
      <c r="AL2008" t="s">
        <v>83</v>
      </c>
      <c r="AM2008" t="s">
        <v>84</v>
      </c>
      <c r="AN2008" t="s">
        <v>286</v>
      </c>
      <c r="AO2008" t="s">
        <v>253</v>
      </c>
    </row>
    <row r="2009" spans="1:41">
      <c r="A2009">
        <v>1993</v>
      </c>
      <c r="B2009" t="s">
        <v>41</v>
      </c>
      <c r="C2009" t="s">
        <v>42</v>
      </c>
      <c r="D2009" t="s">
        <v>43</v>
      </c>
      <c r="E2009">
        <f>"03"</f>
        <v>0</v>
      </c>
      <c r="F2009" t="s">
        <v>73</v>
      </c>
      <c r="G2009" t="s">
        <v>74</v>
      </c>
      <c r="H2009">
        <v>3299</v>
      </c>
      <c r="I2009" t="s">
        <v>1966</v>
      </c>
      <c r="J2009" t="s">
        <v>1967</v>
      </c>
      <c r="K2009" t="s">
        <v>48</v>
      </c>
      <c r="L2009" t="s">
        <v>49</v>
      </c>
      <c r="M2009">
        <v>18</v>
      </c>
      <c r="N2009" t="s">
        <v>1893</v>
      </c>
      <c r="O2009" t="s">
        <v>51</v>
      </c>
      <c r="P2009" t="s">
        <v>912</v>
      </c>
      <c r="Q2009" t="s">
        <v>913</v>
      </c>
      <c r="R2009" t="s">
        <v>914</v>
      </c>
      <c r="S2009" t="s">
        <v>55</v>
      </c>
      <c r="T2009" t="s">
        <v>55</v>
      </c>
      <c r="U2009" t="s">
        <v>915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367</v>
      </c>
      <c r="AI2009">
        <f>"03313     "</f>
        <v>0</v>
      </c>
      <c r="AJ2009" t="s">
        <v>306</v>
      </c>
      <c r="AK2009" t="s">
        <v>307</v>
      </c>
      <c r="AL2009" t="s">
        <v>308</v>
      </c>
      <c r="AM2009" t="s">
        <v>309</v>
      </c>
      <c r="AN2009" t="s">
        <v>286</v>
      </c>
      <c r="AO2009" t="s">
        <v>70</v>
      </c>
    </row>
    <row r="2010" spans="1:41">
      <c r="A2010">
        <v>1994</v>
      </c>
      <c r="B2010" t="s">
        <v>41</v>
      </c>
      <c r="C2010" t="s">
        <v>42</v>
      </c>
      <c r="D2010" t="s">
        <v>43</v>
      </c>
      <c r="E2010">
        <f>"04"</f>
        <v>0</v>
      </c>
      <c r="F2010" t="s">
        <v>86</v>
      </c>
      <c r="G2010" t="s">
        <v>87</v>
      </c>
      <c r="H2010">
        <v>3299</v>
      </c>
      <c r="I2010" t="s">
        <v>1966</v>
      </c>
      <c r="J2010" t="s">
        <v>1967</v>
      </c>
      <c r="K2010" t="s">
        <v>48</v>
      </c>
      <c r="L2010" t="s">
        <v>49</v>
      </c>
      <c r="M2010">
        <v>18</v>
      </c>
      <c r="N2010" t="s">
        <v>1893</v>
      </c>
      <c r="O2010" t="s">
        <v>51</v>
      </c>
      <c r="P2010" t="s">
        <v>912</v>
      </c>
      <c r="Q2010" t="s">
        <v>913</v>
      </c>
      <c r="R2010" t="s">
        <v>914</v>
      </c>
      <c r="S2010" t="s">
        <v>55</v>
      </c>
      <c r="T2010" t="s">
        <v>55</v>
      </c>
      <c r="U2010" t="s">
        <v>915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368</v>
      </c>
      <c r="AI2010">
        <f>"04201     "</f>
        <v>0</v>
      </c>
      <c r="AJ2010" t="s">
        <v>219</v>
      </c>
      <c r="AK2010" t="s">
        <v>220</v>
      </c>
      <c r="AL2010" t="s">
        <v>121</v>
      </c>
      <c r="AM2010" t="s">
        <v>122</v>
      </c>
      <c r="AN2010" t="s">
        <v>68</v>
      </c>
      <c r="AO2010" t="s">
        <v>2003</v>
      </c>
    </row>
    <row r="2011" spans="1:41">
      <c r="A2011">
        <v>1995</v>
      </c>
      <c r="B2011" t="s">
        <v>41</v>
      </c>
      <c r="C2011" t="s">
        <v>42</v>
      </c>
      <c r="D2011" t="s">
        <v>43</v>
      </c>
      <c r="E2011">
        <f>"02"</f>
        <v>0</v>
      </c>
      <c r="F2011" t="s">
        <v>124</v>
      </c>
      <c r="G2011" t="s">
        <v>125</v>
      </c>
      <c r="H2011">
        <v>3299</v>
      </c>
      <c r="I2011" t="s">
        <v>1966</v>
      </c>
      <c r="J2011" t="s">
        <v>1967</v>
      </c>
      <c r="K2011" t="s">
        <v>48</v>
      </c>
      <c r="L2011" t="s">
        <v>49</v>
      </c>
      <c r="M2011">
        <v>18</v>
      </c>
      <c r="N2011" t="s">
        <v>1893</v>
      </c>
      <c r="O2011" t="s">
        <v>51</v>
      </c>
      <c r="P2011" t="s">
        <v>912</v>
      </c>
      <c r="Q2011" t="s">
        <v>913</v>
      </c>
      <c r="R2011" t="s">
        <v>914</v>
      </c>
      <c r="S2011" t="s">
        <v>55</v>
      </c>
      <c r="T2011" t="s">
        <v>55</v>
      </c>
      <c r="U2011" t="s">
        <v>915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369</v>
      </c>
      <c r="AI2011">
        <f>"02104     "</f>
        <v>0</v>
      </c>
      <c r="AJ2011" t="s">
        <v>205</v>
      </c>
      <c r="AK2011" t="s">
        <v>206</v>
      </c>
      <c r="AL2011" t="s">
        <v>207</v>
      </c>
      <c r="AM2011" t="s">
        <v>208</v>
      </c>
      <c r="AN2011" t="s">
        <v>286</v>
      </c>
      <c r="AO2011" t="s">
        <v>85</v>
      </c>
    </row>
    <row r="2012" spans="1:41">
      <c r="A2012">
        <v>1996</v>
      </c>
      <c r="B2012" t="s">
        <v>41</v>
      </c>
      <c r="C2012" t="s">
        <v>42</v>
      </c>
      <c r="D2012" t="s">
        <v>43</v>
      </c>
      <c r="E2012">
        <f>"07"</f>
        <v>0</v>
      </c>
      <c r="F2012" t="s">
        <v>44</v>
      </c>
      <c r="G2012" t="s">
        <v>45</v>
      </c>
      <c r="H2012">
        <v>3299</v>
      </c>
      <c r="I2012" t="s">
        <v>1966</v>
      </c>
      <c r="J2012" t="s">
        <v>1967</v>
      </c>
      <c r="K2012" t="s">
        <v>48</v>
      </c>
      <c r="L2012" t="s">
        <v>49</v>
      </c>
      <c r="M2012">
        <v>18</v>
      </c>
      <c r="N2012" t="s">
        <v>1893</v>
      </c>
      <c r="O2012" t="s">
        <v>51</v>
      </c>
      <c r="P2012" t="s">
        <v>912</v>
      </c>
      <c r="Q2012" t="s">
        <v>913</v>
      </c>
      <c r="R2012" t="s">
        <v>914</v>
      </c>
      <c r="S2012" t="s">
        <v>55</v>
      </c>
      <c r="T2012" t="s">
        <v>55</v>
      </c>
      <c r="U2012" t="s">
        <v>915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370</v>
      </c>
      <c r="AI2012">
        <f>"07001     "</f>
        <v>0</v>
      </c>
      <c r="AJ2012" t="s">
        <v>777</v>
      </c>
      <c r="AK2012" t="s">
        <v>778</v>
      </c>
      <c r="AL2012" t="s">
        <v>66</v>
      </c>
      <c r="AM2012" t="s">
        <v>67</v>
      </c>
      <c r="AN2012" t="s">
        <v>286</v>
      </c>
      <c r="AO2012" t="s">
        <v>69</v>
      </c>
    </row>
    <row r="2013" spans="1:41">
      <c r="A2013">
        <v>1997</v>
      </c>
      <c r="B2013" t="s">
        <v>41</v>
      </c>
      <c r="C2013" t="s">
        <v>42</v>
      </c>
      <c r="D2013" t="s">
        <v>43</v>
      </c>
      <c r="E2013">
        <f>"04"</f>
        <v>0</v>
      </c>
      <c r="F2013" t="s">
        <v>86</v>
      </c>
      <c r="G2013" t="s">
        <v>87</v>
      </c>
      <c r="H2013">
        <v>3299</v>
      </c>
      <c r="I2013" t="s">
        <v>1966</v>
      </c>
      <c r="J2013" t="s">
        <v>1967</v>
      </c>
      <c r="K2013" t="s">
        <v>48</v>
      </c>
      <c r="L2013" t="s">
        <v>49</v>
      </c>
      <c r="M2013">
        <v>18</v>
      </c>
      <c r="N2013" t="s">
        <v>1893</v>
      </c>
      <c r="O2013" t="s">
        <v>51</v>
      </c>
      <c r="P2013" t="s">
        <v>912</v>
      </c>
      <c r="Q2013" t="s">
        <v>913</v>
      </c>
      <c r="R2013" t="s">
        <v>914</v>
      </c>
      <c r="S2013" t="s">
        <v>55</v>
      </c>
      <c r="T2013" t="s">
        <v>55</v>
      </c>
      <c r="U2013" t="s">
        <v>915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371</v>
      </c>
      <c r="AI2013">
        <f>"04201     "</f>
        <v>0</v>
      </c>
      <c r="AJ2013" t="s">
        <v>219</v>
      </c>
      <c r="AK2013" t="s">
        <v>220</v>
      </c>
      <c r="AL2013" t="s">
        <v>221</v>
      </c>
      <c r="AM2013" t="s">
        <v>222</v>
      </c>
      <c r="AN2013" t="s">
        <v>286</v>
      </c>
      <c r="AO2013" t="s">
        <v>1600</v>
      </c>
    </row>
    <row r="2014" spans="1:41">
      <c r="A2014">
        <v>1998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297</v>
      </c>
      <c r="G2014" t="s">
        <v>298</v>
      </c>
      <c r="H2014">
        <v>3299</v>
      </c>
      <c r="I2014" t="s">
        <v>1966</v>
      </c>
      <c r="J2014" t="s">
        <v>1967</v>
      </c>
      <c r="K2014" t="s">
        <v>48</v>
      </c>
      <c r="L2014" t="s">
        <v>49</v>
      </c>
      <c r="M2014">
        <v>18</v>
      </c>
      <c r="N2014" t="s">
        <v>1893</v>
      </c>
      <c r="O2014" t="s">
        <v>51</v>
      </c>
      <c r="P2014" t="s">
        <v>912</v>
      </c>
      <c r="Q2014" t="s">
        <v>913</v>
      </c>
      <c r="R2014" t="s">
        <v>914</v>
      </c>
      <c r="S2014" t="s">
        <v>55</v>
      </c>
      <c r="T2014" t="s">
        <v>55</v>
      </c>
      <c r="U2014" t="s">
        <v>915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372</v>
      </c>
      <c r="AI2014">
        <f>"093       "</f>
        <v>0</v>
      </c>
      <c r="AJ2014" t="s">
        <v>765</v>
      </c>
      <c r="AK2014" t="s">
        <v>766</v>
      </c>
      <c r="AL2014" t="s">
        <v>575</v>
      </c>
      <c r="AM2014" t="s">
        <v>576</v>
      </c>
      <c r="AN2014" t="s">
        <v>286</v>
      </c>
      <c r="AO2014" t="s">
        <v>1600</v>
      </c>
    </row>
    <row r="2015" spans="1:41">
      <c r="A2015">
        <v>1999</v>
      </c>
      <c r="B2015" t="s">
        <v>41</v>
      </c>
      <c r="C2015" t="s">
        <v>42</v>
      </c>
      <c r="D2015" t="s">
        <v>43</v>
      </c>
      <c r="E2015">
        <f>"01"</f>
        <v>0</v>
      </c>
      <c r="F2015" t="s">
        <v>377</v>
      </c>
      <c r="G2015" t="s">
        <v>378</v>
      </c>
      <c r="H2015">
        <v>3299</v>
      </c>
      <c r="I2015" t="s">
        <v>1966</v>
      </c>
      <c r="J2015" t="s">
        <v>1967</v>
      </c>
      <c r="K2015" t="s">
        <v>48</v>
      </c>
      <c r="L2015" t="s">
        <v>49</v>
      </c>
      <c r="M2015">
        <v>18</v>
      </c>
      <c r="N2015" t="s">
        <v>1893</v>
      </c>
      <c r="O2015" t="s">
        <v>51</v>
      </c>
      <c r="P2015" t="s">
        <v>912</v>
      </c>
      <c r="Q2015" t="s">
        <v>913</v>
      </c>
      <c r="R2015" t="s">
        <v>914</v>
      </c>
      <c r="S2015" t="s">
        <v>55</v>
      </c>
      <c r="T2015" t="s">
        <v>55</v>
      </c>
      <c r="U2015" t="s">
        <v>915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388</v>
      </c>
      <c r="AI2015">
        <f>"01001     "</f>
        <v>0</v>
      </c>
      <c r="AJ2015" t="s">
        <v>1298</v>
      </c>
      <c r="AK2015" t="s">
        <v>1299</v>
      </c>
      <c r="AL2015" t="s">
        <v>66</v>
      </c>
      <c r="AM2015" t="s">
        <v>67</v>
      </c>
      <c r="AN2015" t="s">
        <v>286</v>
      </c>
      <c r="AO2015" t="s">
        <v>70</v>
      </c>
    </row>
    <row r="2016" spans="1:41">
      <c r="A2016">
        <v>2000</v>
      </c>
      <c r="B2016" t="s">
        <v>41</v>
      </c>
      <c r="C2016" t="s">
        <v>42</v>
      </c>
      <c r="D2016" t="s">
        <v>43</v>
      </c>
      <c r="E2016">
        <f>"09"</f>
        <v>0</v>
      </c>
      <c r="F2016" t="s">
        <v>297</v>
      </c>
      <c r="G2016" t="s">
        <v>298</v>
      </c>
      <c r="H2016">
        <v>3299</v>
      </c>
      <c r="I2016" t="s">
        <v>1966</v>
      </c>
      <c r="J2016" t="s">
        <v>1967</v>
      </c>
      <c r="K2016" t="s">
        <v>48</v>
      </c>
      <c r="L2016" t="s">
        <v>49</v>
      </c>
      <c r="M2016">
        <v>18</v>
      </c>
      <c r="N2016" t="s">
        <v>1893</v>
      </c>
      <c r="O2016" t="s">
        <v>51</v>
      </c>
      <c r="P2016" t="s">
        <v>912</v>
      </c>
      <c r="Q2016" t="s">
        <v>913</v>
      </c>
      <c r="R2016" t="s">
        <v>914</v>
      </c>
      <c r="S2016" t="s">
        <v>55</v>
      </c>
      <c r="T2016" t="s">
        <v>55</v>
      </c>
      <c r="U2016" t="s">
        <v>915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389</v>
      </c>
      <c r="AI2016">
        <f>"093       "</f>
        <v>0</v>
      </c>
      <c r="AJ2016" t="s">
        <v>765</v>
      </c>
      <c r="AK2016" t="s">
        <v>766</v>
      </c>
      <c r="AL2016" t="s">
        <v>575</v>
      </c>
      <c r="AM2016" t="s">
        <v>576</v>
      </c>
      <c r="AN2016" t="s">
        <v>286</v>
      </c>
      <c r="AO2016" t="s">
        <v>69</v>
      </c>
    </row>
    <row r="2017" spans="1:41">
      <c r="A2017">
        <v>2003</v>
      </c>
      <c r="B2017" t="s">
        <v>41</v>
      </c>
      <c r="C2017" t="s">
        <v>42</v>
      </c>
      <c r="D2017" t="s">
        <v>43</v>
      </c>
      <c r="E2017">
        <f>"03"</f>
        <v>0</v>
      </c>
      <c r="F2017" t="s">
        <v>73</v>
      </c>
      <c r="G2017" t="s">
        <v>74</v>
      </c>
      <c r="H2017">
        <v>3299</v>
      </c>
      <c r="I2017" t="s">
        <v>1966</v>
      </c>
      <c r="J2017" t="s">
        <v>1967</v>
      </c>
      <c r="K2017" t="s">
        <v>48</v>
      </c>
      <c r="L2017" t="s">
        <v>49</v>
      </c>
      <c r="M2017">
        <v>18</v>
      </c>
      <c r="N2017" t="s">
        <v>1893</v>
      </c>
      <c r="O2017" t="s">
        <v>51</v>
      </c>
      <c r="P2017" t="s">
        <v>912</v>
      </c>
      <c r="Q2017" t="s">
        <v>913</v>
      </c>
      <c r="R2017" t="s">
        <v>914</v>
      </c>
      <c r="S2017" t="s">
        <v>55</v>
      </c>
      <c r="T2017" t="s">
        <v>55</v>
      </c>
      <c r="U2017" t="s">
        <v>915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393</v>
      </c>
      <c r="AI2017">
        <f>"03101     "</f>
        <v>0</v>
      </c>
      <c r="AJ2017" t="s">
        <v>81</v>
      </c>
      <c r="AK2017" t="s">
        <v>82</v>
      </c>
      <c r="AL2017" t="s">
        <v>83</v>
      </c>
      <c r="AM2017" t="s">
        <v>84</v>
      </c>
      <c r="AN2017" t="s">
        <v>286</v>
      </c>
      <c r="AO2017" t="s">
        <v>69</v>
      </c>
    </row>
    <row r="2018" spans="1:41">
      <c r="A2018">
        <v>2004</v>
      </c>
      <c r="B2018" t="s">
        <v>41</v>
      </c>
      <c r="C2018" t="s">
        <v>42</v>
      </c>
      <c r="D2018" t="s">
        <v>43</v>
      </c>
      <c r="E2018">
        <f>"09"</f>
        <v>0</v>
      </c>
      <c r="F2018" t="s">
        <v>297</v>
      </c>
      <c r="G2018" t="s">
        <v>298</v>
      </c>
      <c r="H2018">
        <v>3299</v>
      </c>
      <c r="I2018" t="s">
        <v>1966</v>
      </c>
      <c r="J2018" t="s">
        <v>1967</v>
      </c>
      <c r="K2018" t="s">
        <v>48</v>
      </c>
      <c r="L2018" t="s">
        <v>49</v>
      </c>
      <c r="M2018">
        <v>18</v>
      </c>
      <c r="N2018" t="s">
        <v>1893</v>
      </c>
      <c r="O2018" t="s">
        <v>51</v>
      </c>
      <c r="P2018" t="s">
        <v>912</v>
      </c>
      <c r="Q2018" t="s">
        <v>913</v>
      </c>
      <c r="R2018" t="s">
        <v>914</v>
      </c>
      <c r="S2018" t="s">
        <v>55</v>
      </c>
      <c r="T2018" t="s">
        <v>55</v>
      </c>
      <c r="U2018" t="s">
        <v>915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394</v>
      </c>
      <c r="AI2018">
        <f>"09202     "</f>
        <v>0</v>
      </c>
      <c r="AJ2018" t="s">
        <v>304</v>
      </c>
      <c r="AK2018" t="s">
        <v>305</v>
      </c>
      <c r="AL2018" t="s">
        <v>83</v>
      </c>
      <c r="AM2018" t="s">
        <v>84</v>
      </c>
      <c r="AN2018" t="s">
        <v>286</v>
      </c>
      <c r="AO2018" t="s">
        <v>311</v>
      </c>
    </row>
    <row r="2019" spans="1:41">
      <c r="A2019">
        <v>2005</v>
      </c>
      <c r="B2019" t="s">
        <v>41</v>
      </c>
      <c r="C2019" t="s">
        <v>42</v>
      </c>
      <c r="D2019" t="s">
        <v>43</v>
      </c>
      <c r="E2019">
        <f>"09"</f>
        <v>0</v>
      </c>
      <c r="F2019" t="s">
        <v>297</v>
      </c>
      <c r="G2019" t="s">
        <v>298</v>
      </c>
      <c r="H2019">
        <v>3299</v>
      </c>
      <c r="I2019" t="s">
        <v>1966</v>
      </c>
      <c r="J2019" t="s">
        <v>1967</v>
      </c>
      <c r="K2019" t="s">
        <v>48</v>
      </c>
      <c r="L2019" t="s">
        <v>49</v>
      </c>
      <c r="M2019">
        <v>18</v>
      </c>
      <c r="N2019" t="s">
        <v>1893</v>
      </c>
      <c r="O2019" t="s">
        <v>51</v>
      </c>
      <c r="P2019" t="s">
        <v>912</v>
      </c>
      <c r="Q2019" t="s">
        <v>913</v>
      </c>
      <c r="R2019" t="s">
        <v>914</v>
      </c>
      <c r="S2019" t="s">
        <v>55</v>
      </c>
      <c r="T2019" t="s">
        <v>55</v>
      </c>
      <c r="U2019" t="s">
        <v>915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395</v>
      </c>
      <c r="AI2019">
        <f>"09201     "</f>
        <v>0</v>
      </c>
      <c r="AJ2019" t="s">
        <v>841</v>
      </c>
      <c r="AK2019" t="s">
        <v>842</v>
      </c>
      <c r="AL2019" t="s">
        <v>843</v>
      </c>
      <c r="AM2019" t="s">
        <v>844</v>
      </c>
      <c r="AN2019" t="s">
        <v>286</v>
      </c>
      <c r="AO2019" t="s">
        <v>311</v>
      </c>
    </row>
    <row r="2020" spans="1:41">
      <c r="A2020">
        <v>2006</v>
      </c>
      <c r="B2020" t="s">
        <v>41</v>
      </c>
      <c r="C2020" t="s">
        <v>42</v>
      </c>
      <c r="D2020" t="s">
        <v>43</v>
      </c>
      <c r="E2020">
        <f>"09"</f>
        <v>0</v>
      </c>
      <c r="F2020" t="s">
        <v>297</v>
      </c>
      <c r="G2020" t="s">
        <v>298</v>
      </c>
      <c r="H2020">
        <v>3299</v>
      </c>
      <c r="I2020" t="s">
        <v>1966</v>
      </c>
      <c r="J2020" t="s">
        <v>1967</v>
      </c>
      <c r="K2020" t="s">
        <v>48</v>
      </c>
      <c r="L2020" t="s">
        <v>49</v>
      </c>
      <c r="M2020">
        <v>18</v>
      </c>
      <c r="N2020" t="s">
        <v>1893</v>
      </c>
      <c r="O2020" t="s">
        <v>51</v>
      </c>
      <c r="P2020" t="s">
        <v>912</v>
      </c>
      <c r="Q2020" t="s">
        <v>913</v>
      </c>
      <c r="R2020" t="s">
        <v>914</v>
      </c>
      <c r="S2020" t="s">
        <v>55</v>
      </c>
      <c r="T2020" t="s">
        <v>55</v>
      </c>
      <c r="U2020" t="s">
        <v>915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396</v>
      </c>
      <c r="AI2020">
        <f>"09201     "</f>
        <v>0</v>
      </c>
      <c r="AJ2020" t="s">
        <v>841</v>
      </c>
      <c r="AK2020" t="s">
        <v>842</v>
      </c>
      <c r="AL2020" t="s">
        <v>843</v>
      </c>
      <c r="AM2020" t="s">
        <v>844</v>
      </c>
      <c r="AN2020" t="s">
        <v>286</v>
      </c>
      <c r="AO2020" t="s">
        <v>311</v>
      </c>
    </row>
    <row r="2021" spans="1:41">
      <c r="A2021">
        <v>2007</v>
      </c>
      <c r="B2021" t="s">
        <v>41</v>
      </c>
      <c r="C2021" t="s">
        <v>42</v>
      </c>
      <c r="D2021" t="s">
        <v>43</v>
      </c>
      <c r="E2021">
        <f>"03"</f>
        <v>0</v>
      </c>
      <c r="F2021" t="s">
        <v>73</v>
      </c>
      <c r="G2021" t="s">
        <v>74</v>
      </c>
      <c r="H2021">
        <v>3299</v>
      </c>
      <c r="I2021" t="s">
        <v>1966</v>
      </c>
      <c r="J2021" t="s">
        <v>1967</v>
      </c>
      <c r="K2021" t="s">
        <v>48</v>
      </c>
      <c r="L2021" t="s">
        <v>49</v>
      </c>
      <c r="M2021">
        <v>18</v>
      </c>
      <c r="N2021" t="s">
        <v>1893</v>
      </c>
      <c r="O2021" t="s">
        <v>51</v>
      </c>
      <c r="P2021" t="s">
        <v>912</v>
      </c>
      <c r="Q2021" t="s">
        <v>913</v>
      </c>
      <c r="R2021" t="s">
        <v>914</v>
      </c>
      <c r="S2021" t="s">
        <v>55</v>
      </c>
      <c r="T2021" t="s">
        <v>55</v>
      </c>
      <c r="U2021" t="s">
        <v>915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397</v>
      </c>
      <c r="AI2021">
        <f>"03313     "</f>
        <v>0</v>
      </c>
      <c r="AJ2021" t="s">
        <v>306</v>
      </c>
      <c r="AK2021" t="s">
        <v>307</v>
      </c>
      <c r="AL2021" t="s">
        <v>308</v>
      </c>
      <c r="AM2021" t="s">
        <v>309</v>
      </c>
      <c r="AN2021" t="s">
        <v>286</v>
      </c>
      <c r="AO2021" t="s">
        <v>311</v>
      </c>
    </row>
    <row r="2022" spans="1:41">
      <c r="A2022">
        <v>2008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1966</v>
      </c>
      <c r="J2022" t="s">
        <v>1967</v>
      </c>
      <c r="K2022" t="s">
        <v>48</v>
      </c>
      <c r="L2022" t="s">
        <v>49</v>
      </c>
      <c r="M2022">
        <v>18</v>
      </c>
      <c r="N2022" t="s">
        <v>1893</v>
      </c>
      <c r="O2022" t="s">
        <v>51</v>
      </c>
      <c r="P2022" t="s">
        <v>912</v>
      </c>
      <c r="Q2022" t="s">
        <v>913</v>
      </c>
      <c r="R2022" t="s">
        <v>914</v>
      </c>
      <c r="S2022" t="s">
        <v>55</v>
      </c>
      <c r="T2022" t="s">
        <v>55</v>
      </c>
      <c r="U2022" t="s">
        <v>915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398</v>
      </c>
      <c r="AI2022">
        <f>"03313     "</f>
        <v>0</v>
      </c>
      <c r="AJ2022" t="s">
        <v>306</v>
      </c>
      <c r="AK2022" t="s">
        <v>307</v>
      </c>
      <c r="AL2022" t="s">
        <v>308</v>
      </c>
      <c r="AM2022" t="s">
        <v>309</v>
      </c>
      <c r="AN2022" t="s">
        <v>286</v>
      </c>
      <c r="AO2022" t="s">
        <v>311</v>
      </c>
    </row>
    <row r="2023" spans="1:41">
      <c r="A2023">
        <v>2009</v>
      </c>
      <c r="B2023" t="s">
        <v>41</v>
      </c>
      <c r="C2023" t="s">
        <v>42</v>
      </c>
      <c r="D2023" t="s">
        <v>43</v>
      </c>
      <c r="E2023">
        <f>"03"</f>
        <v>0</v>
      </c>
      <c r="F2023" t="s">
        <v>73</v>
      </c>
      <c r="G2023" t="s">
        <v>74</v>
      </c>
      <c r="H2023">
        <v>3299</v>
      </c>
      <c r="I2023" t="s">
        <v>1966</v>
      </c>
      <c r="J2023" t="s">
        <v>1967</v>
      </c>
      <c r="K2023" t="s">
        <v>48</v>
      </c>
      <c r="L2023" t="s">
        <v>49</v>
      </c>
      <c r="M2023">
        <v>18</v>
      </c>
      <c r="N2023" t="s">
        <v>1893</v>
      </c>
      <c r="O2023" t="s">
        <v>51</v>
      </c>
      <c r="P2023" t="s">
        <v>912</v>
      </c>
      <c r="Q2023" t="s">
        <v>913</v>
      </c>
      <c r="R2023" t="s">
        <v>914</v>
      </c>
      <c r="S2023" t="s">
        <v>55</v>
      </c>
      <c r="T2023" t="s">
        <v>55</v>
      </c>
      <c r="U2023" t="s">
        <v>915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399</v>
      </c>
      <c r="AI2023">
        <f>"03312     "</f>
        <v>0</v>
      </c>
      <c r="AJ2023" t="s">
        <v>328</v>
      </c>
      <c r="AK2023" t="s">
        <v>329</v>
      </c>
      <c r="AL2023" t="s">
        <v>330</v>
      </c>
      <c r="AM2023" t="s">
        <v>331</v>
      </c>
      <c r="AN2023" t="s">
        <v>286</v>
      </c>
      <c r="AO2023" t="s">
        <v>311</v>
      </c>
    </row>
    <row r="2024" spans="1:41">
      <c r="A2024">
        <v>2010</v>
      </c>
      <c r="B2024" t="s">
        <v>41</v>
      </c>
      <c r="C2024" t="s">
        <v>42</v>
      </c>
      <c r="D2024" t="s">
        <v>43</v>
      </c>
      <c r="E2024">
        <f>"03"</f>
        <v>0</v>
      </c>
      <c r="F2024" t="s">
        <v>73</v>
      </c>
      <c r="G2024" t="s">
        <v>74</v>
      </c>
      <c r="H2024">
        <v>3299</v>
      </c>
      <c r="I2024" t="s">
        <v>1966</v>
      </c>
      <c r="J2024" t="s">
        <v>1967</v>
      </c>
      <c r="K2024" t="s">
        <v>48</v>
      </c>
      <c r="L2024" t="s">
        <v>49</v>
      </c>
      <c r="M2024">
        <v>18</v>
      </c>
      <c r="N2024" t="s">
        <v>1893</v>
      </c>
      <c r="O2024" t="s">
        <v>51</v>
      </c>
      <c r="P2024" t="s">
        <v>912</v>
      </c>
      <c r="Q2024" t="s">
        <v>913</v>
      </c>
      <c r="R2024" t="s">
        <v>914</v>
      </c>
      <c r="S2024" t="s">
        <v>55</v>
      </c>
      <c r="T2024" t="s">
        <v>55</v>
      </c>
      <c r="U2024" t="s">
        <v>915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400</v>
      </c>
      <c r="AI2024">
        <f>"03312     "</f>
        <v>0</v>
      </c>
      <c r="AJ2024" t="s">
        <v>328</v>
      </c>
      <c r="AK2024" t="s">
        <v>329</v>
      </c>
      <c r="AL2024" t="s">
        <v>330</v>
      </c>
      <c r="AM2024" t="s">
        <v>331</v>
      </c>
      <c r="AN2024" t="s">
        <v>286</v>
      </c>
      <c r="AO2024" t="s">
        <v>311</v>
      </c>
    </row>
    <row r="2025" spans="1:41">
      <c r="A2025">
        <v>2011</v>
      </c>
      <c r="B2025" t="s">
        <v>41</v>
      </c>
      <c r="C2025" t="s">
        <v>42</v>
      </c>
      <c r="D2025" t="s">
        <v>43</v>
      </c>
      <c r="E2025">
        <f>"04"</f>
        <v>0</v>
      </c>
      <c r="F2025" t="s">
        <v>86</v>
      </c>
      <c r="G2025" t="s">
        <v>87</v>
      </c>
      <c r="H2025">
        <v>3299</v>
      </c>
      <c r="I2025" t="s">
        <v>1966</v>
      </c>
      <c r="J2025" t="s">
        <v>1967</v>
      </c>
      <c r="K2025" t="s">
        <v>48</v>
      </c>
      <c r="L2025" t="s">
        <v>49</v>
      </c>
      <c r="M2025">
        <v>18</v>
      </c>
      <c r="N2025" t="s">
        <v>1893</v>
      </c>
      <c r="O2025" t="s">
        <v>51</v>
      </c>
      <c r="P2025" t="s">
        <v>912</v>
      </c>
      <c r="Q2025" t="s">
        <v>913</v>
      </c>
      <c r="R2025" t="s">
        <v>914</v>
      </c>
      <c r="S2025" t="s">
        <v>55</v>
      </c>
      <c r="T2025" t="s">
        <v>55</v>
      </c>
      <c r="U2025" t="s">
        <v>915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402</v>
      </c>
      <c r="AI2025">
        <f>"04101     "</f>
        <v>0</v>
      </c>
      <c r="AJ2025" t="s">
        <v>153</v>
      </c>
      <c r="AK2025" t="s">
        <v>154</v>
      </c>
      <c r="AL2025" t="s">
        <v>96</v>
      </c>
      <c r="AM2025" t="s">
        <v>97</v>
      </c>
      <c r="AN2025" t="s">
        <v>68</v>
      </c>
      <c r="AO2025" t="s">
        <v>311</v>
      </c>
    </row>
    <row r="2026" spans="1:41">
      <c r="A2026">
        <v>2012</v>
      </c>
      <c r="B2026" t="s">
        <v>41</v>
      </c>
      <c r="C2026" t="s">
        <v>42</v>
      </c>
      <c r="D2026" t="s">
        <v>43</v>
      </c>
      <c r="E2026">
        <f>"04"</f>
        <v>0</v>
      </c>
      <c r="F2026" t="s">
        <v>86</v>
      </c>
      <c r="G2026" t="s">
        <v>87</v>
      </c>
      <c r="H2026">
        <v>3299</v>
      </c>
      <c r="I2026" t="s">
        <v>1966</v>
      </c>
      <c r="J2026" t="s">
        <v>1967</v>
      </c>
      <c r="K2026" t="s">
        <v>48</v>
      </c>
      <c r="L2026" t="s">
        <v>49</v>
      </c>
      <c r="M2026">
        <v>18</v>
      </c>
      <c r="N2026" t="s">
        <v>1893</v>
      </c>
      <c r="O2026" t="s">
        <v>51</v>
      </c>
      <c r="P2026" t="s">
        <v>912</v>
      </c>
      <c r="Q2026" t="s">
        <v>913</v>
      </c>
      <c r="R2026" t="s">
        <v>914</v>
      </c>
      <c r="S2026" t="s">
        <v>55</v>
      </c>
      <c r="T2026" t="s">
        <v>55</v>
      </c>
      <c r="U2026" t="s">
        <v>915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403</v>
      </c>
      <c r="AI2026">
        <f>"04002     "</f>
        <v>0</v>
      </c>
      <c r="AJ2026" t="s">
        <v>519</v>
      </c>
      <c r="AK2026" t="s">
        <v>520</v>
      </c>
      <c r="AL2026" t="s">
        <v>96</v>
      </c>
      <c r="AM2026" t="s">
        <v>97</v>
      </c>
      <c r="AN2026" t="s">
        <v>286</v>
      </c>
      <c r="AO2026" t="s">
        <v>311</v>
      </c>
    </row>
    <row r="2027" spans="1:41">
      <c r="A2027">
        <v>2013</v>
      </c>
      <c r="B2027" t="s">
        <v>41</v>
      </c>
      <c r="C2027" t="s">
        <v>42</v>
      </c>
      <c r="D2027" t="s">
        <v>43</v>
      </c>
      <c r="E2027">
        <f>"03"</f>
        <v>0</v>
      </c>
      <c r="F2027" t="s">
        <v>73</v>
      </c>
      <c r="G2027" t="s">
        <v>74</v>
      </c>
      <c r="H2027">
        <v>3299</v>
      </c>
      <c r="I2027" t="s">
        <v>1966</v>
      </c>
      <c r="J2027" t="s">
        <v>1967</v>
      </c>
      <c r="K2027" t="s">
        <v>48</v>
      </c>
      <c r="L2027" t="s">
        <v>49</v>
      </c>
      <c r="M2027">
        <v>18</v>
      </c>
      <c r="N2027" t="s">
        <v>1893</v>
      </c>
      <c r="O2027" t="s">
        <v>51</v>
      </c>
      <c r="P2027" t="s">
        <v>912</v>
      </c>
      <c r="Q2027" t="s">
        <v>913</v>
      </c>
      <c r="R2027" t="s">
        <v>914</v>
      </c>
      <c r="S2027" t="s">
        <v>55</v>
      </c>
      <c r="T2027" t="s">
        <v>55</v>
      </c>
      <c r="U2027" t="s">
        <v>915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404</v>
      </c>
      <c r="AI2027">
        <f>"03104     "</f>
        <v>0</v>
      </c>
      <c r="AJ2027" t="s">
        <v>703</v>
      </c>
      <c r="AK2027" t="s">
        <v>704</v>
      </c>
      <c r="AL2027" t="s">
        <v>83</v>
      </c>
      <c r="AM2027" t="s">
        <v>84</v>
      </c>
      <c r="AN2027" t="s">
        <v>286</v>
      </c>
      <c r="AO2027" t="s">
        <v>142</v>
      </c>
    </row>
    <row r="2028" spans="1:41">
      <c r="A2028">
        <v>2014</v>
      </c>
      <c r="B2028" t="s">
        <v>41</v>
      </c>
      <c r="C2028" t="s">
        <v>42</v>
      </c>
      <c r="D2028" t="s">
        <v>43</v>
      </c>
      <c r="E2028">
        <f>"05"</f>
        <v>0</v>
      </c>
      <c r="F2028" t="s">
        <v>99</v>
      </c>
      <c r="G2028" t="s">
        <v>100</v>
      </c>
      <c r="H2028">
        <v>3299</v>
      </c>
      <c r="I2028" t="s">
        <v>1966</v>
      </c>
      <c r="J2028" t="s">
        <v>1967</v>
      </c>
      <c r="K2028" t="s">
        <v>48</v>
      </c>
      <c r="L2028" t="s">
        <v>49</v>
      </c>
      <c r="M2028">
        <v>18</v>
      </c>
      <c r="N2028" t="s">
        <v>1893</v>
      </c>
      <c r="O2028" t="s">
        <v>51</v>
      </c>
      <c r="P2028" t="s">
        <v>912</v>
      </c>
      <c r="Q2028" t="s">
        <v>913</v>
      </c>
      <c r="R2028" t="s">
        <v>914</v>
      </c>
      <c r="S2028" t="s">
        <v>55</v>
      </c>
      <c r="T2028" t="s">
        <v>55</v>
      </c>
      <c r="U2028" t="s">
        <v>915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405</v>
      </c>
      <c r="AI2028">
        <f>"05131     "</f>
        <v>0</v>
      </c>
      <c r="AJ2028" t="s">
        <v>105</v>
      </c>
      <c r="AK2028" t="s">
        <v>106</v>
      </c>
      <c r="AL2028" t="s">
        <v>107</v>
      </c>
      <c r="AM2028" t="s">
        <v>108</v>
      </c>
      <c r="AN2028" t="s">
        <v>68</v>
      </c>
      <c r="AO2028" t="s">
        <v>2004</v>
      </c>
    </row>
    <row r="2029" spans="1:41">
      <c r="A2029">
        <v>2015</v>
      </c>
      <c r="B2029" t="s">
        <v>41</v>
      </c>
      <c r="C2029" t="s">
        <v>42</v>
      </c>
      <c r="D2029" t="s">
        <v>43</v>
      </c>
      <c r="E2029">
        <f>"07"</f>
        <v>0</v>
      </c>
      <c r="F2029" t="s">
        <v>44</v>
      </c>
      <c r="G2029" t="s">
        <v>45</v>
      </c>
      <c r="H2029">
        <v>3299</v>
      </c>
      <c r="I2029" t="s">
        <v>1966</v>
      </c>
      <c r="J2029" t="s">
        <v>1967</v>
      </c>
      <c r="K2029" t="s">
        <v>48</v>
      </c>
      <c r="L2029" t="s">
        <v>49</v>
      </c>
      <c r="M2029">
        <v>18</v>
      </c>
      <c r="N2029" t="s">
        <v>1893</v>
      </c>
      <c r="O2029" t="s">
        <v>51</v>
      </c>
      <c r="P2029" t="s">
        <v>912</v>
      </c>
      <c r="Q2029" t="s">
        <v>913</v>
      </c>
      <c r="R2029" t="s">
        <v>914</v>
      </c>
      <c r="S2029" t="s">
        <v>55</v>
      </c>
      <c r="T2029" t="s">
        <v>55</v>
      </c>
      <c r="U2029" t="s">
        <v>915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406</v>
      </c>
      <c r="AI2029">
        <f>"07001     "</f>
        <v>0</v>
      </c>
      <c r="AJ2029" t="s">
        <v>777</v>
      </c>
      <c r="AK2029" t="s">
        <v>778</v>
      </c>
      <c r="AL2029" t="s">
        <v>66</v>
      </c>
      <c r="AM2029" t="s">
        <v>67</v>
      </c>
      <c r="AN2029" t="s">
        <v>286</v>
      </c>
      <c r="AO2029" t="s">
        <v>69</v>
      </c>
    </row>
    <row r="2030" spans="1:41">
      <c r="A2030">
        <v>2016</v>
      </c>
      <c r="B2030" t="s">
        <v>41</v>
      </c>
      <c r="C2030" t="s">
        <v>42</v>
      </c>
      <c r="D2030" t="s">
        <v>43</v>
      </c>
      <c r="E2030">
        <f>"07"</f>
        <v>0</v>
      </c>
      <c r="F2030" t="s">
        <v>44</v>
      </c>
      <c r="G2030" t="s">
        <v>45</v>
      </c>
      <c r="H2030">
        <v>3299</v>
      </c>
      <c r="I2030" t="s">
        <v>1966</v>
      </c>
      <c r="J2030" t="s">
        <v>1967</v>
      </c>
      <c r="K2030" t="s">
        <v>48</v>
      </c>
      <c r="L2030" t="s">
        <v>49</v>
      </c>
      <c r="M2030">
        <v>18</v>
      </c>
      <c r="N2030" t="s">
        <v>1893</v>
      </c>
      <c r="O2030" t="s">
        <v>51</v>
      </c>
      <c r="P2030" t="s">
        <v>912</v>
      </c>
      <c r="Q2030" t="s">
        <v>913</v>
      </c>
      <c r="R2030" t="s">
        <v>914</v>
      </c>
      <c r="S2030" t="s">
        <v>55</v>
      </c>
      <c r="T2030" t="s">
        <v>55</v>
      </c>
      <c r="U2030" t="s">
        <v>915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407</v>
      </c>
      <c r="AI2030">
        <f>"07224     "</f>
        <v>0</v>
      </c>
      <c r="AJ2030" t="s">
        <v>229</v>
      </c>
      <c r="AK2030" t="s">
        <v>230</v>
      </c>
      <c r="AL2030" t="s">
        <v>231</v>
      </c>
      <c r="AM2030" t="s">
        <v>232</v>
      </c>
      <c r="AN2030" t="s">
        <v>286</v>
      </c>
      <c r="AO2030" t="s">
        <v>253</v>
      </c>
    </row>
    <row r="2031" spans="1:41">
      <c r="A2031">
        <v>2017</v>
      </c>
      <c r="B2031" t="s">
        <v>41</v>
      </c>
      <c r="C2031" t="s">
        <v>42</v>
      </c>
      <c r="D2031" t="s">
        <v>43</v>
      </c>
      <c r="E2031">
        <f>"07"</f>
        <v>0</v>
      </c>
      <c r="F2031" t="s">
        <v>44</v>
      </c>
      <c r="G2031" t="s">
        <v>45</v>
      </c>
      <c r="H2031">
        <v>3299</v>
      </c>
      <c r="I2031" t="s">
        <v>1966</v>
      </c>
      <c r="J2031" t="s">
        <v>1967</v>
      </c>
      <c r="K2031" t="s">
        <v>48</v>
      </c>
      <c r="L2031" t="s">
        <v>49</v>
      </c>
      <c r="M2031">
        <v>18</v>
      </c>
      <c r="N2031" t="s">
        <v>1893</v>
      </c>
      <c r="O2031" t="s">
        <v>51</v>
      </c>
      <c r="P2031" t="s">
        <v>912</v>
      </c>
      <c r="Q2031" t="s">
        <v>913</v>
      </c>
      <c r="R2031" t="s">
        <v>914</v>
      </c>
      <c r="S2031" t="s">
        <v>55</v>
      </c>
      <c r="T2031" t="s">
        <v>55</v>
      </c>
      <c r="U2031" t="s">
        <v>915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408</v>
      </c>
      <c r="AI2031">
        <f>"07115     "</f>
        <v>0</v>
      </c>
      <c r="AJ2031" t="s">
        <v>135</v>
      </c>
      <c r="AK2031" t="s">
        <v>136</v>
      </c>
      <c r="AL2031" t="s">
        <v>137</v>
      </c>
      <c r="AM2031" t="s">
        <v>138</v>
      </c>
      <c r="AN2031" t="s">
        <v>286</v>
      </c>
      <c r="AO2031" t="s">
        <v>69</v>
      </c>
    </row>
    <row r="2032" spans="1:41">
      <c r="A2032">
        <v>2018</v>
      </c>
      <c r="B2032" t="s">
        <v>41</v>
      </c>
      <c r="C2032" t="s">
        <v>42</v>
      </c>
      <c r="D2032" t="s">
        <v>43</v>
      </c>
      <c r="E2032">
        <f>"09"</f>
        <v>0</v>
      </c>
      <c r="F2032" t="s">
        <v>297</v>
      </c>
      <c r="G2032" t="s">
        <v>298</v>
      </c>
      <c r="H2032">
        <v>3299</v>
      </c>
      <c r="I2032" t="s">
        <v>1966</v>
      </c>
      <c r="J2032" t="s">
        <v>1967</v>
      </c>
      <c r="K2032" t="s">
        <v>48</v>
      </c>
      <c r="L2032" t="s">
        <v>49</v>
      </c>
      <c r="M2032">
        <v>18</v>
      </c>
      <c r="N2032" t="s">
        <v>1893</v>
      </c>
      <c r="O2032" t="s">
        <v>51</v>
      </c>
      <c r="P2032" t="s">
        <v>912</v>
      </c>
      <c r="Q2032" t="s">
        <v>913</v>
      </c>
      <c r="R2032" t="s">
        <v>914</v>
      </c>
      <c r="S2032" t="s">
        <v>55</v>
      </c>
      <c r="T2032" t="s">
        <v>55</v>
      </c>
      <c r="U2032" t="s">
        <v>915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409</v>
      </c>
      <c r="AI2032">
        <f>"09202     "</f>
        <v>0</v>
      </c>
      <c r="AJ2032" t="s">
        <v>304</v>
      </c>
      <c r="AK2032" t="s">
        <v>305</v>
      </c>
      <c r="AL2032" t="s">
        <v>83</v>
      </c>
      <c r="AM2032" t="s">
        <v>84</v>
      </c>
      <c r="AN2032" t="s">
        <v>286</v>
      </c>
      <c r="AO2032" t="s">
        <v>2005</v>
      </c>
    </row>
    <row r="2033" spans="1:41">
      <c r="A2033">
        <v>2019</v>
      </c>
      <c r="B2033" t="s">
        <v>41</v>
      </c>
      <c r="C2033" t="s">
        <v>42</v>
      </c>
      <c r="D2033" t="s">
        <v>43</v>
      </c>
      <c r="E2033">
        <f>"03"</f>
        <v>0</v>
      </c>
      <c r="F2033" t="s">
        <v>73</v>
      </c>
      <c r="G2033" t="s">
        <v>74</v>
      </c>
      <c r="H2033">
        <v>3299</v>
      </c>
      <c r="I2033" t="s">
        <v>1966</v>
      </c>
      <c r="J2033" t="s">
        <v>1967</v>
      </c>
      <c r="K2033" t="s">
        <v>48</v>
      </c>
      <c r="L2033" t="s">
        <v>49</v>
      </c>
      <c r="M2033">
        <v>18</v>
      </c>
      <c r="N2033" t="s">
        <v>1893</v>
      </c>
      <c r="O2033" t="s">
        <v>51</v>
      </c>
      <c r="P2033" t="s">
        <v>912</v>
      </c>
      <c r="Q2033" t="s">
        <v>913</v>
      </c>
      <c r="R2033" t="s">
        <v>914</v>
      </c>
      <c r="S2033" t="s">
        <v>55</v>
      </c>
      <c r="T2033" t="s">
        <v>55</v>
      </c>
      <c r="U2033" t="s">
        <v>915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410</v>
      </c>
      <c r="AI2033">
        <f>"03101     "</f>
        <v>0</v>
      </c>
      <c r="AJ2033" t="s">
        <v>81</v>
      </c>
      <c r="AK2033" t="s">
        <v>82</v>
      </c>
      <c r="AL2033" t="s">
        <v>83</v>
      </c>
      <c r="AM2033" t="s">
        <v>84</v>
      </c>
      <c r="AN2033" t="s">
        <v>286</v>
      </c>
      <c r="AO2033" t="s">
        <v>253</v>
      </c>
    </row>
    <row r="2034" spans="1:41">
      <c r="A2034">
        <v>2020</v>
      </c>
      <c r="B2034" t="s">
        <v>41</v>
      </c>
      <c r="C2034" t="s">
        <v>42</v>
      </c>
      <c r="D2034" t="s">
        <v>43</v>
      </c>
      <c r="E2034">
        <f>"09"</f>
        <v>0</v>
      </c>
      <c r="F2034" t="s">
        <v>297</v>
      </c>
      <c r="G2034" t="s">
        <v>298</v>
      </c>
      <c r="H2034">
        <v>3299</v>
      </c>
      <c r="I2034" t="s">
        <v>1966</v>
      </c>
      <c r="J2034" t="s">
        <v>1967</v>
      </c>
      <c r="K2034" t="s">
        <v>48</v>
      </c>
      <c r="L2034" t="s">
        <v>49</v>
      </c>
      <c r="M2034">
        <v>18</v>
      </c>
      <c r="N2034" t="s">
        <v>1893</v>
      </c>
      <c r="O2034" t="s">
        <v>51</v>
      </c>
      <c r="P2034" t="s">
        <v>912</v>
      </c>
      <c r="Q2034" t="s">
        <v>913</v>
      </c>
      <c r="R2034" t="s">
        <v>914</v>
      </c>
      <c r="S2034" t="s">
        <v>55</v>
      </c>
      <c r="T2034" t="s">
        <v>55</v>
      </c>
      <c r="U2034" t="s">
        <v>915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411</v>
      </c>
      <c r="AI2034">
        <f>"09202     "</f>
        <v>0</v>
      </c>
      <c r="AJ2034" t="s">
        <v>304</v>
      </c>
      <c r="AK2034" t="s">
        <v>305</v>
      </c>
      <c r="AL2034" t="s">
        <v>83</v>
      </c>
      <c r="AM2034" t="s">
        <v>84</v>
      </c>
      <c r="AN2034" t="s">
        <v>286</v>
      </c>
      <c r="AO2034" t="s">
        <v>1975</v>
      </c>
    </row>
    <row r="2035" spans="1:41">
      <c r="A2035">
        <v>2021</v>
      </c>
      <c r="B2035" t="s">
        <v>41</v>
      </c>
      <c r="C2035" t="s">
        <v>42</v>
      </c>
      <c r="D2035" t="s">
        <v>43</v>
      </c>
      <c r="E2035">
        <f>"04"</f>
        <v>0</v>
      </c>
      <c r="F2035" t="s">
        <v>86</v>
      </c>
      <c r="G2035" t="s">
        <v>87</v>
      </c>
      <c r="H2035">
        <v>3299</v>
      </c>
      <c r="I2035" t="s">
        <v>1966</v>
      </c>
      <c r="J2035" t="s">
        <v>1967</v>
      </c>
      <c r="K2035" t="s">
        <v>48</v>
      </c>
      <c r="L2035" t="s">
        <v>49</v>
      </c>
      <c r="M2035">
        <v>18</v>
      </c>
      <c r="N2035" t="s">
        <v>1893</v>
      </c>
      <c r="O2035" t="s">
        <v>51</v>
      </c>
      <c r="P2035" t="s">
        <v>912</v>
      </c>
      <c r="Q2035" t="s">
        <v>913</v>
      </c>
      <c r="R2035" t="s">
        <v>914</v>
      </c>
      <c r="S2035" t="s">
        <v>55</v>
      </c>
      <c r="T2035" t="s">
        <v>55</v>
      </c>
      <c r="U2035" t="s">
        <v>915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413</v>
      </c>
      <c r="AI2035">
        <f>"04002     "</f>
        <v>0</v>
      </c>
      <c r="AJ2035" t="s">
        <v>519</v>
      </c>
      <c r="AK2035" t="s">
        <v>520</v>
      </c>
      <c r="AL2035" t="s">
        <v>96</v>
      </c>
      <c r="AM2035" t="s">
        <v>97</v>
      </c>
      <c r="AN2035" t="s">
        <v>286</v>
      </c>
      <c r="AO2035" t="s">
        <v>1975</v>
      </c>
    </row>
    <row r="2036" spans="1:41">
      <c r="A2036">
        <v>2022</v>
      </c>
      <c r="B2036" t="s">
        <v>41</v>
      </c>
      <c r="C2036" t="s">
        <v>42</v>
      </c>
      <c r="D2036" t="s">
        <v>43</v>
      </c>
      <c r="E2036">
        <f>"02"</f>
        <v>0</v>
      </c>
      <c r="F2036" t="s">
        <v>124</v>
      </c>
      <c r="G2036" t="s">
        <v>125</v>
      </c>
      <c r="H2036">
        <v>3299</v>
      </c>
      <c r="I2036" t="s">
        <v>1966</v>
      </c>
      <c r="J2036" t="s">
        <v>1967</v>
      </c>
      <c r="K2036" t="s">
        <v>48</v>
      </c>
      <c r="L2036" t="s">
        <v>49</v>
      </c>
      <c r="M2036">
        <v>18</v>
      </c>
      <c r="N2036" t="s">
        <v>1893</v>
      </c>
      <c r="O2036" t="s">
        <v>51</v>
      </c>
      <c r="P2036" t="s">
        <v>912</v>
      </c>
      <c r="Q2036" t="s">
        <v>913</v>
      </c>
      <c r="R2036" t="s">
        <v>914</v>
      </c>
      <c r="S2036" t="s">
        <v>55</v>
      </c>
      <c r="T2036" t="s">
        <v>55</v>
      </c>
      <c r="U2036" t="s">
        <v>915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414</v>
      </c>
      <c r="AI2036">
        <f>"02204     "</f>
        <v>0</v>
      </c>
      <c r="AJ2036" t="s">
        <v>559</v>
      </c>
      <c r="AK2036" t="s">
        <v>560</v>
      </c>
      <c r="AL2036" t="s">
        <v>96</v>
      </c>
      <c r="AM2036" t="s">
        <v>97</v>
      </c>
      <c r="AN2036" t="s">
        <v>286</v>
      </c>
      <c r="AO2036" t="s">
        <v>85</v>
      </c>
    </row>
    <row r="2037" spans="1:41">
      <c r="A2037">
        <v>2023</v>
      </c>
      <c r="B2037" t="s">
        <v>41</v>
      </c>
      <c r="C2037" t="s">
        <v>42</v>
      </c>
      <c r="D2037" t="s">
        <v>43</v>
      </c>
      <c r="E2037">
        <f>"04"</f>
        <v>0</v>
      </c>
      <c r="F2037" t="s">
        <v>86</v>
      </c>
      <c r="G2037" t="s">
        <v>87</v>
      </c>
      <c r="H2037">
        <v>3299</v>
      </c>
      <c r="I2037" t="s">
        <v>1966</v>
      </c>
      <c r="J2037" t="s">
        <v>1967</v>
      </c>
      <c r="K2037" t="s">
        <v>48</v>
      </c>
      <c r="L2037" t="s">
        <v>49</v>
      </c>
      <c r="M2037">
        <v>18</v>
      </c>
      <c r="N2037" t="s">
        <v>1893</v>
      </c>
      <c r="O2037" t="s">
        <v>51</v>
      </c>
      <c r="P2037" t="s">
        <v>912</v>
      </c>
      <c r="Q2037" t="s">
        <v>913</v>
      </c>
      <c r="R2037" t="s">
        <v>914</v>
      </c>
      <c r="S2037" t="s">
        <v>55</v>
      </c>
      <c r="T2037" t="s">
        <v>55</v>
      </c>
      <c r="U2037" t="s">
        <v>915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415</v>
      </c>
      <c r="AI2037">
        <f>"04101     "</f>
        <v>0</v>
      </c>
      <c r="AJ2037" t="s">
        <v>153</v>
      </c>
      <c r="AK2037" t="s">
        <v>154</v>
      </c>
      <c r="AL2037" t="s">
        <v>96</v>
      </c>
      <c r="AM2037" t="s">
        <v>97</v>
      </c>
      <c r="AN2037" t="s">
        <v>68</v>
      </c>
      <c r="AO2037" t="s">
        <v>1975</v>
      </c>
    </row>
    <row r="2038" spans="1:41">
      <c r="A2038">
        <v>2024</v>
      </c>
      <c r="B2038" t="s">
        <v>41</v>
      </c>
      <c r="C2038" t="s">
        <v>42</v>
      </c>
      <c r="D2038" t="s">
        <v>43</v>
      </c>
      <c r="E2038">
        <f>"02"</f>
        <v>0</v>
      </c>
      <c r="F2038" t="s">
        <v>124</v>
      </c>
      <c r="G2038" t="s">
        <v>125</v>
      </c>
      <c r="H2038">
        <v>3299</v>
      </c>
      <c r="I2038" t="s">
        <v>1966</v>
      </c>
      <c r="J2038" t="s">
        <v>1967</v>
      </c>
      <c r="K2038" t="s">
        <v>48</v>
      </c>
      <c r="L2038" t="s">
        <v>49</v>
      </c>
      <c r="M2038">
        <v>18</v>
      </c>
      <c r="N2038" t="s">
        <v>1893</v>
      </c>
      <c r="O2038" t="s">
        <v>51</v>
      </c>
      <c r="P2038" t="s">
        <v>912</v>
      </c>
      <c r="Q2038" t="s">
        <v>913</v>
      </c>
      <c r="R2038" t="s">
        <v>914</v>
      </c>
      <c r="S2038" t="s">
        <v>55</v>
      </c>
      <c r="T2038" t="s">
        <v>55</v>
      </c>
      <c r="U2038" t="s">
        <v>915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416</v>
      </c>
      <c r="AI2038">
        <f>"02002     "</f>
        <v>0</v>
      </c>
      <c r="AJ2038" t="s">
        <v>128</v>
      </c>
      <c r="AK2038" t="s">
        <v>129</v>
      </c>
      <c r="AL2038" t="s">
        <v>1997</v>
      </c>
      <c r="AM2038" t="s">
        <v>1998</v>
      </c>
      <c r="AN2038" t="s">
        <v>68</v>
      </c>
      <c r="AO2038" t="s">
        <v>1975</v>
      </c>
    </row>
    <row r="2039" spans="1:41">
      <c r="A2039">
        <v>2025</v>
      </c>
      <c r="B2039" t="s">
        <v>41</v>
      </c>
      <c r="C2039" t="s">
        <v>42</v>
      </c>
      <c r="D2039" t="s">
        <v>43</v>
      </c>
      <c r="E2039">
        <f>"05"</f>
        <v>0</v>
      </c>
      <c r="F2039" t="s">
        <v>99</v>
      </c>
      <c r="G2039" t="s">
        <v>100</v>
      </c>
      <c r="H2039">
        <v>3299</v>
      </c>
      <c r="I2039" t="s">
        <v>1966</v>
      </c>
      <c r="J2039" t="s">
        <v>1967</v>
      </c>
      <c r="K2039" t="s">
        <v>48</v>
      </c>
      <c r="L2039" t="s">
        <v>49</v>
      </c>
      <c r="M2039">
        <v>18</v>
      </c>
      <c r="N2039" t="s">
        <v>1893</v>
      </c>
      <c r="O2039" t="s">
        <v>51</v>
      </c>
      <c r="P2039" t="s">
        <v>912</v>
      </c>
      <c r="Q2039" t="s">
        <v>913</v>
      </c>
      <c r="R2039" t="s">
        <v>914</v>
      </c>
      <c r="S2039" t="s">
        <v>55</v>
      </c>
      <c r="T2039" t="s">
        <v>55</v>
      </c>
      <c r="U2039" t="s">
        <v>915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417</v>
      </c>
      <c r="AI2039">
        <f>"05311     "</f>
        <v>0</v>
      </c>
      <c r="AJ2039" t="s">
        <v>192</v>
      </c>
      <c r="AK2039" t="s">
        <v>193</v>
      </c>
      <c r="AL2039" t="s">
        <v>107</v>
      </c>
      <c r="AM2039" t="s">
        <v>108</v>
      </c>
      <c r="AN2039" t="s">
        <v>286</v>
      </c>
      <c r="AO2039" t="s">
        <v>1975</v>
      </c>
    </row>
    <row r="2040" spans="1:41">
      <c r="A2040">
        <v>2026</v>
      </c>
      <c r="B2040" t="s">
        <v>41</v>
      </c>
      <c r="C2040" t="s">
        <v>42</v>
      </c>
      <c r="D2040" t="s">
        <v>43</v>
      </c>
      <c r="E2040">
        <f>"03"</f>
        <v>0</v>
      </c>
      <c r="F2040" t="s">
        <v>73</v>
      </c>
      <c r="G2040" t="s">
        <v>74</v>
      </c>
      <c r="H2040">
        <v>3299</v>
      </c>
      <c r="I2040" t="s">
        <v>1966</v>
      </c>
      <c r="J2040" t="s">
        <v>1967</v>
      </c>
      <c r="K2040" t="s">
        <v>48</v>
      </c>
      <c r="L2040" t="s">
        <v>49</v>
      </c>
      <c r="M2040">
        <v>18</v>
      </c>
      <c r="N2040" t="s">
        <v>1893</v>
      </c>
      <c r="O2040" t="s">
        <v>51</v>
      </c>
      <c r="P2040" t="s">
        <v>912</v>
      </c>
      <c r="Q2040" t="s">
        <v>913</v>
      </c>
      <c r="R2040" t="s">
        <v>914</v>
      </c>
      <c r="S2040" t="s">
        <v>55</v>
      </c>
      <c r="T2040" t="s">
        <v>55</v>
      </c>
      <c r="U2040" t="s">
        <v>915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418</v>
      </c>
      <c r="AI2040">
        <f>"03104     "</f>
        <v>0</v>
      </c>
      <c r="AJ2040" t="s">
        <v>703</v>
      </c>
      <c r="AK2040" t="s">
        <v>704</v>
      </c>
      <c r="AL2040" t="s">
        <v>83</v>
      </c>
      <c r="AM2040" t="s">
        <v>84</v>
      </c>
      <c r="AN2040" t="s">
        <v>286</v>
      </c>
      <c r="AO2040" t="s">
        <v>1975</v>
      </c>
    </row>
    <row r="2041" spans="1:41">
      <c r="A2041">
        <v>2027</v>
      </c>
      <c r="B2041" t="s">
        <v>41</v>
      </c>
      <c r="C2041" t="s">
        <v>42</v>
      </c>
      <c r="D2041" t="s">
        <v>43</v>
      </c>
      <c r="E2041">
        <f>"05"</f>
        <v>0</v>
      </c>
      <c r="F2041" t="s">
        <v>99</v>
      </c>
      <c r="G2041" t="s">
        <v>100</v>
      </c>
      <c r="H2041">
        <v>3299</v>
      </c>
      <c r="I2041" t="s">
        <v>1966</v>
      </c>
      <c r="J2041" t="s">
        <v>1967</v>
      </c>
      <c r="K2041" t="s">
        <v>48</v>
      </c>
      <c r="L2041" t="s">
        <v>49</v>
      </c>
      <c r="M2041">
        <v>18</v>
      </c>
      <c r="N2041" t="s">
        <v>1893</v>
      </c>
      <c r="O2041" t="s">
        <v>51</v>
      </c>
      <c r="P2041" t="s">
        <v>912</v>
      </c>
      <c r="Q2041" t="s">
        <v>913</v>
      </c>
      <c r="R2041" t="s">
        <v>914</v>
      </c>
      <c r="S2041" t="s">
        <v>55</v>
      </c>
      <c r="T2041" t="s">
        <v>55</v>
      </c>
      <c r="U2041" t="s">
        <v>915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419</v>
      </c>
      <c r="AI2041">
        <f>"05202     "</f>
        <v>0</v>
      </c>
      <c r="AJ2041" t="s">
        <v>489</v>
      </c>
      <c r="AK2041" t="s">
        <v>490</v>
      </c>
      <c r="AL2041" t="s">
        <v>107</v>
      </c>
      <c r="AM2041" t="s">
        <v>108</v>
      </c>
      <c r="AN2041" t="s">
        <v>68</v>
      </c>
      <c r="AO2041" t="s">
        <v>142</v>
      </c>
    </row>
    <row r="2042" spans="1:41">
      <c r="A2042">
        <v>2028</v>
      </c>
      <c r="B2042" t="s">
        <v>41</v>
      </c>
      <c r="C2042" t="s">
        <v>42</v>
      </c>
      <c r="D2042" t="s">
        <v>43</v>
      </c>
      <c r="E2042">
        <f>"06"</f>
        <v>0</v>
      </c>
      <c r="F2042" t="s">
        <v>448</v>
      </c>
      <c r="G2042" t="s">
        <v>449</v>
      </c>
      <c r="H2042">
        <v>3299</v>
      </c>
      <c r="I2042" t="s">
        <v>1966</v>
      </c>
      <c r="J2042" t="s">
        <v>1967</v>
      </c>
      <c r="K2042" t="s">
        <v>48</v>
      </c>
      <c r="L2042" t="s">
        <v>49</v>
      </c>
      <c r="M2042">
        <v>18</v>
      </c>
      <c r="N2042" t="s">
        <v>1893</v>
      </c>
      <c r="O2042" t="s">
        <v>51</v>
      </c>
      <c r="P2042" t="s">
        <v>912</v>
      </c>
      <c r="Q2042" t="s">
        <v>913</v>
      </c>
      <c r="R2042" t="s">
        <v>914</v>
      </c>
      <c r="S2042" t="s">
        <v>55</v>
      </c>
      <c r="T2042" t="s">
        <v>55</v>
      </c>
      <c r="U2042" t="s">
        <v>915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421</v>
      </c>
      <c r="AI2042">
        <f>"06001     "</f>
        <v>0</v>
      </c>
      <c r="AJ2042" t="s">
        <v>637</v>
      </c>
      <c r="AK2042" t="s">
        <v>638</v>
      </c>
      <c r="AL2042" t="s">
        <v>454</v>
      </c>
      <c r="AM2042" t="s">
        <v>455</v>
      </c>
      <c r="AN2042" t="s">
        <v>286</v>
      </c>
      <c r="AO2042" t="s">
        <v>70</v>
      </c>
    </row>
    <row r="2043" spans="1:41">
      <c r="A2043">
        <v>2029</v>
      </c>
      <c r="B2043" t="s">
        <v>41</v>
      </c>
      <c r="C2043" t="s">
        <v>42</v>
      </c>
      <c r="D2043" t="s">
        <v>43</v>
      </c>
      <c r="E2043">
        <f>"09"</f>
        <v>0</v>
      </c>
      <c r="F2043" t="s">
        <v>297</v>
      </c>
      <c r="G2043" t="s">
        <v>298</v>
      </c>
      <c r="H2043">
        <v>3299</v>
      </c>
      <c r="I2043" t="s">
        <v>1966</v>
      </c>
      <c r="J2043" t="s">
        <v>1967</v>
      </c>
      <c r="K2043" t="s">
        <v>48</v>
      </c>
      <c r="L2043" t="s">
        <v>49</v>
      </c>
      <c r="M2043">
        <v>18</v>
      </c>
      <c r="N2043" t="s">
        <v>1893</v>
      </c>
      <c r="O2043" t="s">
        <v>51</v>
      </c>
      <c r="P2043" t="s">
        <v>912</v>
      </c>
      <c r="Q2043" t="s">
        <v>913</v>
      </c>
      <c r="R2043" t="s">
        <v>914</v>
      </c>
      <c r="S2043" t="s">
        <v>55</v>
      </c>
      <c r="T2043" t="s">
        <v>55</v>
      </c>
      <c r="U2043" t="s">
        <v>915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422</v>
      </c>
      <c r="AI2043">
        <f>"09201     "</f>
        <v>0</v>
      </c>
      <c r="AJ2043" t="s">
        <v>841</v>
      </c>
      <c r="AK2043" t="s">
        <v>842</v>
      </c>
      <c r="AL2043" t="s">
        <v>843</v>
      </c>
      <c r="AM2043" t="s">
        <v>844</v>
      </c>
      <c r="AN2043" t="s">
        <v>286</v>
      </c>
      <c r="AO2043" t="s">
        <v>1975</v>
      </c>
    </row>
    <row r="2044" spans="1:41">
      <c r="A2044">
        <v>2030</v>
      </c>
      <c r="B2044" t="s">
        <v>41</v>
      </c>
      <c r="C2044" t="s">
        <v>42</v>
      </c>
      <c r="D2044" t="s">
        <v>43</v>
      </c>
      <c r="E2044">
        <f>"05"</f>
        <v>0</v>
      </c>
      <c r="F2044" t="s">
        <v>99</v>
      </c>
      <c r="G2044" t="s">
        <v>100</v>
      </c>
      <c r="H2044">
        <v>3299</v>
      </c>
      <c r="I2044" t="s">
        <v>1966</v>
      </c>
      <c r="J2044" t="s">
        <v>1967</v>
      </c>
      <c r="K2044" t="s">
        <v>48</v>
      </c>
      <c r="L2044" t="s">
        <v>49</v>
      </c>
      <c r="M2044">
        <v>18</v>
      </c>
      <c r="N2044" t="s">
        <v>1893</v>
      </c>
      <c r="O2044" t="s">
        <v>51</v>
      </c>
      <c r="P2044" t="s">
        <v>912</v>
      </c>
      <c r="Q2044" t="s">
        <v>913</v>
      </c>
      <c r="R2044" t="s">
        <v>914</v>
      </c>
      <c r="S2044" t="s">
        <v>55</v>
      </c>
      <c r="T2044" t="s">
        <v>55</v>
      </c>
      <c r="U2044" t="s">
        <v>915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423</v>
      </c>
      <c r="AI2044">
        <f>"05201     "</f>
        <v>0</v>
      </c>
      <c r="AJ2044" t="s">
        <v>406</v>
      </c>
      <c r="AK2044" t="s">
        <v>407</v>
      </c>
      <c r="AL2044" t="s">
        <v>107</v>
      </c>
      <c r="AM2044" t="s">
        <v>108</v>
      </c>
      <c r="AN2044" t="s">
        <v>286</v>
      </c>
      <c r="AO2044" t="s">
        <v>1352</v>
      </c>
    </row>
    <row r="2045" spans="1:41">
      <c r="A2045">
        <v>2031</v>
      </c>
      <c r="B2045" t="s">
        <v>41</v>
      </c>
      <c r="C2045" t="s">
        <v>42</v>
      </c>
      <c r="D2045" t="s">
        <v>43</v>
      </c>
      <c r="E2045">
        <f>"09"</f>
        <v>0</v>
      </c>
      <c r="F2045" t="s">
        <v>297</v>
      </c>
      <c r="G2045" t="s">
        <v>298</v>
      </c>
      <c r="H2045">
        <v>3299</v>
      </c>
      <c r="I2045" t="s">
        <v>1966</v>
      </c>
      <c r="J2045" t="s">
        <v>1967</v>
      </c>
      <c r="K2045" t="s">
        <v>48</v>
      </c>
      <c r="L2045" t="s">
        <v>49</v>
      </c>
      <c r="M2045">
        <v>18</v>
      </c>
      <c r="N2045" t="s">
        <v>1893</v>
      </c>
      <c r="O2045" t="s">
        <v>51</v>
      </c>
      <c r="P2045" t="s">
        <v>912</v>
      </c>
      <c r="Q2045" t="s">
        <v>913</v>
      </c>
      <c r="R2045" t="s">
        <v>914</v>
      </c>
      <c r="S2045" t="s">
        <v>55</v>
      </c>
      <c r="T2045" t="s">
        <v>55</v>
      </c>
      <c r="U2045" t="s">
        <v>915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425</v>
      </c>
      <c r="AI2045">
        <f>"09201     "</f>
        <v>0</v>
      </c>
      <c r="AJ2045" t="s">
        <v>841</v>
      </c>
      <c r="AK2045" t="s">
        <v>842</v>
      </c>
      <c r="AL2045" t="s">
        <v>843</v>
      </c>
      <c r="AM2045" t="s">
        <v>844</v>
      </c>
      <c r="AN2045" t="s">
        <v>286</v>
      </c>
      <c r="AO2045" t="s">
        <v>1975</v>
      </c>
    </row>
    <row r="2046" spans="1:41">
      <c r="A2046">
        <v>2032</v>
      </c>
      <c r="B2046" t="s">
        <v>41</v>
      </c>
      <c r="C2046" t="s">
        <v>42</v>
      </c>
      <c r="D2046" t="s">
        <v>43</v>
      </c>
      <c r="E2046">
        <f>"05"</f>
        <v>0</v>
      </c>
      <c r="F2046" t="s">
        <v>99</v>
      </c>
      <c r="G2046" t="s">
        <v>100</v>
      </c>
      <c r="H2046">
        <v>3299</v>
      </c>
      <c r="I2046" t="s">
        <v>1966</v>
      </c>
      <c r="J2046" t="s">
        <v>1967</v>
      </c>
      <c r="K2046" t="s">
        <v>48</v>
      </c>
      <c r="L2046" t="s">
        <v>49</v>
      </c>
      <c r="M2046">
        <v>18</v>
      </c>
      <c r="N2046" t="s">
        <v>1893</v>
      </c>
      <c r="O2046" t="s">
        <v>51</v>
      </c>
      <c r="P2046" t="s">
        <v>912</v>
      </c>
      <c r="Q2046" t="s">
        <v>913</v>
      </c>
      <c r="R2046" t="s">
        <v>914</v>
      </c>
      <c r="S2046" t="s">
        <v>55</v>
      </c>
      <c r="T2046" t="s">
        <v>55</v>
      </c>
      <c r="U2046" t="s">
        <v>915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426</v>
      </c>
      <c r="AI2046">
        <f>"05113     "</f>
        <v>0</v>
      </c>
      <c r="AJ2046" t="s">
        <v>731</v>
      </c>
      <c r="AK2046" t="s">
        <v>732</v>
      </c>
      <c r="AL2046" t="s">
        <v>107</v>
      </c>
      <c r="AM2046" t="s">
        <v>108</v>
      </c>
      <c r="AN2046" t="s">
        <v>286</v>
      </c>
      <c r="AO2046" t="s">
        <v>71</v>
      </c>
    </row>
    <row r="2047" spans="1:41">
      <c r="A2047">
        <v>2033</v>
      </c>
      <c r="B2047" t="s">
        <v>41</v>
      </c>
      <c r="C2047" t="s">
        <v>42</v>
      </c>
      <c r="D2047" t="s">
        <v>43</v>
      </c>
      <c r="E2047">
        <f>"03"</f>
        <v>0</v>
      </c>
      <c r="F2047" t="s">
        <v>73</v>
      </c>
      <c r="G2047" t="s">
        <v>74</v>
      </c>
      <c r="H2047">
        <v>3299</v>
      </c>
      <c r="I2047" t="s">
        <v>1966</v>
      </c>
      <c r="J2047" t="s">
        <v>1967</v>
      </c>
      <c r="K2047" t="s">
        <v>48</v>
      </c>
      <c r="L2047" t="s">
        <v>49</v>
      </c>
      <c r="M2047">
        <v>18</v>
      </c>
      <c r="N2047" t="s">
        <v>1893</v>
      </c>
      <c r="O2047" t="s">
        <v>51</v>
      </c>
      <c r="P2047" t="s">
        <v>912</v>
      </c>
      <c r="Q2047" t="s">
        <v>913</v>
      </c>
      <c r="R2047" t="s">
        <v>914</v>
      </c>
      <c r="S2047" t="s">
        <v>55</v>
      </c>
      <c r="T2047" t="s">
        <v>55</v>
      </c>
      <c r="U2047" t="s">
        <v>915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427</v>
      </c>
      <c r="AI2047">
        <f>"03104     "</f>
        <v>0</v>
      </c>
      <c r="AJ2047" t="s">
        <v>703</v>
      </c>
      <c r="AK2047" t="s">
        <v>704</v>
      </c>
      <c r="AL2047" t="s">
        <v>83</v>
      </c>
      <c r="AM2047" t="s">
        <v>84</v>
      </c>
      <c r="AN2047" t="s">
        <v>286</v>
      </c>
      <c r="AO2047" t="s">
        <v>253</v>
      </c>
    </row>
    <row r="2048" spans="1:41">
      <c r="A2048">
        <v>2034</v>
      </c>
      <c r="B2048" t="s">
        <v>41</v>
      </c>
      <c r="C2048" t="s">
        <v>42</v>
      </c>
      <c r="D2048" t="s">
        <v>43</v>
      </c>
      <c r="E2048">
        <f>"06"</f>
        <v>0</v>
      </c>
      <c r="F2048" t="s">
        <v>448</v>
      </c>
      <c r="G2048" t="s">
        <v>449</v>
      </c>
      <c r="H2048">
        <v>3299</v>
      </c>
      <c r="I2048" t="s">
        <v>1966</v>
      </c>
      <c r="J2048" t="s">
        <v>1967</v>
      </c>
      <c r="K2048" t="s">
        <v>48</v>
      </c>
      <c r="L2048" t="s">
        <v>49</v>
      </c>
      <c r="M2048">
        <v>18</v>
      </c>
      <c r="N2048" t="s">
        <v>1893</v>
      </c>
      <c r="O2048" t="s">
        <v>51</v>
      </c>
      <c r="P2048" t="s">
        <v>912</v>
      </c>
      <c r="Q2048" t="s">
        <v>913</v>
      </c>
      <c r="R2048" t="s">
        <v>914</v>
      </c>
      <c r="S2048" t="s">
        <v>55</v>
      </c>
      <c r="T2048" t="s">
        <v>55</v>
      </c>
      <c r="U2048" t="s">
        <v>915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428</v>
      </c>
      <c r="AI2048">
        <f>"06102     "</f>
        <v>0</v>
      </c>
      <c r="AJ2048" t="s">
        <v>552</v>
      </c>
      <c r="AK2048" t="s">
        <v>553</v>
      </c>
      <c r="AL2048" t="s">
        <v>231</v>
      </c>
      <c r="AM2048" t="s">
        <v>232</v>
      </c>
      <c r="AN2048" t="s">
        <v>286</v>
      </c>
      <c r="AO2048" t="s">
        <v>1975</v>
      </c>
    </row>
    <row r="2049" spans="1:41">
      <c r="A2049">
        <v>2035</v>
      </c>
      <c r="B2049" t="s">
        <v>41</v>
      </c>
      <c r="C2049" t="s">
        <v>42</v>
      </c>
      <c r="D2049" t="s">
        <v>43</v>
      </c>
      <c r="E2049">
        <f>"04"</f>
        <v>0</v>
      </c>
      <c r="F2049" t="s">
        <v>86</v>
      </c>
      <c r="G2049" t="s">
        <v>87</v>
      </c>
      <c r="H2049">
        <v>3299</v>
      </c>
      <c r="I2049" t="s">
        <v>1966</v>
      </c>
      <c r="J2049" t="s">
        <v>1967</v>
      </c>
      <c r="K2049" t="s">
        <v>48</v>
      </c>
      <c r="L2049" t="s">
        <v>49</v>
      </c>
      <c r="M2049">
        <v>18</v>
      </c>
      <c r="N2049" t="s">
        <v>1893</v>
      </c>
      <c r="O2049" t="s">
        <v>51</v>
      </c>
      <c r="P2049" t="s">
        <v>912</v>
      </c>
      <c r="Q2049" t="s">
        <v>913</v>
      </c>
      <c r="R2049" t="s">
        <v>914</v>
      </c>
      <c r="S2049" t="s">
        <v>55</v>
      </c>
      <c r="T2049" t="s">
        <v>55</v>
      </c>
      <c r="U2049" t="s">
        <v>915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429</v>
      </c>
      <c r="AI2049">
        <f>"04201     "</f>
        <v>0</v>
      </c>
      <c r="AJ2049" t="s">
        <v>219</v>
      </c>
      <c r="AK2049" t="s">
        <v>220</v>
      </c>
      <c r="AL2049" t="s">
        <v>2006</v>
      </c>
      <c r="AM2049" t="s">
        <v>2007</v>
      </c>
      <c r="AN2049" t="s">
        <v>286</v>
      </c>
      <c r="AO2049" t="s">
        <v>85</v>
      </c>
    </row>
    <row r="2050" spans="1:41">
      <c r="A2050">
        <v>2036</v>
      </c>
      <c r="B2050" t="s">
        <v>41</v>
      </c>
      <c r="C2050" t="s">
        <v>42</v>
      </c>
      <c r="D2050" t="s">
        <v>43</v>
      </c>
      <c r="E2050">
        <f>"05"</f>
        <v>0</v>
      </c>
      <c r="F2050" t="s">
        <v>99</v>
      </c>
      <c r="G2050" t="s">
        <v>100</v>
      </c>
      <c r="H2050">
        <v>3299</v>
      </c>
      <c r="I2050" t="s">
        <v>1966</v>
      </c>
      <c r="J2050" t="s">
        <v>1967</v>
      </c>
      <c r="K2050" t="s">
        <v>48</v>
      </c>
      <c r="L2050" t="s">
        <v>49</v>
      </c>
      <c r="M2050">
        <v>18</v>
      </c>
      <c r="N2050" t="s">
        <v>1893</v>
      </c>
      <c r="O2050" t="s">
        <v>51</v>
      </c>
      <c r="P2050" t="s">
        <v>912</v>
      </c>
      <c r="Q2050" t="s">
        <v>913</v>
      </c>
      <c r="R2050" t="s">
        <v>914</v>
      </c>
      <c r="S2050" t="s">
        <v>55</v>
      </c>
      <c r="T2050" t="s">
        <v>55</v>
      </c>
      <c r="U2050" t="s">
        <v>915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430</v>
      </c>
      <c r="AI2050">
        <f>"05114     "</f>
        <v>0</v>
      </c>
      <c r="AJ2050" t="s">
        <v>590</v>
      </c>
      <c r="AK2050" t="s">
        <v>591</v>
      </c>
      <c r="AL2050" t="s">
        <v>107</v>
      </c>
      <c r="AM2050" t="s">
        <v>108</v>
      </c>
      <c r="AN2050" t="s">
        <v>68</v>
      </c>
      <c r="AO2050" t="s">
        <v>1975</v>
      </c>
    </row>
    <row r="2051" spans="1:41">
      <c r="A2051">
        <v>2037</v>
      </c>
      <c r="B2051" t="s">
        <v>41</v>
      </c>
      <c r="C2051" t="s">
        <v>42</v>
      </c>
      <c r="D2051" t="s">
        <v>43</v>
      </c>
      <c r="E2051">
        <f>"06"</f>
        <v>0</v>
      </c>
      <c r="F2051" t="s">
        <v>448</v>
      </c>
      <c r="G2051" t="s">
        <v>449</v>
      </c>
      <c r="H2051">
        <v>3299</v>
      </c>
      <c r="I2051" t="s">
        <v>1966</v>
      </c>
      <c r="J2051" t="s">
        <v>1967</v>
      </c>
      <c r="K2051" t="s">
        <v>48</v>
      </c>
      <c r="L2051" t="s">
        <v>49</v>
      </c>
      <c r="M2051">
        <v>18</v>
      </c>
      <c r="N2051" t="s">
        <v>1893</v>
      </c>
      <c r="O2051" t="s">
        <v>51</v>
      </c>
      <c r="P2051" t="s">
        <v>912</v>
      </c>
      <c r="Q2051" t="s">
        <v>913</v>
      </c>
      <c r="R2051" t="s">
        <v>914</v>
      </c>
      <c r="S2051" t="s">
        <v>55</v>
      </c>
      <c r="T2051" t="s">
        <v>55</v>
      </c>
      <c r="U2051" t="s">
        <v>915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431</v>
      </c>
      <c r="AI2051">
        <f>"06101     "</f>
        <v>0</v>
      </c>
      <c r="AJ2051" t="s">
        <v>865</v>
      </c>
      <c r="AK2051" t="s">
        <v>866</v>
      </c>
      <c r="AL2051" t="s">
        <v>231</v>
      </c>
      <c r="AM2051" t="s">
        <v>232</v>
      </c>
      <c r="AN2051" t="s">
        <v>286</v>
      </c>
      <c r="AO2051" t="s">
        <v>1975</v>
      </c>
    </row>
    <row r="2052" spans="1:41">
      <c r="A2052">
        <v>2038</v>
      </c>
      <c r="B2052" t="s">
        <v>41</v>
      </c>
      <c r="C2052" t="s">
        <v>42</v>
      </c>
      <c r="D2052" t="s">
        <v>43</v>
      </c>
      <c r="E2052">
        <f>"06"</f>
        <v>0</v>
      </c>
      <c r="F2052" t="s">
        <v>448</v>
      </c>
      <c r="G2052" t="s">
        <v>449</v>
      </c>
      <c r="H2052">
        <v>3299</v>
      </c>
      <c r="I2052" t="s">
        <v>1966</v>
      </c>
      <c r="J2052" t="s">
        <v>1967</v>
      </c>
      <c r="K2052" t="s">
        <v>48</v>
      </c>
      <c r="L2052" t="s">
        <v>49</v>
      </c>
      <c r="M2052">
        <v>18</v>
      </c>
      <c r="N2052" t="s">
        <v>1893</v>
      </c>
      <c r="O2052" t="s">
        <v>51</v>
      </c>
      <c r="P2052" t="s">
        <v>912</v>
      </c>
      <c r="Q2052" t="s">
        <v>913</v>
      </c>
      <c r="R2052" t="s">
        <v>914</v>
      </c>
      <c r="S2052" t="s">
        <v>55</v>
      </c>
      <c r="T2052" t="s">
        <v>55</v>
      </c>
      <c r="U2052" t="s">
        <v>915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432</v>
      </c>
      <c r="AI2052">
        <f>"06201     "</f>
        <v>0</v>
      </c>
      <c r="AJ2052" t="s">
        <v>452</v>
      </c>
      <c r="AK2052" t="s">
        <v>453</v>
      </c>
      <c r="AL2052" t="s">
        <v>454</v>
      </c>
      <c r="AM2052" t="s">
        <v>455</v>
      </c>
      <c r="AN2052" t="s">
        <v>286</v>
      </c>
      <c r="AO2052" t="s">
        <v>69</v>
      </c>
    </row>
    <row r="2053" spans="1:41">
      <c r="A2053">
        <v>2039</v>
      </c>
      <c r="B2053" t="s">
        <v>41</v>
      </c>
      <c r="C2053" t="s">
        <v>42</v>
      </c>
      <c r="D2053" t="s">
        <v>43</v>
      </c>
      <c r="E2053">
        <f>"05"</f>
        <v>0</v>
      </c>
      <c r="F2053" t="s">
        <v>99</v>
      </c>
      <c r="G2053" t="s">
        <v>100</v>
      </c>
      <c r="H2053">
        <v>3299</v>
      </c>
      <c r="I2053" t="s">
        <v>1966</v>
      </c>
      <c r="J2053" t="s">
        <v>1967</v>
      </c>
      <c r="K2053" t="s">
        <v>48</v>
      </c>
      <c r="L2053" t="s">
        <v>49</v>
      </c>
      <c r="M2053">
        <v>18</v>
      </c>
      <c r="N2053" t="s">
        <v>1893</v>
      </c>
      <c r="O2053" t="s">
        <v>51</v>
      </c>
      <c r="P2053" t="s">
        <v>912</v>
      </c>
      <c r="Q2053" t="s">
        <v>913</v>
      </c>
      <c r="R2053" t="s">
        <v>914</v>
      </c>
      <c r="S2053" t="s">
        <v>55</v>
      </c>
      <c r="T2053" t="s">
        <v>55</v>
      </c>
      <c r="U2053" t="s">
        <v>915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433</v>
      </c>
      <c r="AI2053">
        <f>"05121     "</f>
        <v>0</v>
      </c>
      <c r="AJ2053" t="s">
        <v>179</v>
      </c>
      <c r="AK2053" t="s">
        <v>180</v>
      </c>
      <c r="AL2053" t="s">
        <v>107</v>
      </c>
      <c r="AM2053" t="s">
        <v>108</v>
      </c>
      <c r="AN2053" t="s">
        <v>286</v>
      </c>
      <c r="AO2053" t="s">
        <v>1975</v>
      </c>
    </row>
    <row r="2054" spans="1:41">
      <c r="A2054">
        <v>2040</v>
      </c>
      <c r="B2054" t="s">
        <v>41</v>
      </c>
      <c r="C2054" t="s">
        <v>42</v>
      </c>
      <c r="D2054" t="s">
        <v>43</v>
      </c>
      <c r="E2054">
        <f>"02"</f>
        <v>0</v>
      </c>
      <c r="F2054" t="s">
        <v>124</v>
      </c>
      <c r="G2054" t="s">
        <v>125</v>
      </c>
      <c r="H2054">
        <v>3299</v>
      </c>
      <c r="I2054" t="s">
        <v>1966</v>
      </c>
      <c r="J2054" t="s">
        <v>1967</v>
      </c>
      <c r="K2054" t="s">
        <v>48</v>
      </c>
      <c r="L2054" t="s">
        <v>49</v>
      </c>
      <c r="M2054">
        <v>18</v>
      </c>
      <c r="N2054" t="s">
        <v>1893</v>
      </c>
      <c r="O2054" t="s">
        <v>51</v>
      </c>
      <c r="P2054" t="s">
        <v>912</v>
      </c>
      <c r="Q2054" t="s">
        <v>913</v>
      </c>
      <c r="R2054" t="s">
        <v>914</v>
      </c>
      <c r="S2054" t="s">
        <v>55</v>
      </c>
      <c r="T2054" t="s">
        <v>55</v>
      </c>
      <c r="U2054" t="s">
        <v>915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434</v>
      </c>
      <c r="AI2054">
        <f>"02104     "</f>
        <v>0</v>
      </c>
      <c r="AJ2054" t="s">
        <v>205</v>
      </c>
      <c r="AK2054" t="s">
        <v>206</v>
      </c>
      <c r="AL2054" t="s">
        <v>207</v>
      </c>
      <c r="AM2054" t="s">
        <v>208</v>
      </c>
      <c r="AN2054" t="s">
        <v>68</v>
      </c>
      <c r="AO2054" t="s">
        <v>69</v>
      </c>
    </row>
    <row r="2055" spans="1:41">
      <c r="A2055">
        <v>2041</v>
      </c>
      <c r="B2055" t="s">
        <v>41</v>
      </c>
      <c r="C2055" t="s">
        <v>42</v>
      </c>
      <c r="D2055" t="s">
        <v>43</v>
      </c>
      <c r="E2055">
        <f>"03"</f>
        <v>0</v>
      </c>
      <c r="F2055" t="s">
        <v>73</v>
      </c>
      <c r="G2055" t="s">
        <v>74</v>
      </c>
      <c r="H2055">
        <v>3299</v>
      </c>
      <c r="I2055" t="s">
        <v>1966</v>
      </c>
      <c r="J2055" t="s">
        <v>1967</v>
      </c>
      <c r="K2055" t="s">
        <v>48</v>
      </c>
      <c r="L2055" t="s">
        <v>49</v>
      </c>
      <c r="M2055">
        <v>18</v>
      </c>
      <c r="N2055" t="s">
        <v>1893</v>
      </c>
      <c r="O2055" t="s">
        <v>51</v>
      </c>
      <c r="P2055" t="s">
        <v>912</v>
      </c>
      <c r="Q2055" t="s">
        <v>913</v>
      </c>
      <c r="R2055" t="s">
        <v>914</v>
      </c>
      <c r="S2055" t="s">
        <v>55</v>
      </c>
      <c r="T2055" t="s">
        <v>55</v>
      </c>
      <c r="U2055" t="s">
        <v>915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435</v>
      </c>
      <c r="AI2055">
        <f>"03311     "</f>
        <v>0</v>
      </c>
      <c r="AJ2055" t="s">
        <v>318</v>
      </c>
      <c r="AK2055" t="s">
        <v>319</v>
      </c>
      <c r="AL2055" t="s">
        <v>315</v>
      </c>
      <c r="AM2055" t="s">
        <v>316</v>
      </c>
      <c r="AN2055" t="s">
        <v>286</v>
      </c>
      <c r="AO2055" t="s">
        <v>1975</v>
      </c>
    </row>
    <row r="2056" spans="1:41">
      <c r="A2056">
        <v>2042</v>
      </c>
      <c r="B2056" t="s">
        <v>41</v>
      </c>
      <c r="C2056" t="s">
        <v>42</v>
      </c>
      <c r="D2056" t="s">
        <v>43</v>
      </c>
      <c r="E2056">
        <f>"05"</f>
        <v>0</v>
      </c>
      <c r="F2056" t="s">
        <v>99</v>
      </c>
      <c r="G2056" t="s">
        <v>100</v>
      </c>
      <c r="H2056">
        <v>3299</v>
      </c>
      <c r="I2056" t="s">
        <v>1966</v>
      </c>
      <c r="J2056" t="s">
        <v>1967</v>
      </c>
      <c r="K2056" t="s">
        <v>48</v>
      </c>
      <c r="L2056" t="s">
        <v>49</v>
      </c>
      <c r="M2056">
        <v>18</v>
      </c>
      <c r="N2056" t="s">
        <v>1893</v>
      </c>
      <c r="O2056" t="s">
        <v>51</v>
      </c>
      <c r="P2056" t="s">
        <v>912</v>
      </c>
      <c r="Q2056" t="s">
        <v>913</v>
      </c>
      <c r="R2056" t="s">
        <v>914</v>
      </c>
      <c r="S2056" t="s">
        <v>55</v>
      </c>
      <c r="T2056" t="s">
        <v>55</v>
      </c>
      <c r="U2056" t="s">
        <v>915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436</v>
      </c>
      <c r="AI2056">
        <f>"05202     "</f>
        <v>0</v>
      </c>
      <c r="AJ2056" t="s">
        <v>489</v>
      </c>
      <c r="AK2056" t="s">
        <v>490</v>
      </c>
      <c r="AL2056" t="s">
        <v>107</v>
      </c>
      <c r="AM2056" t="s">
        <v>108</v>
      </c>
      <c r="AN2056" t="s">
        <v>68</v>
      </c>
      <c r="AO2056" t="s">
        <v>142</v>
      </c>
    </row>
    <row r="2057" spans="1:41">
      <c r="A2057">
        <v>2043</v>
      </c>
      <c r="B2057" t="s">
        <v>41</v>
      </c>
      <c r="C2057" t="s">
        <v>42</v>
      </c>
      <c r="D2057" t="s">
        <v>43</v>
      </c>
      <c r="E2057">
        <f>"03"</f>
        <v>0</v>
      </c>
      <c r="F2057" t="s">
        <v>73</v>
      </c>
      <c r="G2057" t="s">
        <v>74</v>
      </c>
      <c r="H2057">
        <v>3299</v>
      </c>
      <c r="I2057" t="s">
        <v>1966</v>
      </c>
      <c r="J2057" t="s">
        <v>1967</v>
      </c>
      <c r="K2057" t="s">
        <v>48</v>
      </c>
      <c r="L2057" t="s">
        <v>49</v>
      </c>
      <c r="M2057">
        <v>18</v>
      </c>
      <c r="N2057" t="s">
        <v>1893</v>
      </c>
      <c r="O2057" t="s">
        <v>51</v>
      </c>
      <c r="P2057" t="s">
        <v>912</v>
      </c>
      <c r="Q2057" t="s">
        <v>913</v>
      </c>
      <c r="R2057" t="s">
        <v>914</v>
      </c>
      <c r="S2057" t="s">
        <v>55</v>
      </c>
      <c r="T2057" t="s">
        <v>55</v>
      </c>
      <c r="U2057" t="s">
        <v>915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437</v>
      </c>
      <c r="AI2057">
        <f>"03101     "</f>
        <v>0</v>
      </c>
      <c r="AJ2057" t="s">
        <v>81</v>
      </c>
      <c r="AK2057" t="s">
        <v>82</v>
      </c>
      <c r="AL2057" t="s">
        <v>83</v>
      </c>
      <c r="AM2057" t="s">
        <v>84</v>
      </c>
      <c r="AN2057" t="s">
        <v>286</v>
      </c>
      <c r="AO2057" t="s">
        <v>1975</v>
      </c>
    </row>
    <row r="2058" spans="1:41">
      <c r="A2058">
        <v>2044</v>
      </c>
      <c r="B2058" t="s">
        <v>41</v>
      </c>
      <c r="C2058" t="s">
        <v>42</v>
      </c>
      <c r="D2058" t="s">
        <v>43</v>
      </c>
      <c r="E2058">
        <f>"05"</f>
        <v>0</v>
      </c>
      <c r="F2058" t="s">
        <v>99</v>
      </c>
      <c r="G2058" t="s">
        <v>100</v>
      </c>
      <c r="H2058">
        <v>3299</v>
      </c>
      <c r="I2058" t="s">
        <v>1966</v>
      </c>
      <c r="J2058" t="s">
        <v>1967</v>
      </c>
      <c r="K2058" t="s">
        <v>48</v>
      </c>
      <c r="L2058" t="s">
        <v>49</v>
      </c>
      <c r="M2058">
        <v>18</v>
      </c>
      <c r="N2058" t="s">
        <v>1893</v>
      </c>
      <c r="O2058" t="s">
        <v>51</v>
      </c>
      <c r="P2058" t="s">
        <v>912</v>
      </c>
      <c r="Q2058" t="s">
        <v>913</v>
      </c>
      <c r="R2058" t="s">
        <v>914</v>
      </c>
      <c r="S2058" t="s">
        <v>55</v>
      </c>
      <c r="T2058" t="s">
        <v>55</v>
      </c>
      <c r="U2058" t="s">
        <v>915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438</v>
      </c>
      <c r="AI2058">
        <f>"05302     "</f>
        <v>0</v>
      </c>
      <c r="AJ2058" t="s">
        <v>482</v>
      </c>
      <c r="AK2058" t="s">
        <v>483</v>
      </c>
      <c r="AL2058" t="s">
        <v>107</v>
      </c>
      <c r="AM2058" t="s">
        <v>108</v>
      </c>
      <c r="AN2058" t="s">
        <v>286</v>
      </c>
      <c r="AO2058" t="s">
        <v>69</v>
      </c>
    </row>
    <row r="2059" spans="1:41">
      <c r="A2059">
        <v>2045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1966</v>
      </c>
      <c r="J2059" t="s">
        <v>1967</v>
      </c>
      <c r="K2059" t="s">
        <v>48</v>
      </c>
      <c r="L2059" t="s">
        <v>49</v>
      </c>
      <c r="M2059">
        <v>18</v>
      </c>
      <c r="N2059" t="s">
        <v>1893</v>
      </c>
      <c r="O2059" t="s">
        <v>51</v>
      </c>
      <c r="P2059" t="s">
        <v>912</v>
      </c>
      <c r="Q2059" t="s">
        <v>913</v>
      </c>
      <c r="R2059" t="s">
        <v>914</v>
      </c>
      <c r="S2059" t="s">
        <v>55</v>
      </c>
      <c r="T2059" t="s">
        <v>55</v>
      </c>
      <c r="U2059" t="s">
        <v>915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439</v>
      </c>
      <c r="AI2059">
        <f>"07211     "</f>
        <v>0</v>
      </c>
      <c r="AJ2059" t="s">
        <v>239</v>
      </c>
      <c r="AK2059" t="s">
        <v>240</v>
      </c>
      <c r="AL2059" t="s">
        <v>140</v>
      </c>
      <c r="AM2059" t="s">
        <v>141</v>
      </c>
      <c r="AN2059" t="s">
        <v>286</v>
      </c>
      <c r="AO2059" t="s">
        <v>70</v>
      </c>
    </row>
    <row r="2060" spans="1:41">
      <c r="A2060">
        <v>2046</v>
      </c>
      <c r="B2060" t="s">
        <v>41</v>
      </c>
      <c r="C2060" t="s">
        <v>42</v>
      </c>
      <c r="D2060" t="s">
        <v>43</v>
      </c>
      <c r="E2060">
        <f>"07"</f>
        <v>0</v>
      </c>
      <c r="F2060" t="s">
        <v>44</v>
      </c>
      <c r="G2060" t="s">
        <v>45</v>
      </c>
      <c r="H2060">
        <v>3299</v>
      </c>
      <c r="I2060" t="s">
        <v>1966</v>
      </c>
      <c r="J2060" t="s">
        <v>1967</v>
      </c>
      <c r="K2060" t="s">
        <v>48</v>
      </c>
      <c r="L2060" t="s">
        <v>49</v>
      </c>
      <c r="M2060">
        <v>18</v>
      </c>
      <c r="N2060" t="s">
        <v>1893</v>
      </c>
      <c r="O2060" t="s">
        <v>51</v>
      </c>
      <c r="P2060" t="s">
        <v>912</v>
      </c>
      <c r="Q2060" t="s">
        <v>913</v>
      </c>
      <c r="R2060" t="s">
        <v>914</v>
      </c>
      <c r="S2060" t="s">
        <v>55</v>
      </c>
      <c r="T2060" t="s">
        <v>55</v>
      </c>
      <c r="U2060" t="s">
        <v>915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440</v>
      </c>
      <c r="AI2060">
        <f>"07223     "</f>
        <v>0</v>
      </c>
      <c r="AJ2060" t="s">
        <v>370</v>
      </c>
      <c r="AK2060" t="s">
        <v>371</v>
      </c>
      <c r="AL2060" t="s">
        <v>355</v>
      </c>
      <c r="AM2060" t="s">
        <v>356</v>
      </c>
      <c r="AN2060" t="s">
        <v>286</v>
      </c>
      <c r="AO2060" t="s">
        <v>69</v>
      </c>
    </row>
    <row r="2061" spans="1:41">
      <c r="A2061">
        <v>2047</v>
      </c>
      <c r="B2061" t="s">
        <v>41</v>
      </c>
      <c r="C2061" t="s">
        <v>42</v>
      </c>
      <c r="D2061" t="s">
        <v>43</v>
      </c>
      <c r="E2061">
        <f>"07"</f>
        <v>0</v>
      </c>
      <c r="F2061" t="s">
        <v>44</v>
      </c>
      <c r="G2061" t="s">
        <v>45</v>
      </c>
      <c r="H2061">
        <v>3299</v>
      </c>
      <c r="I2061" t="s">
        <v>1966</v>
      </c>
      <c r="J2061" t="s">
        <v>1967</v>
      </c>
      <c r="K2061" t="s">
        <v>48</v>
      </c>
      <c r="L2061" t="s">
        <v>49</v>
      </c>
      <c r="M2061">
        <v>18</v>
      </c>
      <c r="N2061" t="s">
        <v>1893</v>
      </c>
      <c r="O2061" t="s">
        <v>51</v>
      </c>
      <c r="P2061" t="s">
        <v>912</v>
      </c>
      <c r="Q2061" t="s">
        <v>913</v>
      </c>
      <c r="R2061" t="s">
        <v>914</v>
      </c>
      <c r="S2061" t="s">
        <v>55</v>
      </c>
      <c r="T2061" t="s">
        <v>55</v>
      </c>
      <c r="U2061" t="s">
        <v>915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441</v>
      </c>
      <c r="AI2061">
        <f>"07222     "</f>
        <v>0</v>
      </c>
      <c r="AJ2061" t="s">
        <v>651</v>
      </c>
      <c r="AK2061" t="s">
        <v>652</v>
      </c>
      <c r="AL2061" t="s">
        <v>355</v>
      </c>
      <c r="AM2061" t="s">
        <v>356</v>
      </c>
      <c r="AN2061" t="s">
        <v>286</v>
      </c>
      <c r="AO2061" t="s">
        <v>142</v>
      </c>
    </row>
    <row r="2062" spans="1:41">
      <c r="A2062">
        <v>2048</v>
      </c>
      <c r="B2062" t="s">
        <v>41</v>
      </c>
      <c r="C2062" t="s">
        <v>42</v>
      </c>
      <c r="D2062" t="s">
        <v>43</v>
      </c>
      <c r="E2062">
        <f>"03"</f>
        <v>0</v>
      </c>
      <c r="F2062" t="s">
        <v>73</v>
      </c>
      <c r="G2062" t="s">
        <v>74</v>
      </c>
      <c r="H2062">
        <v>3299</v>
      </c>
      <c r="I2062" t="s">
        <v>1966</v>
      </c>
      <c r="J2062" t="s">
        <v>1967</v>
      </c>
      <c r="K2062" t="s">
        <v>48</v>
      </c>
      <c r="L2062" t="s">
        <v>49</v>
      </c>
      <c r="M2062">
        <v>18</v>
      </c>
      <c r="N2062" t="s">
        <v>1893</v>
      </c>
      <c r="O2062" t="s">
        <v>51</v>
      </c>
      <c r="P2062" t="s">
        <v>912</v>
      </c>
      <c r="Q2062" t="s">
        <v>913</v>
      </c>
      <c r="R2062" t="s">
        <v>914</v>
      </c>
      <c r="S2062" t="s">
        <v>55</v>
      </c>
      <c r="T2062" t="s">
        <v>55</v>
      </c>
      <c r="U2062" t="s">
        <v>915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442</v>
      </c>
      <c r="AI2062">
        <f>"03101     "</f>
        <v>0</v>
      </c>
      <c r="AJ2062" t="s">
        <v>81</v>
      </c>
      <c r="AK2062" t="s">
        <v>82</v>
      </c>
      <c r="AL2062" t="s">
        <v>83</v>
      </c>
      <c r="AM2062" t="s">
        <v>84</v>
      </c>
      <c r="AN2062" t="s">
        <v>286</v>
      </c>
      <c r="AO2062" t="s">
        <v>85</v>
      </c>
    </row>
    <row r="2063" spans="1:41">
      <c r="A2063">
        <v>2049</v>
      </c>
      <c r="B2063" t="s">
        <v>41</v>
      </c>
      <c r="C2063" t="s">
        <v>42</v>
      </c>
      <c r="D2063" t="s">
        <v>43</v>
      </c>
      <c r="E2063">
        <f>"05"</f>
        <v>0</v>
      </c>
      <c r="F2063" t="s">
        <v>99</v>
      </c>
      <c r="G2063" t="s">
        <v>100</v>
      </c>
      <c r="H2063">
        <v>3299</v>
      </c>
      <c r="I2063" t="s">
        <v>1966</v>
      </c>
      <c r="J2063" t="s">
        <v>1967</v>
      </c>
      <c r="K2063" t="s">
        <v>48</v>
      </c>
      <c r="L2063" t="s">
        <v>49</v>
      </c>
      <c r="M2063">
        <v>18</v>
      </c>
      <c r="N2063" t="s">
        <v>1893</v>
      </c>
      <c r="O2063" t="s">
        <v>51</v>
      </c>
      <c r="P2063" t="s">
        <v>912</v>
      </c>
      <c r="Q2063" t="s">
        <v>913</v>
      </c>
      <c r="R2063" t="s">
        <v>914</v>
      </c>
      <c r="S2063" t="s">
        <v>55</v>
      </c>
      <c r="T2063" t="s">
        <v>55</v>
      </c>
      <c r="U2063" t="s">
        <v>915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443</v>
      </c>
      <c r="AI2063">
        <f>"05121     "</f>
        <v>0</v>
      </c>
      <c r="AJ2063" t="s">
        <v>179</v>
      </c>
      <c r="AK2063" t="s">
        <v>180</v>
      </c>
      <c r="AL2063" t="s">
        <v>107</v>
      </c>
      <c r="AM2063" t="s">
        <v>108</v>
      </c>
      <c r="AN2063" t="s">
        <v>286</v>
      </c>
      <c r="AO2063" t="s">
        <v>70</v>
      </c>
    </row>
    <row r="2064" spans="1:41">
      <c r="A2064">
        <v>2050</v>
      </c>
      <c r="B2064" t="s">
        <v>41</v>
      </c>
      <c r="C2064" t="s">
        <v>42</v>
      </c>
      <c r="D2064" t="s">
        <v>43</v>
      </c>
      <c r="E2064">
        <f>"07"</f>
        <v>0</v>
      </c>
      <c r="F2064" t="s">
        <v>44</v>
      </c>
      <c r="G2064" t="s">
        <v>45</v>
      </c>
      <c r="H2064">
        <v>3299</v>
      </c>
      <c r="I2064" t="s">
        <v>1966</v>
      </c>
      <c r="J2064" t="s">
        <v>1967</v>
      </c>
      <c r="K2064" t="s">
        <v>48</v>
      </c>
      <c r="L2064" t="s">
        <v>49</v>
      </c>
      <c r="M2064">
        <v>18</v>
      </c>
      <c r="N2064" t="s">
        <v>1893</v>
      </c>
      <c r="O2064" t="s">
        <v>51</v>
      </c>
      <c r="P2064" t="s">
        <v>912</v>
      </c>
      <c r="Q2064" t="s">
        <v>913</v>
      </c>
      <c r="R2064" t="s">
        <v>914</v>
      </c>
      <c r="S2064" t="s">
        <v>55</v>
      </c>
      <c r="T2064" t="s">
        <v>55</v>
      </c>
      <c r="U2064" t="s">
        <v>915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444</v>
      </c>
      <c r="AI2064">
        <f>"07221     "</f>
        <v>0</v>
      </c>
      <c r="AJ2064" t="s">
        <v>353</v>
      </c>
      <c r="AK2064" t="s">
        <v>354</v>
      </c>
      <c r="AL2064" t="s">
        <v>1197</v>
      </c>
      <c r="AM2064" t="s">
        <v>1198</v>
      </c>
      <c r="AN2064" t="s">
        <v>286</v>
      </c>
      <c r="AO2064" t="s">
        <v>69</v>
      </c>
    </row>
    <row r="2065" spans="1:41">
      <c r="A2065">
        <v>2051</v>
      </c>
      <c r="B2065" t="s">
        <v>41</v>
      </c>
      <c r="C2065" t="s">
        <v>42</v>
      </c>
      <c r="D2065" t="s">
        <v>43</v>
      </c>
      <c r="E2065">
        <f>"02"</f>
        <v>0</v>
      </c>
      <c r="F2065" t="s">
        <v>124</v>
      </c>
      <c r="G2065" t="s">
        <v>125</v>
      </c>
      <c r="H2065">
        <v>3299</v>
      </c>
      <c r="I2065" t="s">
        <v>1966</v>
      </c>
      <c r="J2065" t="s">
        <v>1967</v>
      </c>
      <c r="K2065" t="s">
        <v>48</v>
      </c>
      <c r="L2065" t="s">
        <v>49</v>
      </c>
      <c r="M2065">
        <v>18</v>
      </c>
      <c r="N2065" t="s">
        <v>1893</v>
      </c>
      <c r="O2065" t="s">
        <v>51</v>
      </c>
      <c r="P2065" t="s">
        <v>912</v>
      </c>
      <c r="Q2065" t="s">
        <v>913</v>
      </c>
      <c r="R2065" t="s">
        <v>914</v>
      </c>
      <c r="S2065" t="s">
        <v>55</v>
      </c>
      <c r="T2065" t="s">
        <v>55</v>
      </c>
      <c r="U2065" t="s">
        <v>915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446</v>
      </c>
      <c r="AI2065">
        <f>"02001     "</f>
        <v>0</v>
      </c>
      <c r="AJ2065" t="s">
        <v>834</v>
      </c>
      <c r="AK2065" t="s">
        <v>835</v>
      </c>
      <c r="AL2065" t="s">
        <v>96</v>
      </c>
      <c r="AM2065" t="s">
        <v>97</v>
      </c>
      <c r="AN2065" t="s">
        <v>286</v>
      </c>
      <c r="AO2065" t="s">
        <v>85</v>
      </c>
    </row>
    <row r="2066" spans="1:41">
      <c r="A2066">
        <v>2052</v>
      </c>
      <c r="B2066" t="s">
        <v>41</v>
      </c>
      <c r="C2066" t="s">
        <v>42</v>
      </c>
      <c r="D2066" t="s">
        <v>43</v>
      </c>
      <c r="E2066">
        <f>"07"</f>
        <v>0</v>
      </c>
      <c r="F2066" t="s">
        <v>44</v>
      </c>
      <c r="G2066" t="s">
        <v>45</v>
      </c>
      <c r="H2066">
        <v>3299</v>
      </c>
      <c r="I2066" t="s">
        <v>1966</v>
      </c>
      <c r="J2066" t="s">
        <v>1967</v>
      </c>
      <c r="K2066" t="s">
        <v>48</v>
      </c>
      <c r="L2066" t="s">
        <v>49</v>
      </c>
      <c r="M2066">
        <v>18</v>
      </c>
      <c r="N2066" t="s">
        <v>1893</v>
      </c>
      <c r="O2066" t="s">
        <v>51</v>
      </c>
      <c r="P2066" t="s">
        <v>912</v>
      </c>
      <c r="Q2066" t="s">
        <v>913</v>
      </c>
      <c r="R2066" t="s">
        <v>914</v>
      </c>
      <c r="S2066" t="s">
        <v>55</v>
      </c>
      <c r="T2066" t="s">
        <v>55</v>
      </c>
      <c r="U2066" t="s">
        <v>915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448</v>
      </c>
      <c r="AI2066">
        <f>"07221     "</f>
        <v>0</v>
      </c>
      <c r="AJ2066" t="s">
        <v>353</v>
      </c>
      <c r="AK2066" t="s">
        <v>354</v>
      </c>
      <c r="AL2066" t="s">
        <v>355</v>
      </c>
      <c r="AM2066" t="s">
        <v>356</v>
      </c>
      <c r="AN2066" t="s">
        <v>286</v>
      </c>
      <c r="AO2066" t="s">
        <v>1975</v>
      </c>
    </row>
    <row r="2067" spans="1:41">
      <c r="A2067">
        <v>2053</v>
      </c>
      <c r="B2067" t="s">
        <v>41</v>
      </c>
      <c r="C2067" t="s">
        <v>42</v>
      </c>
      <c r="D2067" t="s">
        <v>43</v>
      </c>
      <c r="E2067">
        <f>"02"</f>
        <v>0</v>
      </c>
      <c r="F2067" t="s">
        <v>124</v>
      </c>
      <c r="G2067" t="s">
        <v>125</v>
      </c>
      <c r="H2067">
        <v>3299</v>
      </c>
      <c r="I2067" t="s">
        <v>1966</v>
      </c>
      <c r="J2067" t="s">
        <v>1967</v>
      </c>
      <c r="K2067" t="s">
        <v>48</v>
      </c>
      <c r="L2067" t="s">
        <v>49</v>
      </c>
      <c r="M2067">
        <v>18</v>
      </c>
      <c r="N2067" t="s">
        <v>1893</v>
      </c>
      <c r="O2067" t="s">
        <v>51</v>
      </c>
      <c r="P2067" t="s">
        <v>912</v>
      </c>
      <c r="Q2067" t="s">
        <v>913</v>
      </c>
      <c r="R2067" t="s">
        <v>914</v>
      </c>
      <c r="S2067" t="s">
        <v>55</v>
      </c>
      <c r="T2067" t="s">
        <v>55</v>
      </c>
      <c r="U2067" t="s">
        <v>915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449</v>
      </c>
      <c r="AI2067">
        <f>"02104     "</f>
        <v>0</v>
      </c>
      <c r="AJ2067" t="s">
        <v>205</v>
      </c>
      <c r="AK2067" t="s">
        <v>206</v>
      </c>
      <c r="AL2067" t="s">
        <v>207</v>
      </c>
      <c r="AM2067" t="s">
        <v>208</v>
      </c>
      <c r="AN2067" t="s">
        <v>286</v>
      </c>
      <c r="AO2067" t="s">
        <v>69</v>
      </c>
    </row>
    <row r="2068" spans="1:41">
      <c r="A2068">
        <v>2054</v>
      </c>
      <c r="B2068" t="s">
        <v>41</v>
      </c>
      <c r="C2068" t="s">
        <v>42</v>
      </c>
      <c r="D2068" t="s">
        <v>43</v>
      </c>
      <c r="E2068">
        <f>"05"</f>
        <v>0</v>
      </c>
      <c r="F2068" t="s">
        <v>99</v>
      </c>
      <c r="G2068" t="s">
        <v>100</v>
      </c>
      <c r="H2068">
        <v>3299</v>
      </c>
      <c r="I2068" t="s">
        <v>1966</v>
      </c>
      <c r="J2068" t="s">
        <v>1967</v>
      </c>
      <c r="K2068" t="s">
        <v>48</v>
      </c>
      <c r="L2068" t="s">
        <v>49</v>
      </c>
      <c r="M2068">
        <v>18</v>
      </c>
      <c r="N2068" t="s">
        <v>1893</v>
      </c>
      <c r="O2068" t="s">
        <v>51</v>
      </c>
      <c r="P2068" t="s">
        <v>912</v>
      </c>
      <c r="Q2068" t="s">
        <v>913</v>
      </c>
      <c r="R2068" t="s">
        <v>914</v>
      </c>
      <c r="S2068" t="s">
        <v>55</v>
      </c>
      <c r="T2068" t="s">
        <v>55</v>
      </c>
      <c r="U2068" t="s">
        <v>915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450</v>
      </c>
      <c r="AI2068">
        <f>"05012     "</f>
        <v>0</v>
      </c>
      <c r="AJ2068" t="s">
        <v>389</v>
      </c>
      <c r="AK2068" t="s">
        <v>65</v>
      </c>
      <c r="AL2068" t="s">
        <v>107</v>
      </c>
      <c r="AM2068" t="s">
        <v>108</v>
      </c>
      <c r="AN2068" t="s">
        <v>286</v>
      </c>
      <c r="AO2068" t="s">
        <v>1975</v>
      </c>
    </row>
    <row r="2069" spans="1:41">
      <c r="A2069">
        <v>2055</v>
      </c>
      <c r="B2069" t="s">
        <v>41</v>
      </c>
      <c r="C2069" t="s">
        <v>42</v>
      </c>
      <c r="D2069" t="s">
        <v>43</v>
      </c>
      <c r="E2069">
        <f>"07"</f>
        <v>0</v>
      </c>
      <c r="F2069" t="s">
        <v>44</v>
      </c>
      <c r="G2069" t="s">
        <v>45</v>
      </c>
      <c r="H2069">
        <v>3299</v>
      </c>
      <c r="I2069" t="s">
        <v>1966</v>
      </c>
      <c r="J2069" t="s">
        <v>1967</v>
      </c>
      <c r="K2069" t="s">
        <v>48</v>
      </c>
      <c r="L2069" t="s">
        <v>49</v>
      </c>
      <c r="M2069">
        <v>18</v>
      </c>
      <c r="N2069" t="s">
        <v>1893</v>
      </c>
      <c r="O2069" t="s">
        <v>51</v>
      </c>
      <c r="P2069" t="s">
        <v>912</v>
      </c>
      <c r="Q2069" t="s">
        <v>913</v>
      </c>
      <c r="R2069" t="s">
        <v>914</v>
      </c>
      <c r="S2069" t="s">
        <v>55</v>
      </c>
      <c r="T2069" t="s">
        <v>55</v>
      </c>
      <c r="U2069" t="s">
        <v>915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451</v>
      </c>
      <c r="AI2069">
        <f>"07222     "</f>
        <v>0</v>
      </c>
      <c r="AJ2069" t="s">
        <v>651</v>
      </c>
      <c r="AK2069" t="s">
        <v>652</v>
      </c>
      <c r="AL2069" t="s">
        <v>355</v>
      </c>
      <c r="AM2069" t="s">
        <v>356</v>
      </c>
      <c r="AN2069" t="s">
        <v>68</v>
      </c>
      <c r="AO2069" t="s">
        <v>142</v>
      </c>
    </row>
    <row r="2070" spans="1:41">
      <c r="A2070">
        <v>2056</v>
      </c>
      <c r="B2070" t="s">
        <v>41</v>
      </c>
      <c r="C2070" t="s">
        <v>42</v>
      </c>
      <c r="D2070" t="s">
        <v>43</v>
      </c>
      <c r="E2070">
        <f>"03"</f>
        <v>0</v>
      </c>
      <c r="F2070" t="s">
        <v>73</v>
      </c>
      <c r="G2070" t="s">
        <v>74</v>
      </c>
      <c r="H2070">
        <v>3299</v>
      </c>
      <c r="I2070" t="s">
        <v>1966</v>
      </c>
      <c r="J2070" t="s">
        <v>1967</v>
      </c>
      <c r="K2070" t="s">
        <v>48</v>
      </c>
      <c r="L2070" t="s">
        <v>49</v>
      </c>
      <c r="M2070">
        <v>18</v>
      </c>
      <c r="N2070" t="s">
        <v>1893</v>
      </c>
      <c r="O2070" t="s">
        <v>51</v>
      </c>
      <c r="P2070" t="s">
        <v>912</v>
      </c>
      <c r="Q2070" t="s">
        <v>913</v>
      </c>
      <c r="R2070" t="s">
        <v>914</v>
      </c>
      <c r="S2070" t="s">
        <v>55</v>
      </c>
      <c r="T2070" t="s">
        <v>55</v>
      </c>
      <c r="U2070" t="s">
        <v>915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452</v>
      </c>
      <c r="AI2070">
        <f>"03102     "</f>
        <v>0</v>
      </c>
      <c r="AJ2070" t="s">
        <v>857</v>
      </c>
      <c r="AK2070" t="s">
        <v>858</v>
      </c>
      <c r="AL2070" t="s">
        <v>83</v>
      </c>
      <c r="AM2070" t="s">
        <v>84</v>
      </c>
      <c r="AN2070" t="s">
        <v>68</v>
      </c>
      <c r="AO2070" t="s">
        <v>85</v>
      </c>
    </row>
    <row r="2071" spans="1:41">
      <c r="A2071">
        <v>2057</v>
      </c>
      <c r="B2071" t="s">
        <v>41</v>
      </c>
      <c r="C2071" t="s">
        <v>42</v>
      </c>
      <c r="D2071" t="s">
        <v>43</v>
      </c>
      <c r="E2071">
        <f>"02"</f>
        <v>0</v>
      </c>
      <c r="F2071" t="s">
        <v>124</v>
      </c>
      <c r="G2071" t="s">
        <v>125</v>
      </c>
      <c r="H2071">
        <v>3299</v>
      </c>
      <c r="I2071" t="s">
        <v>1966</v>
      </c>
      <c r="J2071" t="s">
        <v>1967</v>
      </c>
      <c r="K2071" t="s">
        <v>48</v>
      </c>
      <c r="L2071" t="s">
        <v>49</v>
      </c>
      <c r="M2071">
        <v>18</v>
      </c>
      <c r="N2071" t="s">
        <v>1893</v>
      </c>
      <c r="O2071" t="s">
        <v>51</v>
      </c>
      <c r="P2071" t="s">
        <v>912</v>
      </c>
      <c r="Q2071" t="s">
        <v>913</v>
      </c>
      <c r="R2071" t="s">
        <v>914</v>
      </c>
      <c r="S2071" t="s">
        <v>55</v>
      </c>
      <c r="T2071" t="s">
        <v>55</v>
      </c>
      <c r="U2071" t="s">
        <v>915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454</v>
      </c>
      <c r="AI2071">
        <f>"02002     "</f>
        <v>0</v>
      </c>
      <c r="AJ2071" t="s">
        <v>128</v>
      </c>
      <c r="AK2071" t="s">
        <v>129</v>
      </c>
      <c r="AL2071" t="s">
        <v>1999</v>
      </c>
      <c r="AM2071" t="s">
        <v>2000</v>
      </c>
      <c r="AN2071" t="s">
        <v>68</v>
      </c>
      <c r="AO2071" t="s">
        <v>1975</v>
      </c>
    </row>
    <row r="2072" spans="1:41">
      <c r="A2072">
        <v>2058</v>
      </c>
      <c r="B2072" t="s">
        <v>41</v>
      </c>
      <c r="C2072" t="s">
        <v>42</v>
      </c>
      <c r="D2072" t="s">
        <v>43</v>
      </c>
      <c r="E2072">
        <f>"05"</f>
        <v>0</v>
      </c>
      <c r="F2072" t="s">
        <v>99</v>
      </c>
      <c r="G2072" t="s">
        <v>100</v>
      </c>
      <c r="H2072">
        <v>3299</v>
      </c>
      <c r="I2072" t="s">
        <v>1966</v>
      </c>
      <c r="J2072" t="s">
        <v>1967</v>
      </c>
      <c r="K2072" t="s">
        <v>48</v>
      </c>
      <c r="L2072" t="s">
        <v>49</v>
      </c>
      <c r="M2072">
        <v>18</v>
      </c>
      <c r="N2072" t="s">
        <v>1893</v>
      </c>
      <c r="O2072" t="s">
        <v>51</v>
      </c>
      <c r="P2072" t="s">
        <v>912</v>
      </c>
      <c r="Q2072" t="s">
        <v>913</v>
      </c>
      <c r="R2072" t="s">
        <v>914</v>
      </c>
      <c r="S2072" t="s">
        <v>55</v>
      </c>
      <c r="T2072" t="s">
        <v>55</v>
      </c>
      <c r="U2072" t="s">
        <v>915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455</v>
      </c>
      <c r="AI2072">
        <f>"05114     "</f>
        <v>0</v>
      </c>
      <c r="AJ2072" t="s">
        <v>590</v>
      </c>
      <c r="AK2072" t="s">
        <v>591</v>
      </c>
      <c r="AL2072" t="s">
        <v>107</v>
      </c>
      <c r="AM2072" t="s">
        <v>108</v>
      </c>
      <c r="AN2072" t="s">
        <v>68</v>
      </c>
      <c r="AO2072" t="s">
        <v>1975</v>
      </c>
    </row>
    <row r="2073" spans="1:41">
      <c r="A2073">
        <v>2059</v>
      </c>
      <c r="B2073" t="s">
        <v>41</v>
      </c>
      <c r="C2073" t="s">
        <v>42</v>
      </c>
      <c r="D2073" t="s">
        <v>43</v>
      </c>
      <c r="E2073">
        <f>"02"</f>
        <v>0</v>
      </c>
      <c r="F2073" t="s">
        <v>124</v>
      </c>
      <c r="G2073" t="s">
        <v>125</v>
      </c>
      <c r="H2073">
        <v>3299</v>
      </c>
      <c r="I2073" t="s">
        <v>1966</v>
      </c>
      <c r="J2073" t="s">
        <v>1967</v>
      </c>
      <c r="K2073" t="s">
        <v>48</v>
      </c>
      <c r="L2073" t="s">
        <v>49</v>
      </c>
      <c r="M2073">
        <v>18</v>
      </c>
      <c r="N2073" t="s">
        <v>1893</v>
      </c>
      <c r="O2073" t="s">
        <v>51</v>
      </c>
      <c r="P2073" t="s">
        <v>912</v>
      </c>
      <c r="Q2073" t="s">
        <v>913</v>
      </c>
      <c r="R2073" t="s">
        <v>914</v>
      </c>
      <c r="S2073" t="s">
        <v>55</v>
      </c>
      <c r="T2073" t="s">
        <v>55</v>
      </c>
      <c r="U2073" t="s">
        <v>915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456</v>
      </c>
      <c r="AI2073">
        <f>"02204     "</f>
        <v>0</v>
      </c>
      <c r="AJ2073" t="s">
        <v>559</v>
      </c>
      <c r="AK2073" t="s">
        <v>560</v>
      </c>
      <c r="AL2073" t="s">
        <v>96</v>
      </c>
      <c r="AM2073" t="s">
        <v>97</v>
      </c>
      <c r="AN2073" t="s">
        <v>286</v>
      </c>
      <c r="AO2073" t="s">
        <v>1975</v>
      </c>
    </row>
    <row r="2074" spans="1:41">
      <c r="A2074">
        <v>2060</v>
      </c>
      <c r="B2074" t="s">
        <v>41</v>
      </c>
      <c r="C2074" t="s">
        <v>42</v>
      </c>
      <c r="D2074" t="s">
        <v>43</v>
      </c>
      <c r="E2074">
        <f>"05"</f>
        <v>0</v>
      </c>
      <c r="F2074" t="s">
        <v>99</v>
      </c>
      <c r="G2074" t="s">
        <v>100</v>
      </c>
      <c r="H2074">
        <v>3299</v>
      </c>
      <c r="I2074" t="s">
        <v>1966</v>
      </c>
      <c r="J2074" t="s">
        <v>1967</v>
      </c>
      <c r="K2074" t="s">
        <v>48</v>
      </c>
      <c r="L2074" t="s">
        <v>49</v>
      </c>
      <c r="M2074">
        <v>18</v>
      </c>
      <c r="N2074" t="s">
        <v>1893</v>
      </c>
      <c r="O2074" t="s">
        <v>51</v>
      </c>
      <c r="P2074" t="s">
        <v>912</v>
      </c>
      <c r="Q2074" t="s">
        <v>913</v>
      </c>
      <c r="R2074" t="s">
        <v>914</v>
      </c>
      <c r="S2074" t="s">
        <v>55</v>
      </c>
      <c r="T2074" t="s">
        <v>55</v>
      </c>
      <c r="U2074" t="s">
        <v>915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457</v>
      </c>
      <c r="AI2074">
        <f>"05121     "</f>
        <v>0</v>
      </c>
      <c r="AJ2074" t="s">
        <v>179</v>
      </c>
      <c r="AK2074" t="s">
        <v>180</v>
      </c>
      <c r="AL2074" t="s">
        <v>107</v>
      </c>
      <c r="AM2074" t="s">
        <v>108</v>
      </c>
      <c r="AN2074" t="s">
        <v>286</v>
      </c>
      <c r="AO2074" t="s">
        <v>70</v>
      </c>
    </row>
    <row r="2075" spans="1:41">
      <c r="A2075">
        <v>2061</v>
      </c>
      <c r="B2075" t="s">
        <v>41</v>
      </c>
      <c r="C2075" t="s">
        <v>42</v>
      </c>
      <c r="D2075" t="s">
        <v>43</v>
      </c>
      <c r="E2075">
        <f>"07"</f>
        <v>0</v>
      </c>
      <c r="F2075" t="s">
        <v>44</v>
      </c>
      <c r="G2075" t="s">
        <v>45</v>
      </c>
      <c r="H2075">
        <v>3299</v>
      </c>
      <c r="I2075" t="s">
        <v>1966</v>
      </c>
      <c r="J2075" t="s">
        <v>1967</v>
      </c>
      <c r="K2075" t="s">
        <v>48</v>
      </c>
      <c r="L2075" t="s">
        <v>49</v>
      </c>
      <c r="M2075">
        <v>18</v>
      </c>
      <c r="N2075" t="s">
        <v>1893</v>
      </c>
      <c r="O2075" t="s">
        <v>51</v>
      </c>
      <c r="P2075" t="s">
        <v>912</v>
      </c>
      <c r="Q2075" t="s">
        <v>913</v>
      </c>
      <c r="R2075" t="s">
        <v>914</v>
      </c>
      <c r="S2075" t="s">
        <v>55</v>
      </c>
      <c r="T2075" t="s">
        <v>55</v>
      </c>
      <c r="U2075" t="s">
        <v>915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458</v>
      </c>
      <c r="AI2075">
        <f>"07221     "</f>
        <v>0</v>
      </c>
      <c r="AJ2075" t="s">
        <v>353</v>
      </c>
      <c r="AK2075" t="s">
        <v>354</v>
      </c>
      <c r="AL2075" t="s">
        <v>355</v>
      </c>
      <c r="AM2075" t="s">
        <v>356</v>
      </c>
      <c r="AN2075" t="s">
        <v>286</v>
      </c>
      <c r="AO2075" t="s">
        <v>85</v>
      </c>
    </row>
    <row r="2076" spans="1:41">
      <c r="A2076">
        <v>2062</v>
      </c>
      <c r="B2076" t="s">
        <v>41</v>
      </c>
      <c r="C2076" t="s">
        <v>42</v>
      </c>
      <c r="D2076" t="s">
        <v>43</v>
      </c>
      <c r="E2076">
        <f>"06"</f>
        <v>0</v>
      </c>
      <c r="F2076" t="s">
        <v>448</v>
      </c>
      <c r="G2076" t="s">
        <v>449</v>
      </c>
      <c r="H2076">
        <v>3299</v>
      </c>
      <c r="I2076" t="s">
        <v>1966</v>
      </c>
      <c r="J2076" t="s">
        <v>1967</v>
      </c>
      <c r="K2076" t="s">
        <v>48</v>
      </c>
      <c r="L2076" t="s">
        <v>49</v>
      </c>
      <c r="M2076">
        <v>18</v>
      </c>
      <c r="N2076" t="s">
        <v>1893</v>
      </c>
      <c r="O2076" t="s">
        <v>51</v>
      </c>
      <c r="P2076" t="s">
        <v>912</v>
      </c>
      <c r="Q2076" t="s">
        <v>913</v>
      </c>
      <c r="R2076" t="s">
        <v>914</v>
      </c>
      <c r="S2076" t="s">
        <v>55</v>
      </c>
      <c r="T2076" t="s">
        <v>55</v>
      </c>
      <c r="U2076" t="s">
        <v>915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460</v>
      </c>
      <c r="AI2076">
        <f>"06101     "</f>
        <v>0</v>
      </c>
      <c r="AJ2076" t="s">
        <v>865</v>
      </c>
      <c r="AK2076" t="s">
        <v>866</v>
      </c>
      <c r="AL2076" t="s">
        <v>231</v>
      </c>
      <c r="AM2076" t="s">
        <v>232</v>
      </c>
      <c r="AN2076" t="s">
        <v>68</v>
      </c>
      <c r="AO2076" t="s">
        <v>85</v>
      </c>
    </row>
    <row r="2077" spans="1:41">
      <c r="A2077">
        <v>2063</v>
      </c>
      <c r="B2077" t="s">
        <v>41</v>
      </c>
      <c r="C2077" t="s">
        <v>42</v>
      </c>
      <c r="D2077" t="s">
        <v>43</v>
      </c>
      <c r="E2077">
        <f>"07"</f>
        <v>0</v>
      </c>
      <c r="F2077" t="s">
        <v>44</v>
      </c>
      <c r="G2077" t="s">
        <v>45</v>
      </c>
      <c r="H2077">
        <v>3299</v>
      </c>
      <c r="I2077" t="s">
        <v>1966</v>
      </c>
      <c r="J2077" t="s">
        <v>1967</v>
      </c>
      <c r="K2077" t="s">
        <v>48</v>
      </c>
      <c r="L2077" t="s">
        <v>49</v>
      </c>
      <c r="M2077">
        <v>18</v>
      </c>
      <c r="N2077" t="s">
        <v>1893</v>
      </c>
      <c r="O2077" t="s">
        <v>51</v>
      </c>
      <c r="P2077" t="s">
        <v>912</v>
      </c>
      <c r="Q2077" t="s">
        <v>913</v>
      </c>
      <c r="R2077" t="s">
        <v>914</v>
      </c>
      <c r="S2077" t="s">
        <v>55</v>
      </c>
      <c r="T2077" t="s">
        <v>55</v>
      </c>
      <c r="U2077" t="s">
        <v>915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462</v>
      </c>
      <c r="AI2077">
        <f>"07224     "</f>
        <v>0</v>
      </c>
      <c r="AJ2077" t="s">
        <v>229</v>
      </c>
      <c r="AK2077" t="s">
        <v>230</v>
      </c>
      <c r="AL2077" t="s">
        <v>231</v>
      </c>
      <c r="AM2077" t="s">
        <v>232</v>
      </c>
      <c r="AN2077" t="s">
        <v>286</v>
      </c>
      <c r="AO2077" t="s">
        <v>1975</v>
      </c>
    </row>
    <row r="2078" spans="1:41">
      <c r="A2078">
        <v>2064</v>
      </c>
      <c r="B2078" t="s">
        <v>41</v>
      </c>
      <c r="C2078" t="s">
        <v>42</v>
      </c>
      <c r="D2078" t="s">
        <v>43</v>
      </c>
      <c r="E2078">
        <f>"05"</f>
        <v>0</v>
      </c>
      <c r="F2078" t="s">
        <v>99</v>
      </c>
      <c r="G2078" t="s">
        <v>100</v>
      </c>
      <c r="H2078">
        <v>3299</v>
      </c>
      <c r="I2078" t="s">
        <v>1966</v>
      </c>
      <c r="J2078" t="s">
        <v>1967</v>
      </c>
      <c r="K2078" t="s">
        <v>48</v>
      </c>
      <c r="L2078" t="s">
        <v>49</v>
      </c>
      <c r="M2078">
        <v>18</v>
      </c>
      <c r="N2078" t="s">
        <v>1893</v>
      </c>
      <c r="O2078" t="s">
        <v>51</v>
      </c>
      <c r="P2078" t="s">
        <v>912</v>
      </c>
      <c r="Q2078" t="s">
        <v>913</v>
      </c>
      <c r="R2078" t="s">
        <v>914</v>
      </c>
      <c r="S2078" t="s">
        <v>55</v>
      </c>
      <c r="T2078" t="s">
        <v>55</v>
      </c>
      <c r="U2078" t="s">
        <v>915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463</v>
      </c>
      <c r="AI2078">
        <f>"05312     "</f>
        <v>0</v>
      </c>
      <c r="AJ2078" t="s">
        <v>196</v>
      </c>
      <c r="AK2078" t="s">
        <v>197</v>
      </c>
      <c r="AL2078" t="s">
        <v>107</v>
      </c>
      <c r="AM2078" t="s">
        <v>108</v>
      </c>
      <c r="AN2078" t="s">
        <v>286</v>
      </c>
      <c r="AO2078" t="s">
        <v>70</v>
      </c>
    </row>
    <row r="2079" spans="1:41">
      <c r="A2079">
        <v>2065</v>
      </c>
      <c r="B2079" t="s">
        <v>41</v>
      </c>
      <c r="C2079" t="s">
        <v>42</v>
      </c>
      <c r="D2079" t="s">
        <v>43</v>
      </c>
      <c r="E2079">
        <f>"02"</f>
        <v>0</v>
      </c>
      <c r="F2079" t="s">
        <v>124</v>
      </c>
      <c r="G2079" t="s">
        <v>125</v>
      </c>
      <c r="H2079">
        <v>3299</v>
      </c>
      <c r="I2079" t="s">
        <v>1966</v>
      </c>
      <c r="J2079" t="s">
        <v>1967</v>
      </c>
      <c r="K2079" t="s">
        <v>48</v>
      </c>
      <c r="L2079" t="s">
        <v>49</v>
      </c>
      <c r="M2079">
        <v>18</v>
      </c>
      <c r="N2079" t="s">
        <v>1893</v>
      </c>
      <c r="O2079" t="s">
        <v>51</v>
      </c>
      <c r="P2079" t="s">
        <v>912</v>
      </c>
      <c r="Q2079" t="s">
        <v>913</v>
      </c>
      <c r="R2079" t="s">
        <v>914</v>
      </c>
      <c r="S2079" t="s">
        <v>55</v>
      </c>
      <c r="T2079" t="s">
        <v>55</v>
      </c>
      <c r="U2079" t="s">
        <v>915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464</v>
      </c>
      <c r="AI2079">
        <f>"02104     "</f>
        <v>0</v>
      </c>
      <c r="AJ2079" t="s">
        <v>205</v>
      </c>
      <c r="AK2079" t="s">
        <v>206</v>
      </c>
      <c r="AL2079" t="s">
        <v>207</v>
      </c>
      <c r="AM2079" t="s">
        <v>208</v>
      </c>
      <c r="AN2079" t="s">
        <v>68</v>
      </c>
      <c r="AO2079" t="s">
        <v>2008</v>
      </c>
    </row>
    <row r="2080" spans="1:41">
      <c r="A2080">
        <v>2066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1966</v>
      </c>
      <c r="J2080" t="s">
        <v>1967</v>
      </c>
      <c r="K2080" t="s">
        <v>48</v>
      </c>
      <c r="L2080" t="s">
        <v>49</v>
      </c>
      <c r="M2080">
        <v>18</v>
      </c>
      <c r="N2080" t="s">
        <v>1893</v>
      </c>
      <c r="O2080" t="s">
        <v>51</v>
      </c>
      <c r="P2080" t="s">
        <v>912</v>
      </c>
      <c r="Q2080" t="s">
        <v>913</v>
      </c>
      <c r="R2080" t="s">
        <v>914</v>
      </c>
      <c r="S2080" t="s">
        <v>55</v>
      </c>
      <c r="T2080" t="s">
        <v>55</v>
      </c>
      <c r="U2080" t="s">
        <v>915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465</v>
      </c>
      <c r="AI2080">
        <f>"07211     "</f>
        <v>0</v>
      </c>
      <c r="AJ2080" t="s">
        <v>239</v>
      </c>
      <c r="AK2080" t="s">
        <v>240</v>
      </c>
      <c r="AL2080" t="s">
        <v>140</v>
      </c>
      <c r="AM2080" t="s">
        <v>141</v>
      </c>
      <c r="AN2080" t="s">
        <v>286</v>
      </c>
      <c r="AO2080" t="s">
        <v>142</v>
      </c>
    </row>
    <row r="2081" spans="1:41">
      <c r="A2081">
        <v>2067</v>
      </c>
      <c r="B2081" t="s">
        <v>41</v>
      </c>
      <c r="C2081" t="s">
        <v>42</v>
      </c>
      <c r="D2081" t="s">
        <v>43</v>
      </c>
      <c r="E2081">
        <f>"07"</f>
        <v>0</v>
      </c>
      <c r="F2081" t="s">
        <v>44</v>
      </c>
      <c r="G2081" t="s">
        <v>45</v>
      </c>
      <c r="H2081">
        <v>3299</v>
      </c>
      <c r="I2081" t="s">
        <v>1966</v>
      </c>
      <c r="J2081" t="s">
        <v>1967</v>
      </c>
      <c r="K2081" t="s">
        <v>48</v>
      </c>
      <c r="L2081" t="s">
        <v>49</v>
      </c>
      <c r="M2081">
        <v>18</v>
      </c>
      <c r="N2081" t="s">
        <v>1893</v>
      </c>
      <c r="O2081" t="s">
        <v>51</v>
      </c>
      <c r="P2081" t="s">
        <v>912</v>
      </c>
      <c r="Q2081" t="s">
        <v>913</v>
      </c>
      <c r="R2081" t="s">
        <v>914</v>
      </c>
      <c r="S2081" t="s">
        <v>55</v>
      </c>
      <c r="T2081" t="s">
        <v>55</v>
      </c>
      <c r="U2081" t="s">
        <v>915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466</v>
      </c>
      <c r="AI2081">
        <f>"07311     "</f>
        <v>0</v>
      </c>
      <c r="AJ2081" t="s">
        <v>119</v>
      </c>
      <c r="AK2081" t="s">
        <v>120</v>
      </c>
      <c r="AL2081" t="s">
        <v>121</v>
      </c>
      <c r="AM2081" t="s">
        <v>122</v>
      </c>
      <c r="AN2081" t="s">
        <v>68</v>
      </c>
      <c r="AO2081" t="s">
        <v>181</v>
      </c>
    </row>
    <row r="2082" spans="1:41">
      <c r="A2082">
        <v>2068</v>
      </c>
      <c r="B2082" t="s">
        <v>41</v>
      </c>
      <c r="C2082" t="s">
        <v>42</v>
      </c>
      <c r="D2082" t="s">
        <v>43</v>
      </c>
      <c r="E2082">
        <f>"02"</f>
        <v>0</v>
      </c>
      <c r="F2082" t="s">
        <v>124</v>
      </c>
      <c r="G2082" t="s">
        <v>125</v>
      </c>
      <c r="H2082">
        <v>3299</v>
      </c>
      <c r="I2082" t="s">
        <v>1966</v>
      </c>
      <c r="J2082" t="s">
        <v>1967</v>
      </c>
      <c r="K2082" t="s">
        <v>48</v>
      </c>
      <c r="L2082" t="s">
        <v>49</v>
      </c>
      <c r="M2082">
        <v>18</v>
      </c>
      <c r="N2082" t="s">
        <v>1893</v>
      </c>
      <c r="O2082" t="s">
        <v>51</v>
      </c>
      <c r="P2082" t="s">
        <v>912</v>
      </c>
      <c r="Q2082" t="s">
        <v>913</v>
      </c>
      <c r="R2082" t="s">
        <v>914</v>
      </c>
      <c r="S2082" t="s">
        <v>55</v>
      </c>
      <c r="T2082" t="s">
        <v>55</v>
      </c>
      <c r="U2082" t="s">
        <v>915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467</v>
      </c>
      <c r="AI2082">
        <f>"02201     "</f>
        <v>0</v>
      </c>
      <c r="AJ2082" t="s">
        <v>564</v>
      </c>
      <c r="AK2082" t="s">
        <v>565</v>
      </c>
      <c r="AL2082" t="s">
        <v>96</v>
      </c>
      <c r="AM2082" t="s">
        <v>97</v>
      </c>
      <c r="AN2082" t="s">
        <v>286</v>
      </c>
      <c r="AO2082" t="s">
        <v>142</v>
      </c>
    </row>
    <row r="2083" spans="1:41">
      <c r="A2083">
        <v>2069</v>
      </c>
      <c r="B2083" t="s">
        <v>41</v>
      </c>
      <c r="C2083" t="s">
        <v>42</v>
      </c>
      <c r="D2083" t="s">
        <v>43</v>
      </c>
      <c r="E2083">
        <f>"07"</f>
        <v>0</v>
      </c>
      <c r="F2083" t="s">
        <v>44</v>
      </c>
      <c r="G2083" t="s">
        <v>45</v>
      </c>
      <c r="H2083">
        <v>3299</v>
      </c>
      <c r="I2083" t="s">
        <v>1966</v>
      </c>
      <c r="J2083" t="s">
        <v>1967</v>
      </c>
      <c r="K2083" t="s">
        <v>48</v>
      </c>
      <c r="L2083" t="s">
        <v>49</v>
      </c>
      <c r="M2083">
        <v>18</v>
      </c>
      <c r="N2083" t="s">
        <v>1893</v>
      </c>
      <c r="O2083" t="s">
        <v>51</v>
      </c>
      <c r="P2083" t="s">
        <v>912</v>
      </c>
      <c r="Q2083" t="s">
        <v>913</v>
      </c>
      <c r="R2083" t="s">
        <v>914</v>
      </c>
      <c r="S2083" t="s">
        <v>55</v>
      </c>
      <c r="T2083" t="s">
        <v>55</v>
      </c>
      <c r="U2083" t="s">
        <v>915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468</v>
      </c>
      <c r="AI2083">
        <f>"07221     "</f>
        <v>0</v>
      </c>
      <c r="AJ2083" t="s">
        <v>353</v>
      </c>
      <c r="AK2083" t="s">
        <v>354</v>
      </c>
      <c r="AL2083" t="s">
        <v>1197</v>
      </c>
      <c r="AM2083" t="s">
        <v>1198</v>
      </c>
      <c r="AN2083" t="s">
        <v>286</v>
      </c>
      <c r="AO2083" t="s">
        <v>69</v>
      </c>
    </row>
    <row r="2084" spans="1:41">
      <c r="A2084">
        <v>2070</v>
      </c>
      <c r="B2084" t="s">
        <v>41</v>
      </c>
      <c r="C2084" t="s">
        <v>42</v>
      </c>
      <c r="D2084" t="s">
        <v>43</v>
      </c>
      <c r="E2084">
        <f>"09"</f>
        <v>0</v>
      </c>
      <c r="F2084" t="s">
        <v>297</v>
      </c>
      <c r="G2084" t="s">
        <v>298</v>
      </c>
      <c r="H2084">
        <v>3299</v>
      </c>
      <c r="I2084" t="s">
        <v>1966</v>
      </c>
      <c r="J2084" t="s">
        <v>1967</v>
      </c>
      <c r="K2084" t="s">
        <v>48</v>
      </c>
      <c r="L2084" t="s">
        <v>49</v>
      </c>
      <c r="M2084">
        <v>18</v>
      </c>
      <c r="N2084" t="s">
        <v>1893</v>
      </c>
      <c r="O2084" t="s">
        <v>51</v>
      </c>
      <c r="P2084" t="s">
        <v>912</v>
      </c>
      <c r="Q2084" t="s">
        <v>913</v>
      </c>
      <c r="R2084" t="s">
        <v>914</v>
      </c>
      <c r="S2084" t="s">
        <v>55</v>
      </c>
      <c r="T2084" t="s">
        <v>55</v>
      </c>
      <c r="U2084" t="s">
        <v>915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469</v>
      </c>
      <c r="AI2084">
        <f>"09201     "</f>
        <v>0</v>
      </c>
      <c r="AJ2084" t="s">
        <v>841</v>
      </c>
      <c r="AK2084" t="s">
        <v>842</v>
      </c>
      <c r="AL2084" t="s">
        <v>843</v>
      </c>
      <c r="AM2084" t="s">
        <v>844</v>
      </c>
      <c r="AN2084" t="s">
        <v>286</v>
      </c>
      <c r="AO2084" t="s">
        <v>312</v>
      </c>
    </row>
    <row r="2085" spans="1:41">
      <c r="A2085">
        <v>2071</v>
      </c>
      <c r="B2085" t="s">
        <v>41</v>
      </c>
      <c r="C2085" t="s">
        <v>42</v>
      </c>
      <c r="D2085" t="s">
        <v>43</v>
      </c>
      <c r="E2085">
        <f>"07"</f>
        <v>0</v>
      </c>
      <c r="F2085" t="s">
        <v>44</v>
      </c>
      <c r="G2085" t="s">
        <v>45</v>
      </c>
      <c r="H2085">
        <v>3299</v>
      </c>
      <c r="I2085" t="s">
        <v>1966</v>
      </c>
      <c r="J2085" t="s">
        <v>1967</v>
      </c>
      <c r="K2085" t="s">
        <v>48</v>
      </c>
      <c r="L2085" t="s">
        <v>49</v>
      </c>
      <c r="M2085">
        <v>18</v>
      </c>
      <c r="N2085" t="s">
        <v>1893</v>
      </c>
      <c r="O2085" t="s">
        <v>51</v>
      </c>
      <c r="P2085" t="s">
        <v>912</v>
      </c>
      <c r="Q2085" t="s">
        <v>913</v>
      </c>
      <c r="R2085" t="s">
        <v>914</v>
      </c>
      <c r="S2085" t="s">
        <v>55</v>
      </c>
      <c r="T2085" t="s">
        <v>55</v>
      </c>
      <c r="U2085" t="s">
        <v>915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470</v>
      </c>
      <c r="AI2085">
        <f>"07111     "</f>
        <v>0</v>
      </c>
      <c r="AJ2085" t="s">
        <v>343</v>
      </c>
      <c r="AK2085" t="s">
        <v>344</v>
      </c>
      <c r="AL2085" t="s">
        <v>66</v>
      </c>
      <c r="AM2085" t="s">
        <v>67</v>
      </c>
      <c r="AN2085" t="s">
        <v>68</v>
      </c>
      <c r="AO2085" t="s">
        <v>69</v>
      </c>
    </row>
    <row r="2086" spans="1:41">
      <c r="A2086">
        <v>2072</v>
      </c>
      <c r="B2086" t="s">
        <v>41</v>
      </c>
      <c r="C2086" t="s">
        <v>42</v>
      </c>
      <c r="D2086" t="s">
        <v>43</v>
      </c>
      <c r="E2086">
        <f>"04"</f>
        <v>0</v>
      </c>
      <c r="F2086" t="s">
        <v>86</v>
      </c>
      <c r="G2086" t="s">
        <v>87</v>
      </c>
      <c r="H2086">
        <v>3299</v>
      </c>
      <c r="I2086" t="s">
        <v>1966</v>
      </c>
      <c r="J2086" t="s">
        <v>1967</v>
      </c>
      <c r="K2086" t="s">
        <v>48</v>
      </c>
      <c r="L2086" t="s">
        <v>49</v>
      </c>
      <c r="M2086">
        <v>18</v>
      </c>
      <c r="N2086" t="s">
        <v>1893</v>
      </c>
      <c r="O2086" t="s">
        <v>51</v>
      </c>
      <c r="P2086" t="s">
        <v>912</v>
      </c>
      <c r="Q2086" t="s">
        <v>913</v>
      </c>
      <c r="R2086" t="s">
        <v>914</v>
      </c>
      <c r="S2086" t="s">
        <v>55</v>
      </c>
      <c r="T2086" t="s">
        <v>55</v>
      </c>
      <c r="U2086" t="s">
        <v>915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471</v>
      </c>
      <c r="AI2086">
        <f>"04201     "</f>
        <v>0</v>
      </c>
      <c r="AJ2086" t="s">
        <v>219</v>
      </c>
      <c r="AK2086" t="s">
        <v>220</v>
      </c>
      <c r="AL2086" t="s">
        <v>121</v>
      </c>
      <c r="AM2086" t="s">
        <v>122</v>
      </c>
      <c r="AN2086" t="s">
        <v>68</v>
      </c>
      <c r="AO2086" t="s">
        <v>312</v>
      </c>
    </row>
    <row r="2087" spans="1:41">
      <c r="A2087">
        <v>2073</v>
      </c>
      <c r="B2087" t="s">
        <v>41</v>
      </c>
      <c r="C2087" t="s">
        <v>42</v>
      </c>
      <c r="D2087" t="s">
        <v>43</v>
      </c>
      <c r="E2087">
        <f>"04"</f>
        <v>0</v>
      </c>
      <c r="F2087" t="s">
        <v>86</v>
      </c>
      <c r="G2087" t="s">
        <v>87</v>
      </c>
      <c r="H2087">
        <v>3299</v>
      </c>
      <c r="I2087" t="s">
        <v>1966</v>
      </c>
      <c r="J2087" t="s">
        <v>1967</v>
      </c>
      <c r="K2087" t="s">
        <v>48</v>
      </c>
      <c r="L2087" t="s">
        <v>49</v>
      </c>
      <c r="M2087">
        <v>18</v>
      </c>
      <c r="N2087" t="s">
        <v>1893</v>
      </c>
      <c r="O2087" t="s">
        <v>51</v>
      </c>
      <c r="P2087" t="s">
        <v>912</v>
      </c>
      <c r="Q2087" t="s">
        <v>913</v>
      </c>
      <c r="R2087" t="s">
        <v>914</v>
      </c>
      <c r="S2087" t="s">
        <v>55</v>
      </c>
      <c r="T2087" t="s">
        <v>55</v>
      </c>
      <c r="U2087" t="s">
        <v>915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472</v>
      </c>
      <c r="AI2087">
        <f>"04201     "</f>
        <v>0</v>
      </c>
      <c r="AJ2087" t="s">
        <v>219</v>
      </c>
      <c r="AK2087" t="s">
        <v>220</v>
      </c>
      <c r="AL2087" t="s">
        <v>121</v>
      </c>
      <c r="AM2087" t="s">
        <v>122</v>
      </c>
      <c r="AN2087" t="s">
        <v>68</v>
      </c>
      <c r="AO2087" t="s">
        <v>71</v>
      </c>
    </row>
    <row r="2088" spans="1:41">
      <c r="A2088">
        <v>2074</v>
      </c>
      <c r="B2088" t="s">
        <v>41</v>
      </c>
      <c r="C2088" t="s">
        <v>42</v>
      </c>
      <c r="D2088" t="s">
        <v>43</v>
      </c>
      <c r="E2088">
        <f>"03"</f>
        <v>0</v>
      </c>
      <c r="F2088" t="s">
        <v>73</v>
      </c>
      <c r="G2088" t="s">
        <v>74</v>
      </c>
      <c r="H2088">
        <v>3299</v>
      </c>
      <c r="I2088" t="s">
        <v>1966</v>
      </c>
      <c r="J2088" t="s">
        <v>1967</v>
      </c>
      <c r="K2088" t="s">
        <v>48</v>
      </c>
      <c r="L2088" t="s">
        <v>49</v>
      </c>
      <c r="M2088">
        <v>18</v>
      </c>
      <c r="N2088" t="s">
        <v>1893</v>
      </c>
      <c r="O2088" t="s">
        <v>51</v>
      </c>
      <c r="P2088" t="s">
        <v>912</v>
      </c>
      <c r="Q2088" t="s">
        <v>913</v>
      </c>
      <c r="R2088" t="s">
        <v>914</v>
      </c>
      <c r="S2088" t="s">
        <v>55</v>
      </c>
      <c r="T2088" t="s">
        <v>55</v>
      </c>
      <c r="U2088" t="s">
        <v>915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473</v>
      </c>
      <c r="AI2088">
        <f>"03101     "</f>
        <v>0</v>
      </c>
      <c r="AJ2088" t="s">
        <v>81</v>
      </c>
      <c r="AK2088" t="s">
        <v>82</v>
      </c>
      <c r="AL2088" t="s">
        <v>83</v>
      </c>
      <c r="AM2088" t="s">
        <v>84</v>
      </c>
      <c r="AN2088" t="s">
        <v>286</v>
      </c>
      <c r="AO2088" t="s">
        <v>1257</v>
      </c>
    </row>
    <row r="2089" spans="1:41">
      <c r="A2089">
        <v>2075</v>
      </c>
      <c r="B2089" t="s">
        <v>41</v>
      </c>
      <c r="C2089" t="s">
        <v>42</v>
      </c>
      <c r="D2089" t="s">
        <v>43</v>
      </c>
      <c r="E2089">
        <f>"03"</f>
        <v>0</v>
      </c>
      <c r="F2089" t="s">
        <v>73</v>
      </c>
      <c r="G2089" t="s">
        <v>74</v>
      </c>
      <c r="H2089">
        <v>3299</v>
      </c>
      <c r="I2089" t="s">
        <v>1966</v>
      </c>
      <c r="J2089" t="s">
        <v>1967</v>
      </c>
      <c r="K2089" t="s">
        <v>48</v>
      </c>
      <c r="L2089" t="s">
        <v>49</v>
      </c>
      <c r="M2089">
        <v>18</v>
      </c>
      <c r="N2089" t="s">
        <v>1893</v>
      </c>
      <c r="O2089" t="s">
        <v>51</v>
      </c>
      <c r="P2089" t="s">
        <v>912</v>
      </c>
      <c r="Q2089" t="s">
        <v>913</v>
      </c>
      <c r="R2089" t="s">
        <v>914</v>
      </c>
      <c r="S2089" t="s">
        <v>55</v>
      </c>
      <c r="T2089" t="s">
        <v>55</v>
      </c>
      <c r="U2089" t="s">
        <v>915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474</v>
      </c>
      <c r="AI2089">
        <f>"03104     "</f>
        <v>0</v>
      </c>
      <c r="AJ2089" t="s">
        <v>703</v>
      </c>
      <c r="AK2089" t="s">
        <v>704</v>
      </c>
      <c r="AL2089" t="s">
        <v>83</v>
      </c>
      <c r="AM2089" t="s">
        <v>84</v>
      </c>
      <c r="AN2089" t="s">
        <v>286</v>
      </c>
      <c r="AO2089" t="s">
        <v>1257</v>
      </c>
    </row>
    <row r="2090" spans="1:41">
      <c r="A2090">
        <v>2076</v>
      </c>
      <c r="B2090" t="s">
        <v>41</v>
      </c>
      <c r="C2090" t="s">
        <v>42</v>
      </c>
      <c r="D2090" t="s">
        <v>43</v>
      </c>
      <c r="E2090">
        <f>"07"</f>
        <v>0</v>
      </c>
      <c r="F2090" t="s">
        <v>44</v>
      </c>
      <c r="G2090" t="s">
        <v>45</v>
      </c>
      <c r="H2090">
        <v>3299</v>
      </c>
      <c r="I2090" t="s">
        <v>1966</v>
      </c>
      <c r="J2090" t="s">
        <v>1967</v>
      </c>
      <c r="K2090" t="s">
        <v>48</v>
      </c>
      <c r="L2090" t="s">
        <v>49</v>
      </c>
      <c r="M2090">
        <v>18</v>
      </c>
      <c r="N2090" t="s">
        <v>1893</v>
      </c>
      <c r="O2090" t="s">
        <v>51</v>
      </c>
      <c r="P2090" t="s">
        <v>912</v>
      </c>
      <c r="Q2090" t="s">
        <v>913</v>
      </c>
      <c r="R2090" t="s">
        <v>914</v>
      </c>
      <c r="S2090" t="s">
        <v>55</v>
      </c>
      <c r="T2090" t="s">
        <v>55</v>
      </c>
      <c r="U2090" t="s">
        <v>915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475</v>
      </c>
      <c r="AI2090">
        <f>"073       "</f>
        <v>0</v>
      </c>
      <c r="AJ2090" t="s">
        <v>147</v>
      </c>
      <c r="AK2090" t="s">
        <v>148</v>
      </c>
      <c r="AL2090" t="s">
        <v>66</v>
      </c>
      <c r="AM2090" t="s">
        <v>67</v>
      </c>
      <c r="AN2090" t="s">
        <v>286</v>
      </c>
      <c r="AO2090" t="s">
        <v>1257</v>
      </c>
    </row>
    <row r="2091" spans="1:41">
      <c r="A2091">
        <v>2077</v>
      </c>
      <c r="B2091" t="s">
        <v>41</v>
      </c>
      <c r="C2091" t="s">
        <v>42</v>
      </c>
      <c r="D2091" t="s">
        <v>43</v>
      </c>
      <c r="E2091">
        <f>"05"</f>
        <v>0</v>
      </c>
      <c r="F2091" t="s">
        <v>99</v>
      </c>
      <c r="G2091" t="s">
        <v>100</v>
      </c>
      <c r="H2091">
        <v>3299</v>
      </c>
      <c r="I2091" t="s">
        <v>1966</v>
      </c>
      <c r="J2091" t="s">
        <v>1967</v>
      </c>
      <c r="K2091" t="s">
        <v>48</v>
      </c>
      <c r="L2091" t="s">
        <v>49</v>
      </c>
      <c r="M2091">
        <v>18</v>
      </c>
      <c r="N2091" t="s">
        <v>1893</v>
      </c>
      <c r="O2091" t="s">
        <v>51</v>
      </c>
      <c r="P2091" t="s">
        <v>912</v>
      </c>
      <c r="Q2091" t="s">
        <v>913</v>
      </c>
      <c r="R2091" t="s">
        <v>914</v>
      </c>
      <c r="S2091" t="s">
        <v>55</v>
      </c>
      <c r="T2091" t="s">
        <v>55</v>
      </c>
      <c r="U2091" t="s">
        <v>915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476</v>
      </c>
      <c r="AI2091">
        <f>"05131     "</f>
        <v>0</v>
      </c>
      <c r="AJ2091" t="s">
        <v>105</v>
      </c>
      <c r="AK2091" t="s">
        <v>106</v>
      </c>
      <c r="AL2091" t="s">
        <v>107</v>
      </c>
      <c r="AM2091" t="s">
        <v>108</v>
      </c>
      <c r="AN2091" t="s">
        <v>68</v>
      </c>
      <c r="AO2091" t="s">
        <v>69</v>
      </c>
    </row>
    <row r="2092" spans="1:41">
      <c r="A2092">
        <v>2078</v>
      </c>
      <c r="B2092" t="s">
        <v>41</v>
      </c>
      <c r="C2092" t="s">
        <v>42</v>
      </c>
      <c r="D2092" t="s">
        <v>43</v>
      </c>
      <c r="E2092">
        <f>"02"</f>
        <v>0</v>
      </c>
      <c r="F2092" t="s">
        <v>124</v>
      </c>
      <c r="G2092" t="s">
        <v>125</v>
      </c>
      <c r="H2092">
        <v>3299</v>
      </c>
      <c r="I2092" t="s">
        <v>1966</v>
      </c>
      <c r="J2092" t="s">
        <v>1967</v>
      </c>
      <c r="K2092" t="s">
        <v>48</v>
      </c>
      <c r="L2092" t="s">
        <v>49</v>
      </c>
      <c r="M2092">
        <v>18</v>
      </c>
      <c r="N2092" t="s">
        <v>1893</v>
      </c>
      <c r="O2092" t="s">
        <v>51</v>
      </c>
      <c r="P2092" t="s">
        <v>912</v>
      </c>
      <c r="Q2092" t="s">
        <v>913</v>
      </c>
      <c r="R2092" t="s">
        <v>914</v>
      </c>
      <c r="S2092" t="s">
        <v>55</v>
      </c>
      <c r="T2092" t="s">
        <v>55</v>
      </c>
      <c r="U2092" t="s">
        <v>915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477</v>
      </c>
      <c r="AI2092">
        <f>"02001     "</f>
        <v>0</v>
      </c>
      <c r="AJ2092" t="s">
        <v>834</v>
      </c>
      <c r="AK2092" t="s">
        <v>835</v>
      </c>
      <c r="AL2092" t="s">
        <v>96</v>
      </c>
      <c r="AM2092" t="s">
        <v>97</v>
      </c>
      <c r="AN2092" t="s">
        <v>286</v>
      </c>
      <c r="AO2092" t="s">
        <v>1790</v>
      </c>
    </row>
    <row r="2093" spans="1:41">
      <c r="A2093">
        <v>2079</v>
      </c>
      <c r="B2093" t="s">
        <v>41</v>
      </c>
      <c r="C2093" t="s">
        <v>42</v>
      </c>
      <c r="D2093" t="s">
        <v>43</v>
      </c>
      <c r="E2093">
        <f>"07"</f>
        <v>0</v>
      </c>
      <c r="F2093" t="s">
        <v>44</v>
      </c>
      <c r="G2093" t="s">
        <v>45</v>
      </c>
      <c r="H2093">
        <v>3299</v>
      </c>
      <c r="I2093" t="s">
        <v>1966</v>
      </c>
      <c r="J2093" t="s">
        <v>1967</v>
      </c>
      <c r="K2093" t="s">
        <v>48</v>
      </c>
      <c r="L2093" t="s">
        <v>49</v>
      </c>
      <c r="M2093">
        <v>18</v>
      </c>
      <c r="N2093" t="s">
        <v>1893</v>
      </c>
      <c r="O2093" t="s">
        <v>51</v>
      </c>
      <c r="P2093" t="s">
        <v>912</v>
      </c>
      <c r="Q2093" t="s">
        <v>913</v>
      </c>
      <c r="R2093" t="s">
        <v>914</v>
      </c>
      <c r="S2093" t="s">
        <v>55</v>
      </c>
      <c r="T2093" t="s">
        <v>55</v>
      </c>
      <c r="U2093" t="s">
        <v>915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478</v>
      </c>
      <c r="AI2093">
        <f>"07222     "</f>
        <v>0</v>
      </c>
      <c r="AJ2093" t="s">
        <v>651</v>
      </c>
      <c r="AK2093" t="s">
        <v>652</v>
      </c>
      <c r="AL2093" t="s">
        <v>355</v>
      </c>
      <c r="AM2093" t="s">
        <v>356</v>
      </c>
      <c r="AN2093" t="s">
        <v>286</v>
      </c>
      <c r="AO2093" t="s">
        <v>1790</v>
      </c>
    </row>
    <row r="2094" spans="1:41">
      <c r="A2094">
        <v>2080</v>
      </c>
      <c r="B2094" t="s">
        <v>41</v>
      </c>
      <c r="C2094" t="s">
        <v>42</v>
      </c>
      <c r="D2094" t="s">
        <v>43</v>
      </c>
      <c r="E2094">
        <f>"02"</f>
        <v>0</v>
      </c>
      <c r="F2094" t="s">
        <v>124</v>
      </c>
      <c r="G2094" t="s">
        <v>125</v>
      </c>
      <c r="H2094">
        <v>3299</v>
      </c>
      <c r="I2094" t="s">
        <v>1966</v>
      </c>
      <c r="J2094" t="s">
        <v>1967</v>
      </c>
      <c r="K2094" t="s">
        <v>48</v>
      </c>
      <c r="L2094" t="s">
        <v>49</v>
      </c>
      <c r="M2094">
        <v>18</v>
      </c>
      <c r="N2094" t="s">
        <v>1893</v>
      </c>
      <c r="O2094" t="s">
        <v>51</v>
      </c>
      <c r="P2094" t="s">
        <v>912</v>
      </c>
      <c r="Q2094" t="s">
        <v>913</v>
      </c>
      <c r="R2094" t="s">
        <v>914</v>
      </c>
      <c r="S2094" t="s">
        <v>55</v>
      </c>
      <c r="T2094" t="s">
        <v>55</v>
      </c>
      <c r="U2094" t="s">
        <v>915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479</v>
      </c>
      <c r="AI2094">
        <f>"02002     "</f>
        <v>0</v>
      </c>
      <c r="AJ2094" t="s">
        <v>128</v>
      </c>
      <c r="AK2094" t="s">
        <v>129</v>
      </c>
      <c r="AL2094" t="s">
        <v>96</v>
      </c>
      <c r="AM2094" t="s">
        <v>97</v>
      </c>
      <c r="AN2094" t="s">
        <v>286</v>
      </c>
      <c r="AO2094" t="s">
        <v>313</v>
      </c>
    </row>
    <row r="2095" spans="1:41">
      <c r="A2095">
        <v>2081</v>
      </c>
      <c r="B2095" t="s">
        <v>41</v>
      </c>
      <c r="C2095" t="s">
        <v>42</v>
      </c>
      <c r="D2095" t="s">
        <v>43</v>
      </c>
      <c r="E2095">
        <f>"08"</f>
        <v>0</v>
      </c>
      <c r="F2095" t="s">
        <v>241</v>
      </c>
      <c r="G2095" t="s">
        <v>242</v>
      </c>
      <c r="H2095">
        <v>3299</v>
      </c>
      <c r="I2095" t="s">
        <v>1966</v>
      </c>
      <c r="J2095" t="s">
        <v>1967</v>
      </c>
      <c r="K2095" t="s">
        <v>48</v>
      </c>
      <c r="L2095" t="s">
        <v>49</v>
      </c>
      <c r="M2095">
        <v>18</v>
      </c>
      <c r="N2095" t="s">
        <v>1893</v>
      </c>
      <c r="O2095" t="s">
        <v>51</v>
      </c>
      <c r="P2095" t="s">
        <v>912</v>
      </c>
      <c r="Q2095" t="s">
        <v>913</v>
      </c>
      <c r="R2095" t="s">
        <v>914</v>
      </c>
      <c r="S2095" t="s">
        <v>55</v>
      </c>
      <c r="T2095" t="s">
        <v>55</v>
      </c>
      <c r="U2095" t="s">
        <v>915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480</v>
      </c>
      <c r="AI2095">
        <f>"08321     "</f>
        <v>0</v>
      </c>
      <c r="AJ2095" t="s">
        <v>1089</v>
      </c>
      <c r="AK2095" t="s">
        <v>1090</v>
      </c>
      <c r="AL2095" t="s">
        <v>375</v>
      </c>
      <c r="AM2095" t="s">
        <v>376</v>
      </c>
      <c r="AN2095" t="s">
        <v>286</v>
      </c>
      <c r="AO2095" t="s">
        <v>69</v>
      </c>
    </row>
    <row r="2096" spans="1:41">
      <c r="A2096">
        <v>2082</v>
      </c>
      <c r="B2096" t="s">
        <v>41</v>
      </c>
      <c r="C2096" t="s">
        <v>42</v>
      </c>
      <c r="D2096" t="s">
        <v>43</v>
      </c>
      <c r="E2096">
        <f>"06"</f>
        <v>0</v>
      </c>
      <c r="F2096" t="s">
        <v>448</v>
      </c>
      <c r="G2096" t="s">
        <v>449</v>
      </c>
      <c r="H2096">
        <v>3299</v>
      </c>
      <c r="I2096" t="s">
        <v>1966</v>
      </c>
      <c r="J2096" t="s">
        <v>1967</v>
      </c>
      <c r="K2096" t="s">
        <v>48</v>
      </c>
      <c r="L2096" t="s">
        <v>49</v>
      </c>
      <c r="M2096">
        <v>18</v>
      </c>
      <c r="N2096" t="s">
        <v>1893</v>
      </c>
      <c r="O2096" t="s">
        <v>51</v>
      </c>
      <c r="P2096" t="s">
        <v>912</v>
      </c>
      <c r="Q2096" t="s">
        <v>913</v>
      </c>
      <c r="R2096" t="s">
        <v>914</v>
      </c>
      <c r="S2096" t="s">
        <v>55</v>
      </c>
      <c r="T2096" t="s">
        <v>55</v>
      </c>
      <c r="U2096" t="s">
        <v>915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481</v>
      </c>
      <c r="AI2096">
        <f>"06101     "</f>
        <v>0</v>
      </c>
      <c r="AJ2096" t="s">
        <v>865</v>
      </c>
      <c r="AK2096" t="s">
        <v>866</v>
      </c>
      <c r="AL2096" t="s">
        <v>231</v>
      </c>
      <c r="AM2096" t="s">
        <v>232</v>
      </c>
      <c r="AN2096" t="s">
        <v>286</v>
      </c>
      <c r="AO2096" t="s">
        <v>70</v>
      </c>
    </row>
    <row r="2097" spans="1:41">
      <c r="A2097">
        <v>2083</v>
      </c>
      <c r="B2097" t="s">
        <v>41</v>
      </c>
      <c r="C2097" t="s">
        <v>42</v>
      </c>
      <c r="D2097" t="s">
        <v>43</v>
      </c>
      <c r="E2097">
        <f>"07"</f>
        <v>0</v>
      </c>
      <c r="F2097" t="s">
        <v>44</v>
      </c>
      <c r="G2097" t="s">
        <v>45</v>
      </c>
      <c r="H2097">
        <v>3299</v>
      </c>
      <c r="I2097" t="s">
        <v>1966</v>
      </c>
      <c r="J2097" t="s">
        <v>1967</v>
      </c>
      <c r="K2097" t="s">
        <v>48</v>
      </c>
      <c r="L2097" t="s">
        <v>49</v>
      </c>
      <c r="M2097">
        <v>18</v>
      </c>
      <c r="N2097" t="s">
        <v>1893</v>
      </c>
      <c r="O2097" t="s">
        <v>51</v>
      </c>
      <c r="P2097" t="s">
        <v>912</v>
      </c>
      <c r="Q2097" t="s">
        <v>913</v>
      </c>
      <c r="R2097" t="s">
        <v>914</v>
      </c>
      <c r="S2097" t="s">
        <v>55</v>
      </c>
      <c r="T2097" t="s">
        <v>55</v>
      </c>
      <c r="U2097" t="s">
        <v>915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482</v>
      </c>
      <c r="AI2097">
        <f>"07221     "</f>
        <v>0</v>
      </c>
      <c r="AJ2097" t="s">
        <v>353</v>
      </c>
      <c r="AK2097" t="s">
        <v>354</v>
      </c>
      <c r="AL2097" t="s">
        <v>444</v>
      </c>
      <c r="AM2097" t="s">
        <v>445</v>
      </c>
      <c r="AN2097" t="s">
        <v>286</v>
      </c>
      <c r="AO2097" t="s">
        <v>70</v>
      </c>
    </row>
    <row r="2098" spans="1:41">
      <c r="A2098">
        <v>2084</v>
      </c>
      <c r="B2098" t="s">
        <v>41</v>
      </c>
      <c r="C2098" t="s">
        <v>42</v>
      </c>
      <c r="D2098" t="s">
        <v>43</v>
      </c>
      <c r="E2098">
        <f>"02"</f>
        <v>0</v>
      </c>
      <c r="F2098" t="s">
        <v>124</v>
      </c>
      <c r="G2098" t="s">
        <v>125</v>
      </c>
      <c r="H2098">
        <v>3299</v>
      </c>
      <c r="I2098" t="s">
        <v>1966</v>
      </c>
      <c r="J2098" t="s">
        <v>1967</v>
      </c>
      <c r="K2098" t="s">
        <v>48</v>
      </c>
      <c r="L2098" t="s">
        <v>49</v>
      </c>
      <c r="M2098">
        <v>18</v>
      </c>
      <c r="N2098" t="s">
        <v>1893</v>
      </c>
      <c r="O2098" t="s">
        <v>51</v>
      </c>
      <c r="P2098" t="s">
        <v>912</v>
      </c>
      <c r="Q2098" t="s">
        <v>913</v>
      </c>
      <c r="R2098" t="s">
        <v>914</v>
      </c>
      <c r="S2098" t="s">
        <v>55</v>
      </c>
      <c r="T2098" t="s">
        <v>55</v>
      </c>
      <c r="U2098" t="s">
        <v>915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483</v>
      </c>
      <c r="AI2098">
        <f>"02103     "</f>
        <v>0</v>
      </c>
      <c r="AJ2098" t="s">
        <v>989</v>
      </c>
      <c r="AK2098" t="s">
        <v>990</v>
      </c>
      <c r="AL2098" t="s">
        <v>207</v>
      </c>
      <c r="AM2098" t="s">
        <v>208</v>
      </c>
      <c r="AN2098" t="s">
        <v>286</v>
      </c>
      <c r="AO2098" t="s">
        <v>69</v>
      </c>
    </row>
    <row r="2099" spans="1:41">
      <c r="A2099">
        <v>2085</v>
      </c>
      <c r="B2099" t="s">
        <v>41</v>
      </c>
      <c r="C2099" t="s">
        <v>42</v>
      </c>
      <c r="D2099" t="s">
        <v>43</v>
      </c>
      <c r="E2099">
        <f>"08"</f>
        <v>0</v>
      </c>
      <c r="F2099" t="s">
        <v>241</v>
      </c>
      <c r="G2099" t="s">
        <v>242</v>
      </c>
      <c r="H2099">
        <v>3299</v>
      </c>
      <c r="I2099" t="s">
        <v>1966</v>
      </c>
      <c r="J2099" t="s">
        <v>1967</v>
      </c>
      <c r="K2099" t="s">
        <v>48</v>
      </c>
      <c r="L2099" t="s">
        <v>49</v>
      </c>
      <c r="M2099">
        <v>18</v>
      </c>
      <c r="N2099" t="s">
        <v>1893</v>
      </c>
      <c r="O2099" t="s">
        <v>51</v>
      </c>
      <c r="P2099" t="s">
        <v>912</v>
      </c>
      <c r="Q2099" t="s">
        <v>913</v>
      </c>
      <c r="R2099" t="s">
        <v>914</v>
      </c>
      <c r="S2099" t="s">
        <v>55</v>
      </c>
      <c r="T2099" t="s">
        <v>55</v>
      </c>
      <c r="U2099" t="s">
        <v>915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484</v>
      </c>
      <c r="AI2099">
        <f>"08101     "</f>
        <v>0</v>
      </c>
      <c r="AJ2099" t="s">
        <v>581</v>
      </c>
      <c r="AK2099" t="s">
        <v>582</v>
      </c>
      <c r="AL2099" t="s">
        <v>248</v>
      </c>
      <c r="AM2099" t="s">
        <v>249</v>
      </c>
      <c r="AN2099" t="s">
        <v>286</v>
      </c>
      <c r="AO2099" t="s">
        <v>313</v>
      </c>
    </row>
    <row r="2100" spans="1:41">
      <c r="A2100">
        <v>2086</v>
      </c>
      <c r="B2100" t="s">
        <v>41</v>
      </c>
      <c r="C2100" t="s">
        <v>42</v>
      </c>
      <c r="D2100" t="s">
        <v>43</v>
      </c>
      <c r="E2100">
        <f>"02"</f>
        <v>0</v>
      </c>
      <c r="F2100" t="s">
        <v>124</v>
      </c>
      <c r="G2100" t="s">
        <v>125</v>
      </c>
      <c r="H2100">
        <v>3299</v>
      </c>
      <c r="I2100" t="s">
        <v>1966</v>
      </c>
      <c r="J2100" t="s">
        <v>1967</v>
      </c>
      <c r="K2100" t="s">
        <v>48</v>
      </c>
      <c r="L2100" t="s">
        <v>49</v>
      </c>
      <c r="M2100">
        <v>18</v>
      </c>
      <c r="N2100" t="s">
        <v>1893</v>
      </c>
      <c r="O2100" t="s">
        <v>51</v>
      </c>
      <c r="P2100" t="s">
        <v>912</v>
      </c>
      <c r="Q2100" t="s">
        <v>913</v>
      </c>
      <c r="R2100" t="s">
        <v>914</v>
      </c>
      <c r="S2100" t="s">
        <v>55</v>
      </c>
      <c r="T2100" t="s">
        <v>55</v>
      </c>
      <c r="U2100" t="s">
        <v>915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485</v>
      </c>
      <c r="AI2100">
        <f>"02203     "</f>
        <v>0</v>
      </c>
      <c r="AJ2100" t="s">
        <v>1443</v>
      </c>
      <c r="AK2100" t="s">
        <v>1444</v>
      </c>
      <c r="AL2100" t="s">
        <v>96</v>
      </c>
      <c r="AM2100" t="s">
        <v>97</v>
      </c>
      <c r="AN2100" t="s">
        <v>286</v>
      </c>
      <c r="AO2100" t="s">
        <v>313</v>
      </c>
    </row>
    <row r="2101" spans="1:41">
      <c r="A2101">
        <v>2087</v>
      </c>
      <c r="B2101" t="s">
        <v>41</v>
      </c>
      <c r="C2101" t="s">
        <v>42</v>
      </c>
      <c r="D2101" t="s">
        <v>43</v>
      </c>
      <c r="E2101">
        <f>"06"</f>
        <v>0</v>
      </c>
      <c r="F2101" t="s">
        <v>448</v>
      </c>
      <c r="G2101" t="s">
        <v>449</v>
      </c>
      <c r="H2101">
        <v>3299</v>
      </c>
      <c r="I2101" t="s">
        <v>1966</v>
      </c>
      <c r="J2101" t="s">
        <v>1967</v>
      </c>
      <c r="K2101" t="s">
        <v>48</v>
      </c>
      <c r="L2101" t="s">
        <v>49</v>
      </c>
      <c r="M2101">
        <v>18</v>
      </c>
      <c r="N2101" t="s">
        <v>1893</v>
      </c>
      <c r="O2101" t="s">
        <v>51</v>
      </c>
      <c r="P2101" t="s">
        <v>912</v>
      </c>
      <c r="Q2101" t="s">
        <v>913</v>
      </c>
      <c r="R2101" t="s">
        <v>914</v>
      </c>
      <c r="S2101" t="s">
        <v>55</v>
      </c>
      <c r="T2101" t="s">
        <v>55</v>
      </c>
      <c r="U2101" t="s">
        <v>915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486</v>
      </c>
      <c r="AI2101">
        <f>"06102     "</f>
        <v>0</v>
      </c>
      <c r="AJ2101" t="s">
        <v>552</v>
      </c>
      <c r="AK2101" t="s">
        <v>553</v>
      </c>
      <c r="AL2101" t="s">
        <v>231</v>
      </c>
      <c r="AM2101" t="s">
        <v>232</v>
      </c>
      <c r="AN2101" t="s">
        <v>286</v>
      </c>
      <c r="AO2101" t="s">
        <v>313</v>
      </c>
    </row>
    <row r="2102" spans="1:41">
      <c r="A2102">
        <v>2088</v>
      </c>
      <c r="B2102" t="s">
        <v>41</v>
      </c>
      <c r="C2102" t="s">
        <v>42</v>
      </c>
      <c r="D2102" t="s">
        <v>43</v>
      </c>
      <c r="E2102">
        <f>"09"</f>
        <v>0</v>
      </c>
      <c r="F2102" t="s">
        <v>297</v>
      </c>
      <c r="G2102" t="s">
        <v>298</v>
      </c>
      <c r="H2102">
        <v>3299</v>
      </c>
      <c r="I2102" t="s">
        <v>1966</v>
      </c>
      <c r="J2102" t="s">
        <v>1967</v>
      </c>
      <c r="K2102" t="s">
        <v>48</v>
      </c>
      <c r="L2102" t="s">
        <v>49</v>
      </c>
      <c r="M2102">
        <v>18</v>
      </c>
      <c r="N2102" t="s">
        <v>1893</v>
      </c>
      <c r="O2102" t="s">
        <v>51</v>
      </c>
      <c r="P2102" t="s">
        <v>912</v>
      </c>
      <c r="Q2102" t="s">
        <v>913</v>
      </c>
      <c r="R2102" t="s">
        <v>914</v>
      </c>
      <c r="S2102" t="s">
        <v>55</v>
      </c>
      <c r="T2102" t="s">
        <v>55</v>
      </c>
      <c r="U2102" t="s">
        <v>915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487</v>
      </c>
      <c r="AI2102">
        <f>"09201     "</f>
        <v>0</v>
      </c>
      <c r="AJ2102" t="s">
        <v>841</v>
      </c>
      <c r="AK2102" t="s">
        <v>842</v>
      </c>
      <c r="AL2102" t="s">
        <v>843</v>
      </c>
      <c r="AM2102" t="s">
        <v>844</v>
      </c>
      <c r="AN2102" t="s">
        <v>286</v>
      </c>
      <c r="AO2102" t="s">
        <v>313</v>
      </c>
    </row>
    <row r="2103" spans="1:41">
      <c r="A2103">
        <v>2089</v>
      </c>
      <c r="B2103" t="s">
        <v>41</v>
      </c>
      <c r="C2103" t="s">
        <v>42</v>
      </c>
      <c r="D2103" t="s">
        <v>43</v>
      </c>
      <c r="E2103">
        <f>"05"</f>
        <v>0</v>
      </c>
      <c r="F2103" t="s">
        <v>99</v>
      </c>
      <c r="G2103" t="s">
        <v>100</v>
      </c>
      <c r="H2103">
        <v>3299</v>
      </c>
      <c r="I2103" t="s">
        <v>1966</v>
      </c>
      <c r="J2103" t="s">
        <v>1967</v>
      </c>
      <c r="K2103" t="s">
        <v>48</v>
      </c>
      <c r="L2103" t="s">
        <v>49</v>
      </c>
      <c r="M2103">
        <v>18</v>
      </c>
      <c r="N2103" t="s">
        <v>1893</v>
      </c>
      <c r="O2103" t="s">
        <v>51</v>
      </c>
      <c r="P2103" t="s">
        <v>912</v>
      </c>
      <c r="Q2103" t="s">
        <v>913</v>
      </c>
      <c r="R2103" t="s">
        <v>914</v>
      </c>
      <c r="S2103" t="s">
        <v>55</v>
      </c>
      <c r="T2103" t="s">
        <v>55</v>
      </c>
      <c r="U2103" t="s">
        <v>915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488</v>
      </c>
      <c r="AI2103">
        <f>"05411     "</f>
        <v>0</v>
      </c>
      <c r="AJ2103" t="s">
        <v>401</v>
      </c>
      <c r="AK2103" t="s">
        <v>402</v>
      </c>
      <c r="AL2103" t="s">
        <v>107</v>
      </c>
      <c r="AM2103" t="s">
        <v>108</v>
      </c>
      <c r="AN2103" t="s">
        <v>68</v>
      </c>
      <c r="AO2103" t="s">
        <v>69</v>
      </c>
    </row>
    <row r="2104" spans="1:41">
      <c r="A2104">
        <v>2090</v>
      </c>
      <c r="B2104" t="s">
        <v>41</v>
      </c>
      <c r="C2104" t="s">
        <v>42</v>
      </c>
      <c r="D2104" t="s">
        <v>43</v>
      </c>
      <c r="E2104">
        <f>"07"</f>
        <v>0</v>
      </c>
      <c r="F2104" t="s">
        <v>44</v>
      </c>
      <c r="G2104" t="s">
        <v>45</v>
      </c>
      <c r="H2104">
        <v>3299</v>
      </c>
      <c r="I2104" t="s">
        <v>1966</v>
      </c>
      <c r="J2104" t="s">
        <v>1967</v>
      </c>
      <c r="K2104" t="s">
        <v>48</v>
      </c>
      <c r="L2104" t="s">
        <v>49</v>
      </c>
      <c r="M2104">
        <v>18</v>
      </c>
      <c r="N2104" t="s">
        <v>1893</v>
      </c>
      <c r="O2104" t="s">
        <v>51</v>
      </c>
      <c r="P2104" t="s">
        <v>912</v>
      </c>
      <c r="Q2104" t="s">
        <v>913</v>
      </c>
      <c r="R2104" t="s">
        <v>914</v>
      </c>
      <c r="S2104" t="s">
        <v>55</v>
      </c>
      <c r="T2104" t="s">
        <v>55</v>
      </c>
      <c r="U2104" t="s">
        <v>915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489</v>
      </c>
      <c r="AI2104">
        <f>"07311     "</f>
        <v>0</v>
      </c>
      <c r="AJ2104" t="s">
        <v>119</v>
      </c>
      <c r="AK2104" t="s">
        <v>120</v>
      </c>
      <c r="AL2104" t="s">
        <v>121</v>
      </c>
      <c r="AM2104" t="s">
        <v>122</v>
      </c>
      <c r="AN2104" t="s">
        <v>68</v>
      </c>
      <c r="AO2104" t="s">
        <v>69</v>
      </c>
    </row>
    <row r="2105" spans="1:41">
      <c r="A2105">
        <v>2091</v>
      </c>
      <c r="B2105" t="s">
        <v>41</v>
      </c>
      <c r="C2105" t="s">
        <v>42</v>
      </c>
      <c r="D2105" t="s">
        <v>43</v>
      </c>
      <c r="E2105">
        <f>"07"</f>
        <v>0</v>
      </c>
      <c r="F2105" t="s">
        <v>44</v>
      </c>
      <c r="G2105" t="s">
        <v>45</v>
      </c>
      <c r="H2105">
        <v>3299</v>
      </c>
      <c r="I2105" t="s">
        <v>1966</v>
      </c>
      <c r="J2105" t="s">
        <v>1967</v>
      </c>
      <c r="K2105" t="s">
        <v>48</v>
      </c>
      <c r="L2105" t="s">
        <v>49</v>
      </c>
      <c r="M2105">
        <v>18</v>
      </c>
      <c r="N2105" t="s">
        <v>1893</v>
      </c>
      <c r="O2105" t="s">
        <v>51</v>
      </c>
      <c r="P2105" t="s">
        <v>912</v>
      </c>
      <c r="Q2105" t="s">
        <v>913</v>
      </c>
      <c r="R2105" t="s">
        <v>914</v>
      </c>
      <c r="S2105" t="s">
        <v>55</v>
      </c>
      <c r="T2105" t="s">
        <v>55</v>
      </c>
      <c r="U2105" t="s">
        <v>915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490</v>
      </c>
      <c r="AI2105">
        <f>"07111     "</f>
        <v>0</v>
      </c>
      <c r="AJ2105" t="s">
        <v>343</v>
      </c>
      <c r="AK2105" t="s">
        <v>344</v>
      </c>
      <c r="AL2105" t="s">
        <v>66</v>
      </c>
      <c r="AM2105" t="s">
        <v>67</v>
      </c>
      <c r="AN2105" t="s">
        <v>286</v>
      </c>
      <c r="AO2105" t="s">
        <v>313</v>
      </c>
    </row>
    <row r="2106" spans="1:41">
      <c r="A2106">
        <v>2092</v>
      </c>
      <c r="B2106" t="s">
        <v>41</v>
      </c>
      <c r="C2106" t="s">
        <v>42</v>
      </c>
      <c r="D2106" t="s">
        <v>43</v>
      </c>
      <c r="E2106">
        <f>"05"</f>
        <v>0</v>
      </c>
      <c r="F2106" t="s">
        <v>99</v>
      </c>
      <c r="G2106" t="s">
        <v>100</v>
      </c>
      <c r="H2106">
        <v>3299</v>
      </c>
      <c r="I2106" t="s">
        <v>1966</v>
      </c>
      <c r="J2106" t="s">
        <v>1967</v>
      </c>
      <c r="K2106" t="s">
        <v>48</v>
      </c>
      <c r="L2106" t="s">
        <v>49</v>
      </c>
      <c r="M2106">
        <v>18</v>
      </c>
      <c r="N2106" t="s">
        <v>1893</v>
      </c>
      <c r="O2106" t="s">
        <v>51</v>
      </c>
      <c r="P2106" t="s">
        <v>912</v>
      </c>
      <c r="Q2106" t="s">
        <v>913</v>
      </c>
      <c r="R2106" t="s">
        <v>914</v>
      </c>
      <c r="S2106" t="s">
        <v>55</v>
      </c>
      <c r="T2106" t="s">
        <v>55</v>
      </c>
      <c r="U2106" t="s">
        <v>915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491</v>
      </c>
      <c r="AI2106">
        <f>"05201     "</f>
        <v>0</v>
      </c>
      <c r="AJ2106" t="s">
        <v>406</v>
      </c>
      <c r="AK2106" t="s">
        <v>407</v>
      </c>
      <c r="AL2106" t="s">
        <v>107</v>
      </c>
      <c r="AM2106" t="s">
        <v>108</v>
      </c>
      <c r="AN2106" t="s">
        <v>286</v>
      </c>
      <c r="AO2106" t="s">
        <v>313</v>
      </c>
    </row>
    <row r="2107" spans="1:41">
      <c r="A2107">
        <v>2093</v>
      </c>
      <c r="B2107" t="s">
        <v>41</v>
      </c>
      <c r="C2107" t="s">
        <v>42</v>
      </c>
      <c r="D2107" t="s">
        <v>43</v>
      </c>
      <c r="E2107">
        <f>"05"</f>
        <v>0</v>
      </c>
      <c r="F2107" t="s">
        <v>99</v>
      </c>
      <c r="G2107" t="s">
        <v>100</v>
      </c>
      <c r="H2107">
        <v>3299</v>
      </c>
      <c r="I2107" t="s">
        <v>1966</v>
      </c>
      <c r="J2107" t="s">
        <v>1967</v>
      </c>
      <c r="K2107" t="s">
        <v>48</v>
      </c>
      <c r="L2107" t="s">
        <v>49</v>
      </c>
      <c r="M2107">
        <v>18</v>
      </c>
      <c r="N2107" t="s">
        <v>1893</v>
      </c>
      <c r="O2107" t="s">
        <v>51</v>
      </c>
      <c r="P2107" t="s">
        <v>912</v>
      </c>
      <c r="Q2107" t="s">
        <v>913</v>
      </c>
      <c r="R2107" t="s">
        <v>914</v>
      </c>
      <c r="S2107" t="s">
        <v>55</v>
      </c>
      <c r="T2107" t="s">
        <v>55</v>
      </c>
      <c r="U2107" t="s">
        <v>915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492</v>
      </c>
      <c r="AI2107">
        <f>"05201     "</f>
        <v>0</v>
      </c>
      <c r="AJ2107" t="s">
        <v>406</v>
      </c>
      <c r="AK2107" t="s">
        <v>407</v>
      </c>
      <c r="AL2107" t="s">
        <v>107</v>
      </c>
      <c r="AM2107" t="s">
        <v>108</v>
      </c>
      <c r="AN2107" t="s">
        <v>286</v>
      </c>
      <c r="AO2107" t="s">
        <v>70</v>
      </c>
    </row>
    <row r="2108" spans="1:41">
      <c r="A2108">
        <v>2094</v>
      </c>
      <c r="B2108" t="s">
        <v>41</v>
      </c>
      <c r="C2108" t="s">
        <v>42</v>
      </c>
      <c r="D2108" t="s">
        <v>43</v>
      </c>
      <c r="E2108">
        <f>"04"</f>
        <v>0</v>
      </c>
      <c r="F2108" t="s">
        <v>86</v>
      </c>
      <c r="G2108" t="s">
        <v>87</v>
      </c>
      <c r="H2108">
        <v>3299</v>
      </c>
      <c r="I2108" t="s">
        <v>1966</v>
      </c>
      <c r="J2108" t="s">
        <v>1967</v>
      </c>
      <c r="K2108" t="s">
        <v>48</v>
      </c>
      <c r="L2108" t="s">
        <v>49</v>
      </c>
      <c r="M2108">
        <v>18</v>
      </c>
      <c r="N2108" t="s">
        <v>1893</v>
      </c>
      <c r="O2108" t="s">
        <v>51</v>
      </c>
      <c r="P2108" t="s">
        <v>912</v>
      </c>
      <c r="Q2108" t="s">
        <v>913</v>
      </c>
      <c r="R2108" t="s">
        <v>914</v>
      </c>
      <c r="S2108" t="s">
        <v>55</v>
      </c>
      <c r="T2108" t="s">
        <v>55</v>
      </c>
      <c r="U2108" t="s">
        <v>915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493</v>
      </c>
      <c r="AI2108">
        <f>"04001     "</f>
        <v>0</v>
      </c>
      <c r="AJ2108" t="s">
        <v>274</v>
      </c>
      <c r="AK2108" t="s">
        <v>275</v>
      </c>
      <c r="AL2108" t="s">
        <v>96</v>
      </c>
      <c r="AM2108" t="s">
        <v>97</v>
      </c>
      <c r="AN2108" t="s">
        <v>286</v>
      </c>
      <c r="AO2108" t="s">
        <v>256</v>
      </c>
    </row>
    <row r="2109" spans="1:41">
      <c r="A2109">
        <v>2095</v>
      </c>
      <c r="B2109" t="s">
        <v>41</v>
      </c>
      <c r="C2109" t="s">
        <v>42</v>
      </c>
      <c r="D2109" t="s">
        <v>43</v>
      </c>
      <c r="E2109">
        <f>"05"</f>
        <v>0</v>
      </c>
      <c r="F2109" t="s">
        <v>99</v>
      </c>
      <c r="G2109" t="s">
        <v>100</v>
      </c>
      <c r="H2109">
        <v>3299</v>
      </c>
      <c r="I2109" t="s">
        <v>1966</v>
      </c>
      <c r="J2109" t="s">
        <v>1967</v>
      </c>
      <c r="K2109" t="s">
        <v>48</v>
      </c>
      <c r="L2109" t="s">
        <v>49</v>
      </c>
      <c r="M2109">
        <v>18</v>
      </c>
      <c r="N2109" t="s">
        <v>1893</v>
      </c>
      <c r="O2109" t="s">
        <v>51</v>
      </c>
      <c r="P2109" t="s">
        <v>912</v>
      </c>
      <c r="Q2109" t="s">
        <v>913</v>
      </c>
      <c r="R2109" t="s">
        <v>914</v>
      </c>
      <c r="S2109" t="s">
        <v>55</v>
      </c>
      <c r="T2109" t="s">
        <v>55</v>
      </c>
      <c r="U2109" t="s">
        <v>915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494</v>
      </c>
      <c r="AI2109">
        <f>"05131     "</f>
        <v>0</v>
      </c>
      <c r="AJ2109" t="s">
        <v>105</v>
      </c>
      <c r="AK2109" t="s">
        <v>106</v>
      </c>
      <c r="AL2109" t="s">
        <v>107</v>
      </c>
      <c r="AM2109" t="s">
        <v>108</v>
      </c>
      <c r="AN2109" t="s">
        <v>68</v>
      </c>
      <c r="AO2109" t="s">
        <v>69</v>
      </c>
    </row>
    <row r="2110" spans="1:41">
      <c r="A2110">
        <v>2096</v>
      </c>
      <c r="B2110" t="s">
        <v>41</v>
      </c>
      <c r="C2110" t="s">
        <v>42</v>
      </c>
      <c r="D2110" t="s">
        <v>43</v>
      </c>
      <c r="E2110">
        <f>"08"</f>
        <v>0</v>
      </c>
      <c r="F2110" t="s">
        <v>241</v>
      </c>
      <c r="G2110" t="s">
        <v>242</v>
      </c>
      <c r="H2110">
        <v>3299</v>
      </c>
      <c r="I2110" t="s">
        <v>1966</v>
      </c>
      <c r="J2110" t="s">
        <v>1967</v>
      </c>
      <c r="K2110" t="s">
        <v>48</v>
      </c>
      <c r="L2110" t="s">
        <v>49</v>
      </c>
      <c r="M2110">
        <v>18</v>
      </c>
      <c r="N2110" t="s">
        <v>1893</v>
      </c>
      <c r="O2110" t="s">
        <v>51</v>
      </c>
      <c r="P2110" t="s">
        <v>912</v>
      </c>
      <c r="Q2110" t="s">
        <v>913</v>
      </c>
      <c r="R2110" t="s">
        <v>914</v>
      </c>
      <c r="S2110" t="s">
        <v>55</v>
      </c>
      <c r="T2110" t="s">
        <v>55</v>
      </c>
      <c r="U2110" t="s">
        <v>915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495</v>
      </c>
      <c r="AI2110">
        <f>"08101     "</f>
        <v>0</v>
      </c>
      <c r="AJ2110" t="s">
        <v>581</v>
      </c>
      <c r="AK2110" t="s">
        <v>582</v>
      </c>
      <c r="AL2110" t="s">
        <v>248</v>
      </c>
      <c r="AM2110" t="s">
        <v>249</v>
      </c>
      <c r="AN2110" t="s">
        <v>286</v>
      </c>
      <c r="AO2110" t="s">
        <v>253</v>
      </c>
    </row>
    <row r="2111" spans="1:41">
      <c r="A2111">
        <v>2097</v>
      </c>
      <c r="B2111" t="s">
        <v>41</v>
      </c>
      <c r="C2111" t="s">
        <v>42</v>
      </c>
      <c r="D2111" t="s">
        <v>43</v>
      </c>
      <c r="E2111">
        <f>"06"</f>
        <v>0</v>
      </c>
      <c r="F2111" t="s">
        <v>448</v>
      </c>
      <c r="G2111" t="s">
        <v>449</v>
      </c>
      <c r="H2111">
        <v>3299</v>
      </c>
      <c r="I2111" t="s">
        <v>1966</v>
      </c>
      <c r="J2111" t="s">
        <v>1967</v>
      </c>
      <c r="K2111" t="s">
        <v>48</v>
      </c>
      <c r="L2111" t="s">
        <v>49</v>
      </c>
      <c r="M2111">
        <v>18</v>
      </c>
      <c r="N2111" t="s">
        <v>1893</v>
      </c>
      <c r="O2111" t="s">
        <v>51</v>
      </c>
      <c r="P2111" t="s">
        <v>912</v>
      </c>
      <c r="Q2111" t="s">
        <v>913</v>
      </c>
      <c r="R2111" t="s">
        <v>914</v>
      </c>
      <c r="S2111" t="s">
        <v>55</v>
      </c>
      <c r="T2111" t="s">
        <v>55</v>
      </c>
      <c r="U2111" t="s">
        <v>915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496</v>
      </c>
      <c r="AI2111">
        <f>"06201     "</f>
        <v>0</v>
      </c>
      <c r="AJ2111" t="s">
        <v>452</v>
      </c>
      <c r="AK2111" t="s">
        <v>453</v>
      </c>
      <c r="AL2111" t="s">
        <v>454</v>
      </c>
      <c r="AM2111" t="s">
        <v>455</v>
      </c>
      <c r="AN2111" t="s">
        <v>286</v>
      </c>
      <c r="AO2111" t="s">
        <v>70</v>
      </c>
    </row>
    <row r="2112" spans="1:41">
      <c r="A2112">
        <v>2098</v>
      </c>
      <c r="B2112" t="s">
        <v>41</v>
      </c>
      <c r="C2112" t="s">
        <v>42</v>
      </c>
      <c r="D2112" t="s">
        <v>43</v>
      </c>
      <c r="E2112">
        <f>"05"</f>
        <v>0</v>
      </c>
      <c r="F2112" t="s">
        <v>99</v>
      </c>
      <c r="G2112" t="s">
        <v>100</v>
      </c>
      <c r="H2112">
        <v>3299</v>
      </c>
      <c r="I2112" t="s">
        <v>1966</v>
      </c>
      <c r="J2112" t="s">
        <v>1967</v>
      </c>
      <c r="K2112" t="s">
        <v>48</v>
      </c>
      <c r="L2112" t="s">
        <v>49</v>
      </c>
      <c r="M2112">
        <v>18</v>
      </c>
      <c r="N2112" t="s">
        <v>1893</v>
      </c>
      <c r="O2112" t="s">
        <v>51</v>
      </c>
      <c r="P2112" t="s">
        <v>912</v>
      </c>
      <c r="Q2112" t="s">
        <v>913</v>
      </c>
      <c r="R2112" t="s">
        <v>914</v>
      </c>
      <c r="S2112" t="s">
        <v>55</v>
      </c>
      <c r="T2112" t="s">
        <v>55</v>
      </c>
      <c r="U2112" t="s">
        <v>915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497</v>
      </c>
      <c r="AI2112">
        <f>"05121     "</f>
        <v>0</v>
      </c>
      <c r="AJ2112" t="s">
        <v>179</v>
      </c>
      <c r="AK2112" t="s">
        <v>180</v>
      </c>
      <c r="AL2112" t="s">
        <v>107</v>
      </c>
      <c r="AM2112" t="s">
        <v>108</v>
      </c>
      <c r="AN2112" t="s">
        <v>286</v>
      </c>
      <c r="AO2112" t="s">
        <v>70</v>
      </c>
    </row>
    <row r="2113" spans="1:41">
      <c r="A2113">
        <v>2099</v>
      </c>
      <c r="B2113" t="s">
        <v>41</v>
      </c>
      <c r="C2113" t="s">
        <v>42</v>
      </c>
      <c r="D2113" t="s">
        <v>43</v>
      </c>
      <c r="E2113">
        <f>"05"</f>
        <v>0</v>
      </c>
      <c r="F2113" t="s">
        <v>99</v>
      </c>
      <c r="G2113" t="s">
        <v>100</v>
      </c>
      <c r="H2113">
        <v>3299</v>
      </c>
      <c r="I2113" t="s">
        <v>1966</v>
      </c>
      <c r="J2113" t="s">
        <v>1967</v>
      </c>
      <c r="K2113" t="s">
        <v>48</v>
      </c>
      <c r="L2113" t="s">
        <v>49</v>
      </c>
      <c r="M2113">
        <v>18</v>
      </c>
      <c r="N2113" t="s">
        <v>1893</v>
      </c>
      <c r="O2113" t="s">
        <v>51</v>
      </c>
      <c r="P2113" t="s">
        <v>912</v>
      </c>
      <c r="Q2113" t="s">
        <v>913</v>
      </c>
      <c r="R2113" t="s">
        <v>914</v>
      </c>
      <c r="S2113" t="s">
        <v>55</v>
      </c>
      <c r="T2113" t="s">
        <v>55</v>
      </c>
      <c r="U2113" t="s">
        <v>915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498</v>
      </c>
      <c r="AI2113">
        <f>"05131     "</f>
        <v>0</v>
      </c>
      <c r="AJ2113" t="s">
        <v>105</v>
      </c>
      <c r="AK2113" t="s">
        <v>106</v>
      </c>
      <c r="AL2113" t="s">
        <v>107</v>
      </c>
      <c r="AM2113" t="s">
        <v>108</v>
      </c>
      <c r="AN2113" t="s">
        <v>68</v>
      </c>
      <c r="AO2113" t="s">
        <v>253</v>
      </c>
    </row>
    <row r="2114" spans="1:41">
      <c r="A2114">
        <v>2100</v>
      </c>
      <c r="B2114" t="s">
        <v>41</v>
      </c>
      <c r="C2114" t="s">
        <v>42</v>
      </c>
      <c r="D2114" t="s">
        <v>43</v>
      </c>
      <c r="E2114">
        <f>"03"</f>
        <v>0</v>
      </c>
      <c r="F2114" t="s">
        <v>73</v>
      </c>
      <c r="G2114" t="s">
        <v>74</v>
      </c>
      <c r="H2114">
        <v>3299</v>
      </c>
      <c r="I2114" t="s">
        <v>1966</v>
      </c>
      <c r="J2114" t="s">
        <v>1967</v>
      </c>
      <c r="K2114" t="s">
        <v>48</v>
      </c>
      <c r="L2114" t="s">
        <v>49</v>
      </c>
      <c r="M2114">
        <v>18</v>
      </c>
      <c r="N2114" t="s">
        <v>1893</v>
      </c>
      <c r="O2114" t="s">
        <v>51</v>
      </c>
      <c r="P2114" t="s">
        <v>912</v>
      </c>
      <c r="Q2114" t="s">
        <v>913</v>
      </c>
      <c r="R2114" t="s">
        <v>914</v>
      </c>
      <c r="S2114" t="s">
        <v>55</v>
      </c>
      <c r="T2114" t="s">
        <v>55</v>
      </c>
      <c r="U2114" t="s">
        <v>915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499</v>
      </c>
      <c r="AI2114">
        <f>"03103     "</f>
        <v>0</v>
      </c>
      <c r="AJ2114" t="s">
        <v>694</v>
      </c>
      <c r="AK2114" t="s">
        <v>695</v>
      </c>
      <c r="AL2114" t="s">
        <v>83</v>
      </c>
      <c r="AM2114" t="s">
        <v>84</v>
      </c>
      <c r="AN2114" t="s">
        <v>286</v>
      </c>
      <c r="AO2114" t="s">
        <v>253</v>
      </c>
    </row>
    <row r="2115" spans="1:41">
      <c r="A2115">
        <v>2101</v>
      </c>
      <c r="B2115" t="s">
        <v>41</v>
      </c>
      <c r="C2115" t="s">
        <v>42</v>
      </c>
      <c r="D2115" t="s">
        <v>43</v>
      </c>
      <c r="E2115">
        <f>"02"</f>
        <v>0</v>
      </c>
      <c r="F2115" t="s">
        <v>124</v>
      </c>
      <c r="G2115" t="s">
        <v>125</v>
      </c>
      <c r="H2115">
        <v>3299</v>
      </c>
      <c r="I2115" t="s">
        <v>1966</v>
      </c>
      <c r="J2115" t="s">
        <v>1967</v>
      </c>
      <c r="K2115" t="s">
        <v>48</v>
      </c>
      <c r="L2115" t="s">
        <v>49</v>
      </c>
      <c r="M2115">
        <v>18</v>
      </c>
      <c r="N2115" t="s">
        <v>1893</v>
      </c>
      <c r="O2115" t="s">
        <v>51</v>
      </c>
      <c r="P2115" t="s">
        <v>912</v>
      </c>
      <c r="Q2115" t="s">
        <v>913</v>
      </c>
      <c r="R2115" t="s">
        <v>914</v>
      </c>
      <c r="S2115" t="s">
        <v>55</v>
      </c>
      <c r="T2115" t="s">
        <v>55</v>
      </c>
      <c r="U2115" t="s">
        <v>915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501</v>
      </c>
      <c r="AI2115">
        <f>"02101     "</f>
        <v>0</v>
      </c>
      <c r="AJ2115" t="s">
        <v>263</v>
      </c>
      <c r="AK2115" t="s">
        <v>264</v>
      </c>
      <c r="AL2115" t="s">
        <v>207</v>
      </c>
      <c r="AM2115" t="s">
        <v>208</v>
      </c>
      <c r="AN2115" t="s">
        <v>286</v>
      </c>
      <c r="AO2115" t="s">
        <v>2009</v>
      </c>
    </row>
    <row r="2116" spans="1:41">
      <c r="A2116">
        <v>2102</v>
      </c>
      <c r="B2116" t="s">
        <v>41</v>
      </c>
      <c r="C2116" t="s">
        <v>42</v>
      </c>
      <c r="D2116" t="s">
        <v>43</v>
      </c>
      <c r="E2116">
        <f>"03"</f>
        <v>0</v>
      </c>
      <c r="F2116" t="s">
        <v>73</v>
      </c>
      <c r="G2116" t="s">
        <v>74</v>
      </c>
      <c r="H2116">
        <v>3299</v>
      </c>
      <c r="I2116" t="s">
        <v>1966</v>
      </c>
      <c r="J2116" t="s">
        <v>1967</v>
      </c>
      <c r="K2116" t="s">
        <v>48</v>
      </c>
      <c r="L2116" t="s">
        <v>49</v>
      </c>
      <c r="M2116">
        <v>18</v>
      </c>
      <c r="N2116" t="s">
        <v>1893</v>
      </c>
      <c r="O2116" t="s">
        <v>51</v>
      </c>
      <c r="P2116" t="s">
        <v>912</v>
      </c>
      <c r="Q2116" t="s">
        <v>913</v>
      </c>
      <c r="R2116" t="s">
        <v>914</v>
      </c>
      <c r="S2116" t="s">
        <v>55</v>
      </c>
      <c r="T2116" t="s">
        <v>55</v>
      </c>
      <c r="U2116" t="s">
        <v>915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502</v>
      </c>
      <c r="AI2116">
        <f>"03104     "</f>
        <v>0</v>
      </c>
      <c r="AJ2116" t="s">
        <v>703</v>
      </c>
      <c r="AK2116" t="s">
        <v>704</v>
      </c>
      <c r="AL2116" t="s">
        <v>83</v>
      </c>
      <c r="AM2116" t="s">
        <v>84</v>
      </c>
      <c r="AN2116" t="s">
        <v>286</v>
      </c>
      <c r="AO2116" t="s">
        <v>70</v>
      </c>
    </row>
    <row r="2117" spans="1:41">
      <c r="A2117">
        <v>2103</v>
      </c>
      <c r="B2117" t="s">
        <v>41</v>
      </c>
      <c r="C2117" t="s">
        <v>42</v>
      </c>
      <c r="D2117" t="s">
        <v>43</v>
      </c>
      <c r="E2117">
        <f>"03"</f>
        <v>0</v>
      </c>
      <c r="F2117" t="s">
        <v>73</v>
      </c>
      <c r="G2117" t="s">
        <v>74</v>
      </c>
      <c r="H2117">
        <v>3299</v>
      </c>
      <c r="I2117" t="s">
        <v>1966</v>
      </c>
      <c r="J2117" t="s">
        <v>1967</v>
      </c>
      <c r="K2117" t="s">
        <v>48</v>
      </c>
      <c r="L2117" t="s">
        <v>49</v>
      </c>
      <c r="M2117">
        <v>18</v>
      </c>
      <c r="N2117" t="s">
        <v>1893</v>
      </c>
      <c r="O2117" t="s">
        <v>51</v>
      </c>
      <c r="P2117" t="s">
        <v>912</v>
      </c>
      <c r="Q2117" t="s">
        <v>913</v>
      </c>
      <c r="R2117" t="s">
        <v>914</v>
      </c>
      <c r="S2117" t="s">
        <v>55</v>
      </c>
      <c r="T2117" t="s">
        <v>55</v>
      </c>
      <c r="U2117" t="s">
        <v>915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503</v>
      </c>
      <c r="AI2117">
        <f>"03104     "</f>
        <v>0</v>
      </c>
      <c r="AJ2117" t="s">
        <v>703</v>
      </c>
      <c r="AK2117" t="s">
        <v>704</v>
      </c>
      <c r="AL2117" t="s">
        <v>83</v>
      </c>
      <c r="AM2117" t="s">
        <v>84</v>
      </c>
      <c r="AN2117" t="s">
        <v>286</v>
      </c>
      <c r="AO2117" t="s">
        <v>1979</v>
      </c>
    </row>
    <row r="2118" spans="1:41">
      <c r="A2118">
        <v>2104</v>
      </c>
      <c r="B2118" t="s">
        <v>41</v>
      </c>
      <c r="C2118" t="s">
        <v>42</v>
      </c>
      <c r="D2118" t="s">
        <v>43</v>
      </c>
      <c r="E2118">
        <f>"08"</f>
        <v>0</v>
      </c>
      <c r="F2118" t="s">
        <v>241</v>
      </c>
      <c r="G2118" t="s">
        <v>242</v>
      </c>
      <c r="H2118">
        <v>3299</v>
      </c>
      <c r="I2118" t="s">
        <v>1966</v>
      </c>
      <c r="J2118" t="s">
        <v>1967</v>
      </c>
      <c r="K2118" t="s">
        <v>48</v>
      </c>
      <c r="L2118" t="s">
        <v>49</v>
      </c>
      <c r="M2118">
        <v>18</v>
      </c>
      <c r="N2118" t="s">
        <v>1893</v>
      </c>
      <c r="O2118" t="s">
        <v>51</v>
      </c>
      <c r="P2118" t="s">
        <v>912</v>
      </c>
      <c r="Q2118" t="s">
        <v>913</v>
      </c>
      <c r="R2118" t="s">
        <v>914</v>
      </c>
      <c r="S2118" t="s">
        <v>55</v>
      </c>
      <c r="T2118" t="s">
        <v>55</v>
      </c>
      <c r="U2118" t="s">
        <v>915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504</v>
      </c>
      <c r="AI2118">
        <f>"08303     "</f>
        <v>0</v>
      </c>
      <c r="AJ2118" t="s">
        <v>804</v>
      </c>
      <c r="AK2118" t="s">
        <v>805</v>
      </c>
      <c r="AL2118" t="s">
        <v>375</v>
      </c>
      <c r="AM2118" t="s">
        <v>376</v>
      </c>
      <c r="AN2118" t="s">
        <v>286</v>
      </c>
      <c r="AO2118" t="s">
        <v>69</v>
      </c>
    </row>
    <row r="2119" spans="1:41">
      <c r="A2119">
        <v>2105</v>
      </c>
      <c r="B2119" t="s">
        <v>41</v>
      </c>
      <c r="C2119" t="s">
        <v>42</v>
      </c>
      <c r="D2119" t="s">
        <v>43</v>
      </c>
      <c r="E2119">
        <f>"09"</f>
        <v>0</v>
      </c>
      <c r="F2119" t="s">
        <v>297</v>
      </c>
      <c r="G2119" t="s">
        <v>298</v>
      </c>
      <c r="H2119">
        <v>3299</v>
      </c>
      <c r="I2119" t="s">
        <v>1966</v>
      </c>
      <c r="J2119" t="s">
        <v>1967</v>
      </c>
      <c r="K2119" t="s">
        <v>48</v>
      </c>
      <c r="L2119" t="s">
        <v>49</v>
      </c>
      <c r="M2119">
        <v>18</v>
      </c>
      <c r="N2119" t="s">
        <v>1893</v>
      </c>
      <c r="O2119" t="s">
        <v>51</v>
      </c>
      <c r="P2119" t="s">
        <v>912</v>
      </c>
      <c r="Q2119" t="s">
        <v>913</v>
      </c>
      <c r="R2119" t="s">
        <v>914</v>
      </c>
      <c r="S2119" t="s">
        <v>55</v>
      </c>
      <c r="T2119" t="s">
        <v>55</v>
      </c>
      <c r="U2119" t="s">
        <v>915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505</v>
      </c>
      <c r="AI2119">
        <f>"09102     "</f>
        <v>0</v>
      </c>
      <c r="AJ2119" t="s">
        <v>645</v>
      </c>
      <c r="AK2119" t="s">
        <v>646</v>
      </c>
      <c r="AL2119" t="s">
        <v>454</v>
      </c>
      <c r="AM2119" t="s">
        <v>455</v>
      </c>
      <c r="AN2119" t="s">
        <v>286</v>
      </c>
      <c r="AO2119" t="s">
        <v>253</v>
      </c>
    </row>
    <row r="2120" spans="1:41">
      <c r="A2120">
        <v>2106</v>
      </c>
      <c r="B2120" t="s">
        <v>41</v>
      </c>
      <c r="C2120" t="s">
        <v>42</v>
      </c>
      <c r="D2120" t="s">
        <v>43</v>
      </c>
      <c r="E2120">
        <f>"02"</f>
        <v>0</v>
      </c>
      <c r="F2120" t="s">
        <v>124</v>
      </c>
      <c r="G2120" t="s">
        <v>125</v>
      </c>
      <c r="H2120">
        <v>3299</v>
      </c>
      <c r="I2120" t="s">
        <v>1966</v>
      </c>
      <c r="J2120" t="s">
        <v>1967</v>
      </c>
      <c r="K2120" t="s">
        <v>48</v>
      </c>
      <c r="L2120" t="s">
        <v>49</v>
      </c>
      <c r="M2120">
        <v>18</v>
      </c>
      <c r="N2120" t="s">
        <v>1893</v>
      </c>
      <c r="O2120" t="s">
        <v>51</v>
      </c>
      <c r="P2120" t="s">
        <v>912</v>
      </c>
      <c r="Q2120" t="s">
        <v>913</v>
      </c>
      <c r="R2120" t="s">
        <v>914</v>
      </c>
      <c r="S2120" t="s">
        <v>55</v>
      </c>
      <c r="T2120" t="s">
        <v>55</v>
      </c>
      <c r="U2120" t="s">
        <v>915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506</v>
      </c>
      <c r="AI2120">
        <f>"02101     "</f>
        <v>0</v>
      </c>
      <c r="AJ2120" t="s">
        <v>263</v>
      </c>
      <c r="AK2120" t="s">
        <v>264</v>
      </c>
      <c r="AL2120" t="s">
        <v>207</v>
      </c>
      <c r="AM2120" t="s">
        <v>208</v>
      </c>
      <c r="AN2120" t="s">
        <v>286</v>
      </c>
      <c r="AO2120" t="s">
        <v>1979</v>
      </c>
    </row>
    <row r="2121" spans="1:41">
      <c r="A2121">
        <v>2107</v>
      </c>
      <c r="B2121" t="s">
        <v>41</v>
      </c>
      <c r="C2121" t="s">
        <v>42</v>
      </c>
      <c r="D2121" t="s">
        <v>43</v>
      </c>
      <c r="E2121">
        <f>"02"</f>
        <v>0</v>
      </c>
      <c r="F2121" t="s">
        <v>124</v>
      </c>
      <c r="G2121" t="s">
        <v>125</v>
      </c>
      <c r="H2121">
        <v>3299</v>
      </c>
      <c r="I2121" t="s">
        <v>1966</v>
      </c>
      <c r="J2121" t="s">
        <v>1967</v>
      </c>
      <c r="K2121" t="s">
        <v>48</v>
      </c>
      <c r="L2121" t="s">
        <v>49</v>
      </c>
      <c r="M2121">
        <v>18</v>
      </c>
      <c r="N2121" t="s">
        <v>1893</v>
      </c>
      <c r="O2121" t="s">
        <v>51</v>
      </c>
      <c r="P2121" t="s">
        <v>912</v>
      </c>
      <c r="Q2121" t="s">
        <v>913</v>
      </c>
      <c r="R2121" t="s">
        <v>914</v>
      </c>
      <c r="S2121" t="s">
        <v>55</v>
      </c>
      <c r="T2121" t="s">
        <v>55</v>
      </c>
      <c r="U2121" t="s">
        <v>915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507</v>
      </c>
      <c r="AI2121">
        <f>"02105     "</f>
        <v>0</v>
      </c>
      <c r="AJ2121" t="s">
        <v>287</v>
      </c>
      <c r="AK2121" t="s">
        <v>288</v>
      </c>
      <c r="AL2121" t="s">
        <v>207</v>
      </c>
      <c r="AM2121" t="s">
        <v>208</v>
      </c>
      <c r="AN2121" t="s">
        <v>68</v>
      </c>
      <c r="AO2121" t="s">
        <v>69</v>
      </c>
    </row>
    <row r="2122" spans="1:41">
      <c r="A2122">
        <v>2108</v>
      </c>
      <c r="B2122" t="s">
        <v>41</v>
      </c>
      <c r="C2122" t="s">
        <v>42</v>
      </c>
      <c r="D2122" t="s">
        <v>43</v>
      </c>
      <c r="E2122">
        <f>"04"</f>
        <v>0</v>
      </c>
      <c r="F2122" t="s">
        <v>86</v>
      </c>
      <c r="G2122" t="s">
        <v>87</v>
      </c>
      <c r="H2122">
        <v>3299</v>
      </c>
      <c r="I2122" t="s">
        <v>1966</v>
      </c>
      <c r="J2122" t="s">
        <v>1967</v>
      </c>
      <c r="K2122" t="s">
        <v>48</v>
      </c>
      <c r="L2122" t="s">
        <v>49</v>
      </c>
      <c r="M2122">
        <v>18</v>
      </c>
      <c r="N2122" t="s">
        <v>1893</v>
      </c>
      <c r="O2122" t="s">
        <v>51</v>
      </c>
      <c r="P2122" t="s">
        <v>912</v>
      </c>
      <c r="Q2122" t="s">
        <v>913</v>
      </c>
      <c r="R2122" t="s">
        <v>914</v>
      </c>
      <c r="S2122" t="s">
        <v>55</v>
      </c>
      <c r="T2122" t="s">
        <v>55</v>
      </c>
      <c r="U2122" t="s">
        <v>915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508</v>
      </c>
      <c r="AI2122">
        <f>"04202     "</f>
        <v>0</v>
      </c>
      <c r="AJ2122" t="s">
        <v>94</v>
      </c>
      <c r="AK2122" t="s">
        <v>95</v>
      </c>
      <c r="AL2122" t="s">
        <v>96</v>
      </c>
      <c r="AM2122" t="s">
        <v>97</v>
      </c>
      <c r="AN2122" t="s">
        <v>286</v>
      </c>
      <c r="AO2122" t="s">
        <v>1979</v>
      </c>
    </row>
    <row r="2123" spans="1:41">
      <c r="A2123">
        <v>2109</v>
      </c>
      <c r="B2123" t="s">
        <v>41</v>
      </c>
      <c r="C2123" t="s">
        <v>42</v>
      </c>
      <c r="D2123" t="s">
        <v>43</v>
      </c>
      <c r="E2123">
        <f>"02"</f>
        <v>0</v>
      </c>
      <c r="F2123" t="s">
        <v>124</v>
      </c>
      <c r="G2123" t="s">
        <v>125</v>
      </c>
      <c r="H2123">
        <v>3299</v>
      </c>
      <c r="I2123" t="s">
        <v>1966</v>
      </c>
      <c r="J2123" t="s">
        <v>1967</v>
      </c>
      <c r="K2123" t="s">
        <v>48</v>
      </c>
      <c r="L2123" t="s">
        <v>49</v>
      </c>
      <c r="M2123">
        <v>18</v>
      </c>
      <c r="N2123" t="s">
        <v>1893</v>
      </c>
      <c r="O2123" t="s">
        <v>51</v>
      </c>
      <c r="P2123" t="s">
        <v>912</v>
      </c>
      <c r="Q2123" t="s">
        <v>913</v>
      </c>
      <c r="R2123" t="s">
        <v>914</v>
      </c>
      <c r="S2123" t="s">
        <v>55</v>
      </c>
      <c r="T2123" t="s">
        <v>55</v>
      </c>
      <c r="U2123" t="s">
        <v>915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510</v>
      </c>
      <c r="AI2123">
        <f>"02204     "</f>
        <v>0</v>
      </c>
      <c r="AJ2123" t="s">
        <v>559</v>
      </c>
      <c r="AK2123" t="s">
        <v>560</v>
      </c>
      <c r="AL2123" t="s">
        <v>96</v>
      </c>
      <c r="AM2123" t="s">
        <v>97</v>
      </c>
      <c r="AN2123" t="s">
        <v>286</v>
      </c>
      <c r="AO2123" t="s">
        <v>1979</v>
      </c>
    </row>
    <row r="2124" spans="1:41">
      <c r="A2124">
        <v>2110</v>
      </c>
      <c r="B2124" t="s">
        <v>41</v>
      </c>
      <c r="C2124" t="s">
        <v>42</v>
      </c>
      <c r="D2124" t="s">
        <v>43</v>
      </c>
      <c r="E2124">
        <f>"02"</f>
        <v>0</v>
      </c>
      <c r="F2124" t="s">
        <v>124</v>
      </c>
      <c r="G2124" t="s">
        <v>125</v>
      </c>
      <c r="H2124">
        <v>3299</v>
      </c>
      <c r="I2124" t="s">
        <v>1966</v>
      </c>
      <c r="J2124" t="s">
        <v>1967</v>
      </c>
      <c r="K2124" t="s">
        <v>48</v>
      </c>
      <c r="L2124" t="s">
        <v>49</v>
      </c>
      <c r="M2124">
        <v>18</v>
      </c>
      <c r="N2124" t="s">
        <v>1893</v>
      </c>
      <c r="O2124" t="s">
        <v>51</v>
      </c>
      <c r="P2124" t="s">
        <v>912</v>
      </c>
      <c r="Q2124" t="s">
        <v>913</v>
      </c>
      <c r="R2124" t="s">
        <v>914</v>
      </c>
      <c r="S2124" t="s">
        <v>55</v>
      </c>
      <c r="T2124" t="s">
        <v>55</v>
      </c>
      <c r="U2124" t="s">
        <v>915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512</v>
      </c>
      <c r="AI2124">
        <f>"02104     "</f>
        <v>0</v>
      </c>
      <c r="AJ2124" t="s">
        <v>205</v>
      </c>
      <c r="AK2124" t="s">
        <v>206</v>
      </c>
      <c r="AL2124" t="s">
        <v>207</v>
      </c>
      <c r="AM2124" t="s">
        <v>208</v>
      </c>
      <c r="AN2124" t="s">
        <v>286</v>
      </c>
      <c r="AO2124" t="s">
        <v>1979</v>
      </c>
    </row>
    <row r="2125" spans="1:41">
      <c r="A2125">
        <v>2111</v>
      </c>
      <c r="B2125" t="s">
        <v>41</v>
      </c>
      <c r="C2125" t="s">
        <v>42</v>
      </c>
      <c r="D2125" t="s">
        <v>43</v>
      </c>
      <c r="E2125">
        <f>"05"</f>
        <v>0</v>
      </c>
      <c r="F2125" t="s">
        <v>99</v>
      </c>
      <c r="G2125" t="s">
        <v>100</v>
      </c>
      <c r="H2125">
        <v>3299</v>
      </c>
      <c r="I2125" t="s">
        <v>1966</v>
      </c>
      <c r="J2125" t="s">
        <v>1967</v>
      </c>
      <c r="K2125" t="s">
        <v>48</v>
      </c>
      <c r="L2125" t="s">
        <v>49</v>
      </c>
      <c r="M2125">
        <v>18</v>
      </c>
      <c r="N2125" t="s">
        <v>1893</v>
      </c>
      <c r="O2125" t="s">
        <v>51</v>
      </c>
      <c r="P2125" t="s">
        <v>912</v>
      </c>
      <c r="Q2125" t="s">
        <v>913</v>
      </c>
      <c r="R2125" t="s">
        <v>914</v>
      </c>
      <c r="S2125" t="s">
        <v>55</v>
      </c>
      <c r="T2125" t="s">
        <v>55</v>
      </c>
      <c r="U2125" t="s">
        <v>915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514</v>
      </c>
      <c r="AI2125">
        <f>"0512      "</f>
        <v>0</v>
      </c>
      <c r="AJ2125" t="s">
        <v>783</v>
      </c>
      <c r="AK2125" t="s">
        <v>784</v>
      </c>
      <c r="AL2125" t="s">
        <v>107</v>
      </c>
      <c r="AM2125" t="s">
        <v>108</v>
      </c>
      <c r="AN2125" t="s">
        <v>286</v>
      </c>
      <c r="AO2125" t="s">
        <v>70</v>
      </c>
    </row>
    <row r="2126" spans="1:41">
      <c r="A2126">
        <v>2112</v>
      </c>
      <c r="B2126" t="s">
        <v>41</v>
      </c>
      <c r="C2126" t="s">
        <v>42</v>
      </c>
      <c r="D2126" t="s">
        <v>43</v>
      </c>
      <c r="E2126">
        <f>"05"</f>
        <v>0</v>
      </c>
      <c r="F2126" t="s">
        <v>99</v>
      </c>
      <c r="G2126" t="s">
        <v>100</v>
      </c>
      <c r="H2126">
        <v>3299</v>
      </c>
      <c r="I2126" t="s">
        <v>1966</v>
      </c>
      <c r="J2126" t="s">
        <v>1967</v>
      </c>
      <c r="K2126" t="s">
        <v>48</v>
      </c>
      <c r="L2126" t="s">
        <v>49</v>
      </c>
      <c r="M2126">
        <v>18</v>
      </c>
      <c r="N2126" t="s">
        <v>1893</v>
      </c>
      <c r="O2126" t="s">
        <v>51</v>
      </c>
      <c r="P2126" t="s">
        <v>912</v>
      </c>
      <c r="Q2126" t="s">
        <v>913</v>
      </c>
      <c r="R2126" t="s">
        <v>914</v>
      </c>
      <c r="S2126" t="s">
        <v>55</v>
      </c>
      <c r="T2126" t="s">
        <v>55</v>
      </c>
      <c r="U2126" t="s">
        <v>915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515</v>
      </c>
      <c r="AI2126">
        <f>"05133     "</f>
        <v>0</v>
      </c>
      <c r="AJ2126" t="s">
        <v>182</v>
      </c>
      <c r="AK2126" t="s">
        <v>183</v>
      </c>
      <c r="AL2126" t="s">
        <v>107</v>
      </c>
      <c r="AM2126" t="s">
        <v>108</v>
      </c>
      <c r="AN2126" t="s">
        <v>68</v>
      </c>
      <c r="AO2126" t="s">
        <v>253</v>
      </c>
    </row>
    <row r="2127" spans="1:41">
      <c r="A2127">
        <v>2113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1966</v>
      </c>
      <c r="J2127" t="s">
        <v>1967</v>
      </c>
      <c r="K2127" t="s">
        <v>48</v>
      </c>
      <c r="L2127" t="s">
        <v>49</v>
      </c>
      <c r="M2127">
        <v>18</v>
      </c>
      <c r="N2127" t="s">
        <v>1893</v>
      </c>
      <c r="O2127" t="s">
        <v>51</v>
      </c>
      <c r="P2127" t="s">
        <v>912</v>
      </c>
      <c r="Q2127" t="s">
        <v>913</v>
      </c>
      <c r="R2127" t="s">
        <v>914</v>
      </c>
      <c r="S2127" t="s">
        <v>55</v>
      </c>
      <c r="T2127" t="s">
        <v>55</v>
      </c>
      <c r="U2127" t="s">
        <v>915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516</v>
      </c>
      <c r="AI2127">
        <f>"03101     "</f>
        <v>0</v>
      </c>
      <c r="AJ2127" t="s">
        <v>81</v>
      </c>
      <c r="AK2127" t="s">
        <v>82</v>
      </c>
      <c r="AL2127" t="s">
        <v>83</v>
      </c>
      <c r="AM2127" t="s">
        <v>84</v>
      </c>
      <c r="AN2127" t="s">
        <v>286</v>
      </c>
      <c r="AO2127" t="s">
        <v>69</v>
      </c>
    </row>
    <row r="2128" spans="1:41">
      <c r="A2128">
        <v>2114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1966</v>
      </c>
      <c r="J2128" t="s">
        <v>1967</v>
      </c>
      <c r="K2128" t="s">
        <v>48</v>
      </c>
      <c r="L2128" t="s">
        <v>49</v>
      </c>
      <c r="M2128">
        <v>18</v>
      </c>
      <c r="N2128" t="s">
        <v>1893</v>
      </c>
      <c r="O2128" t="s">
        <v>51</v>
      </c>
      <c r="P2128" t="s">
        <v>912</v>
      </c>
      <c r="Q2128" t="s">
        <v>913</v>
      </c>
      <c r="R2128" t="s">
        <v>914</v>
      </c>
      <c r="S2128" t="s">
        <v>55</v>
      </c>
      <c r="T2128" t="s">
        <v>55</v>
      </c>
      <c r="U2128" t="s">
        <v>915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517</v>
      </c>
      <c r="AI2128">
        <f>"03313     "</f>
        <v>0</v>
      </c>
      <c r="AJ2128" t="s">
        <v>306</v>
      </c>
      <c r="AK2128" t="s">
        <v>307</v>
      </c>
      <c r="AL2128" t="s">
        <v>315</v>
      </c>
      <c r="AM2128" t="s">
        <v>316</v>
      </c>
      <c r="AN2128" t="s">
        <v>286</v>
      </c>
      <c r="AO2128" t="s">
        <v>1294</v>
      </c>
    </row>
    <row r="2129" spans="1:41">
      <c r="A2129">
        <v>2115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1966</v>
      </c>
      <c r="J2129" t="s">
        <v>1967</v>
      </c>
      <c r="K2129" t="s">
        <v>48</v>
      </c>
      <c r="L2129" t="s">
        <v>49</v>
      </c>
      <c r="M2129">
        <v>18</v>
      </c>
      <c r="N2129" t="s">
        <v>1893</v>
      </c>
      <c r="O2129" t="s">
        <v>51</v>
      </c>
      <c r="P2129" t="s">
        <v>912</v>
      </c>
      <c r="Q2129" t="s">
        <v>913</v>
      </c>
      <c r="R2129" t="s">
        <v>914</v>
      </c>
      <c r="S2129" t="s">
        <v>55</v>
      </c>
      <c r="T2129" t="s">
        <v>55</v>
      </c>
      <c r="U2129" t="s">
        <v>915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518</v>
      </c>
      <c r="AI2129">
        <f>"03313     "</f>
        <v>0</v>
      </c>
      <c r="AJ2129" t="s">
        <v>306</v>
      </c>
      <c r="AK2129" t="s">
        <v>307</v>
      </c>
      <c r="AL2129" t="s">
        <v>315</v>
      </c>
      <c r="AM2129" t="s">
        <v>316</v>
      </c>
      <c r="AN2129" t="s">
        <v>286</v>
      </c>
      <c r="AO2129" t="s">
        <v>1294</v>
      </c>
    </row>
    <row r="2130" spans="1:41">
      <c r="A2130">
        <v>2116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1966</v>
      </c>
      <c r="J2130" t="s">
        <v>1967</v>
      </c>
      <c r="K2130" t="s">
        <v>48</v>
      </c>
      <c r="L2130" t="s">
        <v>49</v>
      </c>
      <c r="M2130">
        <v>18</v>
      </c>
      <c r="N2130" t="s">
        <v>1893</v>
      </c>
      <c r="O2130" t="s">
        <v>51</v>
      </c>
      <c r="P2130" t="s">
        <v>912</v>
      </c>
      <c r="Q2130" t="s">
        <v>913</v>
      </c>
      <c r="R2130" t="s">
        <v>914</v>
      </c>
      <c r="S2130" t="s">
        <v>55</v>
      </c>
      <c r="T2130" t="s">
        <v>55</v>
      </c>
      <c r="U2130" t="s">
        <v>915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519</v>
      </c>
      <c r="AI2130">
        <f>"03313     "</f>
        <v>0</v>
      </c>
      <c r="AJ2130" t="s">
        <v>306</v>
      </c>
      <c r="AK2130" t="s">
        <v>307</v>
      </c>
      <c r="AL2130" t="s">
        <v>315</v>
      </c>
      <c r="AM2130" t="s">
        <v>316</v>
      </c>
      <c r="AN2130" t="s">
        <v>286</v>
      </c>
      <c r="AO2130" t="s">
        <v>1294</v>
      </c>
    </row>
    <row r="2131" spans="1:41">
      <c r="A2131">
        <v>2117</v>
      </c>
      <c r="B2131" t="s">
        <v>41</v>
      </c>
      <c r="C2131" t="s">
        <v>42</v>
      </c>
      <c r="D2131" t="s">
        <v>43</v>
      </c>
      <c r="E2131">
        <f>"03"</f>
        <v>0</v>
      </c>
      <c r="F2131" t="s">
        <v>73</v>
      </c>
      <c r="G2131" t="s">
        <v>74</v>
      </c>
      <c r="H2131">
        <v>3299</v>
      </c>
      <c r="I2131" t="s">
        <v>1966</v>
      </c>
      <c r="J2131" t="s">
        <v>1967</v>
      </c>
      <c r="K2131" t="s">
        <v>48</v>
      </c>
      <c r="L2131" t="s">
        <v>49</v>
      </c>
      <c r="M2131">
        <v>18</v>
      </c>
      <c r="N2131" t="s">
        <v>1893</v>
      </c>
      <c r="O2131" t="s">
        <v>51</v>
      </c>
      <c r="P2131" t="s">
        <v>912</v>
      </c>
      <c r="Q2131" t="s">
        <v>913</v>
      </c>
      <c r="R2131" t="s">
        <v>914</v>
      </c>
      <c r="S2131" t="s">
        <v>55</v>
      </c>
      <c r="T2131" t="s">
        <v>55</v>
      </c>
      <c r="U2131" t="s">
        <v>915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521</v>
      </c>
      <c r="AI2131">
        <f>"03101     "</f>
        <v>0</v>
      </c>
      <c r="AJ2131" t="s">
        <v>81</v>
      </c>
      <c r="AK2131" t="s">
        <v>82</v>
      </c>
      <c r="AL2131" t="s">
        <v>83</v>
      </c>
      <c r="AM2131" t="s">
        <v>84</v>
      </c>
      <c r="AN2131" t="s">
        <v>286</v>
      </c>
      <c r="AO2131" t="s">
        <v>143</v>
      </c>
    </row>
    <row r="2132" spans="1:41">
      <c r="A2132">
        <v>2118</v>
      </c>
      <c r="B2132" t="s">
        <v>41</v>
      </c>
      <c r="C2132" t="s">
        <v>42</v>
      </c>
      <c r="D2132" t="s">
        <v>43</v>
      </c>
      <c r="E2132">
        <f>"03"</f>
        <v>0</v>
      </c>
      <c r="F2132" t="s">
        <v>73</v>
      </c>
      <c r="G2132" t="s">
        <v>74</v>
      </c>
      <c r="H2132">
        <v>3299</v>
      </c>
      <c r="I2132" t="s">
        <v>1966</v>
      </c>
      <c r="J2132" t="s">
        <v>1967</v>
      </c>
      <c r="K2132" t="s">
        <v>48</v>
      </c>
      <c r="L2132" t="s">
        <v>49</v>
      </c>
      <c r="M2132">
        <v>18</v>
      </c>
      <c r="N2132" t="s">
        <v>1893</v>
      </c>
      <c r="O2132" t="s">
        <v>51</v>
      </c>
      <c r="P2132" t="s">
        <v>912</v>
      </c>
      <c r="Q2132" t="s">
        <v>913</v>
      </c>
      <c r="R2132" t="s">
        <v>914</v>
      </c>
      <c r="S2132" t="s">
        <v>55</v>
      </c>
      <c r="T2132" t="s">
        <v>55</v>
      </c>
      <c r="U2132" t="s">
        <v>915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522</v>
      </c>
      <c r="AI2132">
        <f>"03104     "</f>
        <v>0</v>
      </c>
      <c r="AJ2132" t="s">
        <v>703</v>
      </c>
      <c r="AK2132" t="s">
        <v>704</v>
      </c>
      <c r="AL2132" t="s">
        <v>83</v>
      </c>
      <c r="AM2132" t="s">
        <v>84</v>
      </c>
      <c r="AN2132" t="s">
        <v>286</v>
      </c>
      <c r="AO2132" t="s">
        <v>143</v>
      </c>
    </row>
    <row r="2133" spans="1:41">
      <c r="A2133">
        <v>2119</v>
      </c>
      <c r="B2133" t="s">
        <v>41</v>
      </c>
      <c r="C2133" t="s">
        <v>42</v>
      </c>
      <c r="D2133" t="s">
        <v>43</v>
      </c>
      <c r="E2133">
        <f>"03"</f>
        <v>0</v>
      </c>
      <c r="F2133" t="s">
        <v>73</v>
      </c>
      <c r="G2133" t="s">
        <v>74</v>
      </c>
      <c r="H2133">
        <v>3299</v>
      </c>
      <c r="I2133" t="s">
        <v>1966</v>
      </c>
      <c r="J2133" t="s">
        <v>1967</v>
      </c>
      <c r="K2133" t="s">
        <v>48</v>
      </c>
      <c r="L2133" t="s">
        <v>49</v>
      </c>
      <c r="M2133">
        <v>18</v>
      </c>
      <c r="N2133" t="s">
        <v>1893</v>
      </c>
      <c r="O2133" t="s">
        <v>51</v>
      </c>
      <c r="P2133" t="s">
        <v>912</v>
      </c>
      <c r="Q2133" t="s">
        <v>913</v>
      </c>
      <c r="R2133" t="s">
        <v>914</v>
      </c>
      <c r="S2133" t="s">
        <v>55</v>
      </c>
      <c r="T2133" t="s">
        <v>55</v>
      </c>
      <c r="U2133" t="s">
        <v>915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523</v>
      </c>
      <c r="AI2133">
        <f>"03313     "</f>
        <v>0</v>
      </c>
      <c r="AJ2133" t="s">
        <v>306</v>
      </c>
      <c r="AK2133" t="s">
        <v>307</v>
      </c>
      <c r="AL2133" t="s">
        <v>315</v>
      </c>
      <c r="AM2133" t="s">
        <v>316</v>
      </c>
      <c r="AN2133" t="s">
        <v>286</v>
      </c>
      <c r="AO2133" t="s">
        <v>143</v>
      </c>
    </row>
    <row r="2134" spans="1:41">
      <c r="A2134">
        <v>2120</v>
      </c>
      <c r="B2134" t="s">
        <v>41</v>
      </c>
      <c r="C2134" t="s">
        <v>42</v>
      </c>
      <c r="D2134" t="s">
        <v>43</v>
      </c>
      <c r="E2134">
        <f>"03"</f>
        <v>0</v>
      </c>
      <c r="F2134" t="s">
        <v>73</v>
      </c>
      <c r="G2134" t="s">
        <v>74</v>
      </c>
      <c r="H2134">
        <v>3299</v>
      </c>
      <c r="I2134" t="s">
        <v>1966</v>
      </c>
      <c r="J2134" t="s">
        <v>1967</v>
      </c>
      <c r="K2134" t="s">
        <v>48</v>
      </c>
      <c r="L2134" t="s">
        <v>49</v>
      </c>
      <c r="M2134">
        <v>18</v>
      </c>
      <c r="N2134" t="s">
        <v>1893</v>
      </c>
      <c r="O2134" t="s">
        <v>51</v>
      </c>
      <c r="P2134" t="s">
        <v>912</v>
      </c>
      <c r="Q2134" t="s">
        <v>913</v>
      </c>
      <c r="R2134" t="s">
        <v>914</v>
      </c>
      <c r="S2134" t="s">
        <v>55</v>
      </c>
      <c r="T2134" t="s">
        <v>55</v>
      </c>
      <c r="U2134" t="s">
        <v>915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524</v>
      </c>
      <c r="AI2134">
        <f>"03313     "</f>
        <v>0</v>
      </c>
      <c r="AJ2134" t="s">
        <v>306</v>
      </c>
      <c r="AK2134" t="s">
        <v>307</v>
      </c>
      <c r="AL2134" t="s">
        <v>315</v>
      </c>
      <c r="AM2134" t="s">
        <v>316</v>
      </c>
      <c r="AN2134" t="s">
        <v>286</v>
      </c>
      <c r="AO2134" t="s">
        <v>143</v>
      </c>
    </row>
    <row r="2135" spans="1:41">
      <c r="A2135">
        <v>2121</v>
      </c>
      <c r="B2135" t="s">
        <v>41</v>
      </c>
      <c r="C2135" t="s">
        <v>42</v>
      </c>
      <c r="D2135" t="s">
        <v>43</v>
      </c>
      <c r="E2135">
        <f>"03"</f>
        <v>0</v>
      </c>
      <c r="F2135" t="s">
        <v>73</v>
      </c>
      <c r="G2135" t="s">
        <v>74</v>
      </c>
      <c r="H2135">
        <v>3299</v>
      </c>
      <c r="I2135" t="s">
        <v>1966</v>
      </c>
      <c r="J2135" t="s">
        <v>1967</v>
      </c>
      <c r="K2135" t="s">
        <v>48</v>
      </c>
      <c r="L2135" t="s">
        <v>49</v>
      </c>
      <c r="M2135">
        <v>18</v>
      </c>
      <c r="N2135" t="s">
        <v>1893</v>
      </c>
      <c r="O2135" t="s">
        <v>51</v>
      </c>
      <c r="P2135" t="s">
        <v>912</v>
      </c>
      <c r="Q2135" t="s">
        <v>913</v>
      </c>
      <c r="R2135" t="s">
        <v>914</v>
      </c>
      <c r="S2135" t="s">
        <v>55</v>
      </c>
      <c r="T2135" t="s">
        <v>55</v>
      </c>
      <c r="U2135" t="s">
        <v>915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525</v>
      </c>
      <c r="AI2135">
        <f>"03313     "</f>
        <v>0</v>
      </c>
      <c r="AJ2135" t="s">
        <v>306</v>
      </c>
      <c r="AK2135" t="s">
        <v>307</v>
      </c>
      <c r="AL2135" t="s">
        <v>315</v>
      </c>
      <c r="AM2135" t="s">
        <v>316</v>
      </c>
      <c r="AN2135" t="s">
        <v>286</v>
      </c>
      <c r="AO2135" t="s">
        <v>143</v>
      </c>
    </row>
    <row r="2136" spans="1:41">
      <c r="A2136">
        <v>2122</v>
      </c>
      <c r="B2136" t="s">
        <v>41</v>
      </c>
      <c r="C2136" t="s">
        <v>42</v>
      </c>
      <c r="D2136" t="s">
        <v>43</v>
      </c>
      <c r="E2136">
        <f>"07"</f>
        <v>0</v>
      </c>
      <c r="F2136" t="s">
        <v>44</v>
      </c>
      <c r="G2136" t="s">
        <v>45</v>
      </c>
      <c r="H2136">
        <v>3299</v>
      </c>
      <c r="I2136" t="s">
        <v>1966</v>
      </c>
      <c r="J2136" t="s">
        <v>1967</v>
      </c>
      <c r="K2136" t="s">
        <v>48</v>
      </c>
      <c r="L2136" t="s">
        <v>49</v>
      </c>
      <c r="M2136">
        <v>18</v>
      </c>
      <c r="N2136" t="s">
        <v>1893</v>
      </c>
      <c r="O2136" t="s">
        <v>51</v>
      </c>
      <c r="P2136" t="s">
        <v>912</v>
      </c>
      <c r="Q2136" t="s">
        <v>913</v>
      </c>
      <c r="R2136" t="s">
        <v>914</v>
      </c>
      <c r="S2136" t="s">
        <v>55</v>
      </c>
      <c r="T2136" t="s">
        <v>55</v>
      </c>
      <c r="U2136" t="s">
        <v>915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526</v>
      </c>
      <c r="AI2136">
        <f>"07222     "</f>
        <v>0</v>
      </c>
      <c r="AJ2136" t="s">
        <v>651</v>
      </c>
      <c r="AK2136" t="s">
        <v>652</v>
      </c>
      <c r="AL2136" t="s">
        <v>355</v>
      </c>
      <c r="AM2136" t="s">
        <v>356</v>
      </c>
      <c r="AN2136" t="s">
        <v>286</v>
      </c>
      <c r="AO2136" t="s">
        <v>69</v>
      </c>
    </row>
    <row r="2137" spans="1:41">
      <c r="A2137">
        <v>2123</v>
      </c>
      <c r="B2137" t="s">
        <v>41</v>
      </c>
      <c r="C2137" t="s">
        <v>42</v>
      </c>
      <c r="D2137" t="s">
        <v>43</v>
      </c>
      <c r="E2137">
        <f>"06"</f>
        <v>0</v>
      </c>
      <c r="F2137" t="s">
        <v>448</v>
      </c>
      <c r="G2137" t="s">
        <v>449</v>
      </c>
      <c r="H2137">
        <v>3299</v>
      </c>
      <c r="I2137" t="s">
        <v>1966</v>
      </c>
      <c r="J2137" t="s">
        <v>1967</v>
      </c>
      <c r="K2137" t="s">
        <v>48</v>
      </c>
      <c r="L2137" t="s">
        <v>49</v>
      </c>
      <c r="M2137">
        <v>18</v>
      </c>
      <c r="N2137" t="s">
        <v>1893</v>
      </c>
      <c r="O2137" t="s">
        <v>51</v>
      </c>
      <c r="P2137" t="s">
        <v>912</v>
      </c>
      <c r="Q2137" t="s">
        <v>913</v>
      </c>
      <c r="R2137" t="s">
        <v>914</v>
      </c>
      <c r="S2137" t="s">
        <v>55</v>
      </c>
      <c r="T2137" t="s">
        <v>55</v>
      </c>
      <c r="U2137" t="s">
        <v>915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528</v>
      </c>
      <c r="AI2137">
        <f>"06101     "</f>
        <v>0</v>
      </c>
      <c r="AJ2137" t="s">
        <v>865</v>
      </c>
      <c r="AK2137" t="s">
        <v>866</v>
      </c>
      <c r="AL2137" t="s">
        <v>231</v>
      </c>
      <c r="AM2137" t="s">
        <v>232</v>
      </c>
      <c r="AN2137" t="s">
        <v>286</v>
      </c>
      <c r="AO2137" t="s">
        <v>142</v>
      </c>
    </row>
    <row r="2138" spans="1:41">
      <c r="A2138">
        <v>2124</v>
      </c>
      <c r="B2138" t="s">
        <v>41</v>
      </c>
      <c r="C2138" t="s">
        <v>42</v>
      </c>
      <c r="D2138" t="s">
        <v>43</v>
      </c>
      <c r="E2138">
        <f>"06"</f>
        <v>0</v>
      </c>
      <c r="F2138" t="s">
        <v>448</v>
      </c>
      <c r="G2138" t="s">
        <v>449</v>
      </c>
      <c r="H2138">
        <v>3299</v>
      </c>
      <c r="I2138" t="s">
        <v>1966</v>
      </c>
      <c r="J2138" t="s">
        <v>1967</v>
      </c>
      <c r="K2138" t="s">
        <v>48</v>
      </c>
      <c r="L2138" t="s">
        <v>49</v>
      </c>
      <c r="M2138">
        <v>18</v>
      </c>
      <c r="N2138" t="s">
        <v>1893</v>
      </c>
      <c r="O2138" t="s">
        <v>51</v>
      </c>
      <c r="P2138" t="s">
        <v>912</v>
      </c>
      <c r="Q2138" t="s">
        <v>913</v>
      </c>
      <c r="R2138" t="s">
        <v>914</v>
      </c>
      <c r="S2138" t="s">
        <v>55</v>
      </c>
      <c r="T2138" t="s">
        <v>55</v>
      </c>
      <c r="U2138" t="s">
        <v>915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529</v>
      </c>
      <c r="AI2138">
        <f>"06101     "</f>
        <v>0</v>
      </c>
      <c r="AJ2138" t="s">
        <v>865</v>
      </c>
      <c r="AK2138" t="s">
        <v>866</v>
      </c>
      <c r="AL2138" t="s">
        <v>231</v>
      </c>
      <c r="AM2138" t="s">
        <v>232</v>
      </c>
      <c r="AN2138" t="s">
        <v>286</v>
      </c>
      <c r="AO2138" t="s">
        <v>142</v>
      </c>
    </row>
    <row r="2139" spans="1:41">
      <c r="A2139">
        <v>2125</v>
      </c>
      <c r="B2139" t="s">
        <v>41</v>
      </c>
      <c r="C2139" t="s">
        <v>42</v>
      </c>
      <c r="D2139" t="s">
        <v>43</v>
      </c>
      <c r="E2139">
        <f>"07"</f>
        <v>0</v>
      </c>
      <c r="F2139" t="s">
        <v>44</v>
      </c>
      <c r="G2139" t="s">
        <v>45</v>
      </c>
      <c r="H2139">
        <v>3299</v>
      </c>
      <c r="I2139" t="s">
        <v>1966</v>
      </c>
      <c r="J2139" t="s">
        <v>1967</v>
      </c>
      <c r="K2139" t="s">
        <v>48</v>
      </c>
      <c r="L2139" t="s">
        <v>49</v>
      </c>
      <c r="M2139">
        <v>18</v>
      </c>
      <c r="N2139" t="s">
        <v>1893</v>
      </c>
      <c r="O2139" t="s">
        <v>51</v>
      </c>
      <c r="P2139" t="s">
        <v>912</v>
      </c>
      <c r="Q2139" t="s">
        <v>913</v>
      </c>
      <c r="R2139" t="s">
        <v>914</v>
      </c>
      <c r="S2139" t="s">
        <v>55</v>
      </c>
      <c r="T2139" t="s">
        <v>55</v>
      </c>
      <c r="U2139" t="s">
        <v>915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530</v>
      </c>
      <c r="AI2139">
        <f>"07113     "</f>
        <v>0</v>
      </c>
      <c r="AJ2139" t="s">
        <v>545</v>
      </c>
      <c r="AK2139" t="s">
        <v>546</v>
      </c>
      <c r="AL2139" t="s">
        <v>66</v>
      </c>
      <c r="AM2139" t="s">
        <v>67</v>
      </c>
      <c r="AN2139" t="s">
        <v>68</v>
      </c>
      <c r="AO2139" t="s">
        <v>69</v>
      </c>
    </row>
    <row r="2140" spans="1:41">
      <c r="A2140">
        <v>2126</v>
      </c>
      <c r="B2140" t="s">
        <v>41</v>
      </c>
      <c r="C2140" t="s">
        <v>42</v>
      </c>
      <c r="D2140" t="s">
        <v>43</v>
      </c>
      <c r="E2140">
        <f>"05"</f>
        <v>0</v>
      </c>
      <c r="F2140" t="s">
        <v>99</v>
      </c>
      <c r="G2140" t="s">
        <v>100</v>
      </c>
      <c r="H2140">
        <v>3299</v>
      </c>
      <c r="I2140" t="s">
        <v>1966</v>
      </c>
      <c r="J2140" t="s">
        <v>1967</v>
      </c>
      <c r="K2140" t="s">
        <v>48</v>
      </c>
      <c r="L2140" t="s">
        <v>49</v>
      </c>
      <c r="M2140">
        <v>18</v>
      </c>
      <c r="N2140" t="s">
        <v>1893</v>
      </c>
      <c r="O2140" t="s">
        <v>51</v>
      </c>
      <c r="P2140" t="s">
        <v>912</v>
      </c>
      <c r="Q2140" t="s">
        <v>913</v>
      </c>
      <c r="R2140" t="s">
        <v>914</v>
      </c>
      <c r="S2140" t="s">
        <v>55</v>
      </c>
      <c r="T2140" t="s">
        <v>55</v>
      </c>
      <c r="U2140" t="s">
        <v>915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531</v>
      </c>
      <c r="AI2140">
        <f>"05205     "</f>
        <v>0</v>
      </c>
      <c r="AJ2140" t="s">
        <v>470</v>
      </c>
      <c r="AK2140" t="s">
        <v>471</v>
      </c>
      <c r="AL2140" t="s">
        <v>107</v>
      </c>
      <c r="AM2140" t="s">
        <v>108</v>
      </c>
      <c r="AN2140" t="s">
        <v>68</v>
      </c>
      <c r="AO2140" t="s">
        <v>69</v>
      </c>
    </row>
    <row r="2141" spans="1:41">
      <c r="A2141">
        <v>2127</v>
      </c>
      <c r="B2141" t="s">
        <v>41</v>
      </c>
      <c r="C2141" t="s">
        <v>42</v>
      </c>
      <c r="D2141" t="s">
        <v>43</v>
      </c>
      <c r="E2141">
        <f>"05"</f>
        <v>0</v>
      </c>
      <c r="F2141" t="s">
        <v>99</v>
      </c>
      <c r="G2141" t="s">
        <v>100</v>
      </c>
      <c r="H2141">
        <v>3299</v>
      </c>
      <c r="I2141" t="s">
        <v>1966</v>
      </c>
      <c r="J2141" t="s">
        <v>1967</v>
      </c>
      <c r="K2141" t="s">
        <v>48</v>
      </c>
      <c r="L2141" t="s">
        <v>49</v>
      </c>
      <c r="M2141">
        <v>18</v>
      </c>
      <c r="N2141" t="s">
        <v>1893</v>
      </c>
      <c r="O2141" t="s">
        <v>51</v>
      </c>
      <c r="P2141" t="s">
        <v>912</v>
      </c>
      <c r="Q2141" t="s">
        <v>913</v>
      </c>
      <c r="R2141" t="s">
        <v>914</v>
      </c>
      <c r="S2141" t="s">
        <v>55</v>
      </c>
      <c r="T2141" t="s">
        <v>55</v>
      </c>
      <c r="U2141" t="s">
        <v>915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532</v>
      </c>
      <c r="AI2141">
        <f>"05312     "</f>
        <v>0</v>
      </c>
      <c r="AJ2141" t="s">
        <v>196</v>
      </c>
      <c r="AK2141" t="s">
        <v>197</v>
      </c>
      <c r="AL2141" t="s">
        <v>107</v>
      </c>
      <c r="AM2141" t="s">
        <v>108</v>
      </c>
      <c r="AN2141" t="s">
        <v>286</v>
      </c>
      <c r="AO2141" t="s">
        <v>142</v>
      </c>
    </row>
    <row r="2142" spans="1:41">
      <c r="A2142">
        <v>2128</v>
      </c>
      <c r="B2142" t="s">
        <v>41</v>
      </c>
      <c r="C2142" t="s">
        <v>42</v>
      </c>
      <c r="D2142" t="s">
        <v>43</v>
      </c>
      <c r="E2142">
        <f>"09"</f>
        <v>0</v>
      </c>
      <c r="F2142" t="s">
        <v>297</v>
      </c>
      <c r="G2142" t="s">
        <v>298</v>
      </c>
      <c r="H2142">
        <v>3299</v>
      </c>
      <c r="I2142" t="s">
        <v>1966</v>
      </c>
      <c r="J2142" t="s">
        <v>1967</v>
      </c>
      <c r="K2142" t="s">
        <v>48</v>
      </c>
      <c r="L2142" t="s">
        <v>49</v>
      </c>
      <c r="M2142">
        <v>18</v>
      </c>
      <c r="N2142" t="s">
        <v>1893</v>
      </c>
      <c r="O2142" t="s">
        <v>51</v>
      </c>
      <c r="P2142" t="s">
        <v>912</v>
      </c>
      <c r="Q2142" t="s">
        <v>913</v>
      </c>
      <c r="R2142" t="s">
        <v>914</v>
      </c>
      <c r="S2142" t="s">
        <v>55</v>
      </c>
      <c r="T2142" t="s">
        <v>55</v>
      </c>
      <c r="U2142" t="s">
        <v>915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533</v>
      </c>
      <c r="AI2142">
        <f>"09201     "</f>
        <v>0</v>
      </c>
      <c r="AJ2142" t="s">
        <v>841</v>
      </c>
      <c r="AK2142" t="s">
        <v>842</v>
      </c>
      <c r="AL2142" t="s">
        <v>843</v>
      </c>
      <c r="AM2142" t="s">
        <v>844</v>
      </c>
      <c r="AN2142" t="s">
        <v>286</v>
      </c>
      <c r="AO2142" t="s">
        <v>142</v>
      </c>
    </row>
    <row r="2143" spans="1:41">
      <c r="A2143">
        <v>2129</v>
      </c>
      <c r="B2143" t="s">
        <v>41</v>
      </c>
      <c r="C2143" t="s">
        <v>42</v>
      </c>
      <c r="D2143" t="s">
        <v>43</v>
      </c>
      <c r="E2143">
        <f>"09"</f>
        <v>0</v>
      </c>
      <c r="F2143" t="s">
        <v>297</v>
      </c>
      <c r="G2143" t="s">
        <v>298</v>
      </c>
      <c r="H2143">
        <v>3299</v>
      </c>
      <c r="I2143" t="s">
        <v>1966</v>
      </c>
      <c r="J2143" t="s">
        <v>1967</v>
      </c>
      <c r="K2143" t="s">
        <v>48</v>
      </c>
      <c r="L2143" t="s">
        <v>49</v>
      </c>
      <c r="M2143">
        <v>18</v>
      </c>
      <c r="N2143" t="s">
        <v>1893</v>
      </c>
      <c r="O2143" t="s">
        <v>51</v>
      </c>
      <c r="P2143" t="s">
        <v>912</v>
      </c>
      <c r="Q2143" t="s">
        <v>913</v>
      </c>
      <c r="R2143" t="s">
        <v>914</v>
      </c>
      <c r="S2143" t="s">
        <v>55</v>
      </c>
      <c r="T2143" t="s">
        <v>55</v>
      </c>
      <c r="U2143" t="s">
        <v>915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534</v>
      </c>
      <c r="AI2143">
        <f>"09201     "</f>
        <v>0</v>
      </c>
      <c r="AJ2143" t="s">
        <v>841</v>
      </c>
      <c r="AK2143" t="s">
        <v>842</v>
      </c>
      <c r="AL2143" t="s">
        <v>843</v>
      </c>
      <c r="AM2143" t="s">
        <v>844</v>
      </c>
      <c r="AN2143" t="s">
        <v>286</v>
      </c>
      <c r="AO2143" t="s">
        <v>142</v>
      </c>
    </row>
    <row r="2144" spans="1:41">
      <c r="A2144">
        <v>2130</v>
      </c>
      <c r="B2144" t="s">
        <v>41</v>
      </c>
      <c r="C2144" t="s">
        <v>42</v>
      </c>
      <c r="D2144" t="s">
        <v>43</v>
      </c>
      <c r="E2144">
        <f>"08"</f>
        <v>0</v>
      </c>
      <c r="F2144" t="s">
        <v>241</v>
      </c>
      <c r="G2144" t="s">
        <v>242</v>
      </c>
      <c r="H2144">
        <v>3299</v>
      </c>
      <c r="I2144" t="s">
        <v>1966</v>
      </c>
      <c r="J2144" t="s">
        <v>1967</v>
      </c>
      <c r="K2144" t="s">
        <v>48</v>
      </c>
      <c r="L2144" t="s">
        <v>49</v>
      </c>
      <c r="M2144">
        <v>18</v>
      </c>
      <c r="N2144" t="s">
        <v>1893</v>
      </c>
      <c r="O2144" t="s">
        <v>51</v>
      </c>
      <c r="P2144" t="s">
        <v>912</v>
      </c>
      <c r="Q2144" t="s">
        <v>913</v>
      </c>
      <c r="R2144" t="s">
        <v>914</v>
      </c>
      <c r="S2144" t="s">
        <v>55</v>
      </c>
      <c r="T2144" t="s">
        <v>55</v>
      </c>
      <c r="U2144" t="s">
        <v>915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541</v>
      </c>
      <c r="AI2144">
        <f>"08112     "</f>
        <v>0</v>
      </c>
      <c r="AJ2144" t="s">
        <v>246</v>
      </c>
      <c r="AK2144" t="s">
        <v>247</v>
      </c>
      <c r="AL2144" t="s">
        <v>248</v>
      </c>
      <c r="AM2144" t="s">
        <v>249</v>
      </c>
      <c r="AN2144" t="s">
        <v>286</v>
      </c>
      <c r="AO2144" t="s">
        <v>142</v>
      </c>
    </row>
    <row r="2145" spans="1:41">
      <c r="A2145">
        <v>2131</v>
      </c>
      <c r="B2145" t="s">
        <v>41</v>
      </c>
      <c r="C2145" t="s">
        <v>42</v>
      </c>
      <c r="D2145" t="s">
        <v>43</v>
      </c>
      <c r="E2145">
        <f>"08"</f>
        <v>0</v>
      </c>
      <c r="F2145" t="s">
        <v>241</v>
      </c>
      <c r="G2145" t="s">
        <v>242</v>
      </c>
      <c r="H2145">
        <v>3299</v>
      </c>
      <c r="I2145" t="s">
        <v>1966</v>
      </c>
      <c r="J2145" t="s">
        <v>1967</v>
      </c>
      <c r="K2145" t="s">
        <v>48</v>
      </c>
      <c r="L2145" t="s">
        <v>49</v>
      </c>
      <c r="M2145">
        <v>18</v>
      </c>
      <c r="N2145" t="s">
        <v>1893</v>
      </c>
      <c r="O2145" t="s">
        <v>51</v>
      </c>
      <c r="P2145" t="s">
        <v>912</v>
      </c>
      <c r="Q2145" t="s">
        <v>913</v>
      </c>
      <c r="R2145" t="s">
        <v>914</v>
      </c>
      <c r="S2145" t="s">
        <v>55</v>
      </c>
      <c r="T2145" t="s">
        <v>55</v>
      </c>
      <c r="U2145" t="s">
        <v>915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542</v>
      </c>
      <c r="AI2145">
        <f>"08303     "</f>
        <v>0</v>
      </c>
      <c r="AJ2145" t="s">
        <v>804</v>
      </c>
      <c r="AK2145" t="s">
        <v>805</v>
      </c>
      <c r="AL2145" t="s">
        <v>375</v>
      </c>
      <c r="AM2145" t="s">
        <v>376</v>
      </c>
      <c r="AN2145" t="s">
        <v>286</v>
      </c>
      <c r="AO2145" t="s">
        <v>69</v>
      </c>
    </row>
    <row r="2146" spans="1:41">
      <c r="A2146">
        <v>2132</v>
      </c>
      <c r="B2146" t="s">
        <v>41</v>
      </c>
      <c r="C2146" t="s">
        <v>42</v>
      </c>
      <c r="D2146" t="s">
        <v>43</v>
      </c>
      <c r="E2146">
        <f>"09"</f>
        <v>0</v>
      </c>
      <c r="F2146" t="s">
        <v>297</v>
      </c>
      <c r="G2146" t="s">
        <v>298</v>
      </c>
      <c r="H2146">
        <v>3299</v>
      </c>
      <c r="I2146" t="s">
        <v>1966</v>
      </c>
      <c r="J2146" t="s">
        <v>1967</v>
      </c>
      <c r="K2146" t="s">
        <v>48</v>
      </c>
      <c r="L2146" t="s">
        <v>49</v>
      </c>
      <c r="M2146">
        <v>18</v>
      </c>
      <c r="N2146" t="s">
        <v>1893</v>
      </c>
      <c r="O2146" t="s">
        <v>51</v>
      </c>
      <c r="P2146" t="s">
        <v>912</v>
      </c>
      <c r="Q2146" t="s">
        <v>913</v>
      </c>
      <c r="R2146" t="s">
        <v>914</v>
      </c>
      <c r="S2146" t="s">
        <v>55</v>
      </c>
      <c r="T2146" t="s">
        <v>55</v>
      </c>
      <c r="U2146" t="s">
        <v>915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543</v>
      </c>
      <c r="AI2146">
        <f>"09201     "</f>
        <v>0</v>
      </c>
      <c r="AJ2146" t="s">
        <v>841</v>
      </c>
      <c r="AK2146" t="s">
        <v>842</v>
      </c>
      <c r="AL2146" t="s">
        <v>843</v>
      </c>
      <c r="AM2146" t="s">
        <v>844</v>
      </c>
      <c r="AN2146" t="s">
        <v>286</v>
      </c>
      <c r="AO2146" t="s">
        <v>142</v>
      </c>
    </row>
    <row r="2147" spans="1:41">
      <c r="A2147">
        <v>2133</v>
      </c>
      <c r="B2147" t="s">
        <v>41</v>
      </c>
      <c r="C2147" t="s">
        <v>42</v>
      </c>
      <c r="D2147" t="s">
        <v>43</v>
      </c>
      <c r="E2147">
        <f>"07"</f>
        <v>0</v>
      </c>
      <c r="F2147" t="s">
        <v>44</v>
      </c>
      <c r="G2147" t="s">
        <v>45</v>
      </c>
      <c r="H2147">
        <v>3299</v>
      </c>
      <c r="I2147" t="s">
        <v>1966</v>
      </c>
      <c r="J2147" t="s">
        <v>1967</v>
      </c>
      <c r="K2147" t="s">
        <v>48</v>
      </c>
      <c r="L2147" t="s">
        <v>49</v>
      </c>
      <c r="M2147">
        <v>18</v>
      </c>
      <c r="N2147" t="s">
        <v>1893</v>
      </c>
      <c r="O2147" t="s">
        <v>51</v>
      </c>
      <c r="P2147" t="s">
        <v>912</v>
      </c>
      <c r="Q2147" t="s">
        <v>913</v>
      </c>
      <c r="R2147" t="s">
        <v>914</v>
      </c>
      <c r="S2147" t="s">
        <v>55</v>
      </c>
      <c r="T2147" t="s">
        <v>55</v>
      </c>
      <c r="U2147" t="s">
        <v>915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544</v>
      </c>
      <c r="AI2147">
        <f>"07113     "</f>
        <v>0</v>
      </c>
      <c r="AJ2147" t="s">
        <v>545</v>
      </c>
      <c r="AK2147" t="s">
        <v>546</v>
      </c>
      <c r="AL2147" t="s">
        <v>66</v>
      </c>
      <c r="AM2147" t="s">
        <v>67</v>
      </c>
      <c r="AN2147" t="s">
        <v>68</v>
      </c>
      <c r="AO2147" t="s">
        <v>71</v>
      </c>
    </row>
    <row r="2148" spans="1:41">
      <c r="A2148">
        <v>2134</v>
      </c>
      <c r="B2148" t="s">
        <v>41</v>
      </c>
      <c r="C2148" t="s">
        <v>42</v>
      </c>
      <c r="D2148" t="s">
        <v>43</v>
      </c>
      <c r="E2148">
        <f>"03"</f>
        <v>0</v>
      </c>
      <c r="F2148" t="s">
        <v>73</v>
      </c>
      <c r="G2148" t="s">
        <v>74</v>
      </c>
      <c r="H2148">
        <v>3299</v>
      </c>
      <c r="I2148" t="s">
        <v>1966</v>
      </c>
      <c r="J2148" t="s">
        <v>1967</v>
      </c>
      <c r="K2148" t="s">
        <v>48</v>
      </c>
      <c r="L2148" t="s">
        <v>49</v>
      </c>
      <c r="M2148">
        <v>18</v>
      </c>
      <c r="N2148" t="s">
        <v>1893</v>
      </c>
      <c r="O2148" t="s">
        <v>51</v>
      </c>
      <c r="P2148" t="s">
        <v>912</v>
      </c>
      <c r="Q2148" t="s">
        <v>913</v>
      </c>
      <c r="R2148" t="s">
        <v>914</v>
      </c>
      <c r="S2148" t="s">
        <v>55</v>
      </c>
      <c r="T2148" t="s">
        <v>55</v>
      </c>
      <c r="U2148" t="s">
        <v>915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545</v>
      </c>
      <c r="AI2148">
        <f>"03313     "</f>
        <v>0</v>
      </c>
      <c r="AJ2148" t="s">
        <v>306</v>
      </c>
      <c r="AK2148" t="s">
        <v>307</v>
      </c>
      <c r="AL2148" t="s">
        <v>315</v>
      </c>
      <c r="AM2148" t="s">
        <v>316</v>
      </c>
      <c r="AN2148" t="s">
        <v>286</v>
      </c>
      <c r="AO2148" t="s">
        <v>142</v>
      </c>
    </row>
    <row r="2149" spans="1:41">
      <c r="A2149">
        <v>2135</v>
      </c>
      <c r="B2149" t="s">
        <v>41</v>
      </c>
      <c r="C2149" t="s">
        <v>42</v>
      </c>
      <c r="D2149" t="s">
        <v>43</v>
      </c>
      <c r="E2149">
        <f>"03"</f>
        <v>0</v>
      </c>
      <c r="F2149" t="s">
        <v>73</v>
      </c>
      <c r="G2149" t="s">
        <v>74</v>
      </c>
      <c r="H2149">
        <v>3299</v>
      </c>
      <c r="I2149" t="s">
        <v>1966</v>
      </c>
      <c r="J2149" t="s">
        <v>1967</v>
      </c>
      <c r="K2149" t="s">
        <v>48</v>
      </c>
      <c r="L2149" t="s">
        <v>49</v>
      </c>
      <c r="M2149">
        <v>18</v>
      </c>
      <c r="N2149" t="s">
        <v>1893</v>
      </c>
      <c r="O2149" t="s">
        <v>51</v>
      </c>
      <c r="P2149" t="s">
        <v>912</v>
      </c>
      <c r="Q2149" t="s">
        <v>913</v>
      </c>
      <c r="R2149" t="s">
        <v>914</v>
      </c>
      <c r="S2149" t="s">
        <v>55</v>
      </c>
      <c r="T2149" t="s">
        <v>55</v>
      </c>
      <c r="U2149" t="s">
        <v>915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546</v>
      </c>
      <c r="AI2149">
        <f>"03312     "</f>
        <v>0</v>
      </c>
      <c r="AJ2149" t="s">
        <v>328</v>
      </c>
      <c r="AK2149" t="s">
        <v>329</v>
      </c>
      <c r="AL2149" t="s">
        <v>330</v>
      </c>
      <c r="AM2149" t="s">
        <v>331</v>
      </c>
      <c r="AN2149" t="s">
        <v>286</v>
      </c>
      <c r="AO2149" t="s">
        <v>142</v>
      </c>
    </row>
    <row r="2150" spans="1:41">
      <c r="A2150">
        <v>2136</v>
      </c>
      <c r="B2150" t="s">
        <v>41</v>
      </c>
      <c r="C2150" t="s">
        <v>42</v>
      </c>
      <c r="D2150" t="s">
        <v>43</v>
      </c>
      <c r="E2150">
        <f>"03"</f>
        <v>0</v>
      </c>
      <c r="F2150" t="s">
        <v>73</v>
      </c>
      <c r="G2150" t="s">
        <v>74</v>
      </c>
      <c r="H2150">
        <v>3299</v>
      </c>
      <c r="I2150" t="s">
        <v>1966</v>
      </c>
      <c r="J2150" t="s">
        <v>1967</v>
      </c>
      <c r="K2150" t="s">
        <v>48</v>
      </c>
      <c r="L2150" t="s">
        <v>49</v>
      </c>
      <c r="M2150">
        <v>18</v>
      </c>
      <c r="N2150" t="s">
        <v>1893</v>
      </c>
      <c r="O2150" t="s">
        <v>51</v>
      </c>
      <c r="P2150" t="s">
        <v>912</v>
      </c>
      <c r="Q2150" t="s">
        <v>913</v>
      </c>
      <c r="R2150" t="s">
        <v>914</v>
      </c>
      <c r="S2150" t="s">
        <v>55</v>
      </c>
      <c r="T2150" t="s">
        <v>55</v>
      </c>
      <c r="U2150" t="s">
        <v>915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547</v>
      </c>
      <c r="AI2150">
        <f>"03104     "</f>
        <v>0</v>
      </c>
      <c r="AJ2150" t="s">
        <v>703</v>
      </c>
      <c r="AK2150" t="s">
        <v>704</v>
      </c>
      <c r="AL2150" t="s">
        <v>83</v>
      </c>
      <c r="AM2150" t="s">
        <v>84</v>
      </c>
      <c r="AN2150" t="s">
        <v>286</v>
      </c>
      <c r="AO2150" t="s">
        <v>142</v>
      </c>
    </row>
    <row r="2151" spans="1:41">
      <c r="A2151">
        <v>2137</v>
      </c>
      <c r="B2151" t="s">
        <v>41</v>
      </c>
      <c r="C2151" t="s">
        <v>42</v>
      </c>
      <c r="D2151" t="s">
        <v>43</v>
      </c>
      <c r="E2151">
        <f>"03"</f>
        <v>0</v>
      </c>
      <c r="F2151" t="s">
        <v>73</v>
      </c>
      <c r="G2151" t="s">
        <v>74</v>
      </c>
      <c r="H2151">
        <v>3299</v>
      </c>
      <c r="I2151" t="s">
        <v>1966</v>
      </c>
      <c r="J2151" t="s">
        <v>1967</v>
      </c>
      <c r="K2151" t="s">
        <v>48</v>
      </c>
      <c r="L2151" t="s">
        <v>49</v>
      </c>
      <c r="M2151">
        <v>18</v>
      </c>
      <c r="N2151" t="s">
        <v>1893</v>
      </c>
      <c r="O2151" t="s">
        <v>51</v>
      </c>
      <c r="P2151" t="s">
        <v>912</v>
      </c>
      <c r="Q2151" t="s">
        <v>913</v>
      </c>
      <c r="R2151" t="s">
        <v>914</v>
      </c>
      <c r="S2151" t="s">
        <v>55</v>
      </c>
      <c r="T2151" t="s">
        <v>55</v>
      </c>
      <c r="U2151" t="s">
        <v>915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548</v>
      </c>
      <c r="AI2151">
        <f>"03101     "</f>
        <v>0</v>
      </c>
      <c r="AJ2151" t="s">
        <v>81</v>
      </c>
      <c r="AK2151" t="s">
        <v>82</v>
      </c>
      <c r="AL2151" t="s">
        <v>83</v>
      </c>
      <c r="AM2151" t="s">
        <v>84</v>
      </c>
      <c r="AN2151" t="s">
        <v>286</v>
      </c>
      <c r="AO2151" t="s">
        <v>142</v>
      </c>
    </row>
    <row r="2152" spans="1:41">
      <c r="A2152">
        <v>2138</v>
      </c>
      <c r="B2152" t="s">
        <v>41</v>
      </c>
      <c r="C2152" t="s">
        <v>42</v>
      </c>
      <c r="D2152" t="s">
        <v>43</v>
      </c>
      <c r="E2152">
        <f>"07"</f>
        <v>0</v>
      </c>
      <c r="F2152" t="s">
        <v>44</v>
      </c>
      <c r="G2152" t="s">
        <v>45</v>
      </c>
      <c r="H2152">
        <v>3299</v>
      </c>
      <c r="I2152" t="s">
        <v>1966</v>
      </c>
      <c r="J2152" t="s">
        <v>1967</v>
      </c>
      <c r="K2152" t="s">
        <v>48</v>
      </c>
      <c r="L2152" t="s">
        <v>49</v>
      </c>
      <c r="M2152">
        <v>18</v>
      </c>
      <c r="N2152" t="s">
        <v>1893</v>
      </c>
      <c r="O2152" t="s">
        <v>51</v>
      </c>
      <c r="P2152" t="s">
        <v>912</v>
      </c>
      <c r="Q2152" t="s">
        <v>913</v>
      </c>
      <c r="R2152" t="s">
        <v>914</v>
      </c>
      <c r="S2152" t="s">
        <v>55</v>
      </c>
      <c r="T2152" t="s">
        <v>55</v>
      </c>
      <c r="U2152" t="s">
        <v>915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549</v>
      </c>
      <c r="AI2152">
        <f>"07311     "</f>
        <v>0</v>
      </c>
      <c r="AJ2152" t="s">
        <v>119</v>
      </c>
      <c r="AK2152" t="s">
        <v>120</v>
      </c>
      <c r="AL2152" t="s">
        <v>121</v>
      </c>
      <c r="AM2152" t="s">
        <v>122</v>
      </c>
      <c r="AN2152" t="s">
        <v>68</v>
      </c>
      <c r="AO2152" t="s">
        <v>69</v>
      </c>
    </row>
    <row r="2153" spans="1:41">
      <c r="A2153">
        <v>2139</v>
      </c>
      <c r="B2153" t="s">
        <v>41</v>
      </c>
      <c r="C2153" t="s">
        <v>42</v>
      </c>
      <c r="D2153" t="s">
        <v>43</v>
      </c>
      <c r="E2153">
        <f>"06"</f>
        <v>0</v>
      </c>
      <c r="F2153" t="s">
        <v>448</v>
      </c>
      <c r="G2153" t="s">
        <v>449</v>
      </c>
      <c r="H2153">
        <v>3299</v>
      </c>
      <c r="I2153" t="s">
        <v>1966</v>
      </c>
      <c r="J2153" t="s">
        <v>1967</v>
      </c>
      <c r="K2153" t="s">
        <v>48</v>
      </c>
      <c r="L2153" t="s">
        <v>49</v>
      </c>
      <c r="M2153">
        <v>18</v>
      </c>
      <c r="N2153" t="s">
        <v>1893</v>
      </c>
      <c r="O2153" t="s">
        <v>51</v>
      </c>
      <c r="P2153" t="s">
        <v>912</v>
      </c>
      <c r="Q2153" t="s">
        <v>913</v>
      </c>
      <c r="R2153" t="s">
        <v>914</v>
      </c>
      <c r="S2153" t="s">
        <v>55</v>
      </c>
      <c r="T2153" t="s">
        <v>55</v>
      </c>
      <c r="U2153" t="s">
        <v>915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550</v>
      </c>
      <c r="AI2153">
        <f>"06001     "</f>
        <v>0</v>
      </c>
      <c r="AJ2153" t="s">
        <v>637</v>
      </c>
      <c r="AK2153" t="s">
        <v>638</v>
      </c>
      <c r="AL2153" t="s">
        <v>231</v>
      </c>
      <c r="AM2153" t="s">
        <v>232</v>
      </c>
      <c r="AN2153" t="s">
        <v>286</v>
      </c>
      <c r="AO2153" t="s">
        <v>142</v>
      </c>
    </row>
    <row r="2154" spans="1:41">
      <c r="A2154">
        <v>2140</v>
      </c>
      <c r="B2154" t="s">
        <v>41</v>
      </c>
      <c r="C2154" t="s">
        <v>42</v>
      </c>
      <c r="D2154" t="s">
        <v>43</v>
      </c>
      <c r="E2154">
        <f>"04"</f>
        <v>0</v>
      </c>
      <c r="F2154" t="s">
        <v>86</v>
      </c>
      <c r="G2154" t="s">
        <v>87</v>
      </c>
      <c r="H2154">
        <v>3299</v>
      </c>
      <c r="I2154" t="s">
        <v>1966</v>
      </c>
      <c r="J2154" t="s">
        <v>1967</v>
      </c>
      <c r="K2154" t="s">
        <v>48</v>
      </c>
      <c r="L2154" t="s">
        <v>49</v>
      </c>
      <c r="M2154">
        <v>18</v>
      </c>
      <c r="N2154" t="s">
        <v>1893</v>
      </c>
      <c r="O2154" t="s">
        <v>51</v>
      </c>
      <c r="P2154" t="s">
        <v>912</v>
      </c>
      <c r="Q2154" t="s">
        <v>913</v>
      </c>
      <c r="R2154" t="s">
        <v>914</v>
      </c>
      <c r="S2154" t="s">
        <v>55</v>
      </c>
      <c r="T2154" t="s">
        <v>55</v>
      </c>
      <c r="U2154" t="s">
        <v>915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551</v>
      </c>
      <c r="AI2154">
        <f>"04002     "</f>
        <v>0</v>
      </c>
      <c r="AJ2154" t="s">
        <v>519</v>
      </c>
      <c r="AK2154" t="s">
        <v>520</v>
      </c>
      <c r="AL2154" t="s">
        <v>96</v>
      </c>
      <c r="AM2154" t="s">
        <v>97</v>
      </c>
      <c r="AN2154" t="s">
        <v>286</v>
      </c>
      <c r="AO2154" t="s">
        <v>142</v>
      </c>
    </row>
    <row r="2155" spans="1:41">
      <c r="A2155">
        <v>2141</v>
      </c>
      <c r="B2155" t="s">
        <v>41</v>
      </c>
      <c r="C2155" t="s">
        <v>42</v>
      </c>
      <c r="D2155" t="s">
        <v>43</v>
      </c>
      <c r="E2155">
        <f>"07"</f>
        <v>0</v>
      </c>
      <c r="F2155" t="s">
        <v>44</v>
      </c>
      <c r="G2155" t="s">
        <v>45</v>
      </c>
      <c r="H2155">
        <v>3299</v>
      </c>
      <c r="I2155" t="s">
        <v>1966</v>
      </c>
      <c r="J2155" t="s">
        <v>1967</v>
      </c>
      <c r="K2155" t="s">
        <v>48</v>
      </c>
      <c r="L2155" t="s">
        <v>49</v>
      </c>
      <c r="M2155">
        <v>18</v>
      </c>
      <c r="N2155" t="s">
        <v>1893</v>
      </c>
      <c r="O2155" t="s">
        <v>51</v>
      </c>
      <c r="P2155" t="s">
        <v>912</v>
      </c>
      <c r="Q2155" t="s">
        <v>913</v>
      </c>
      <c r="R2155" t="s">
        <v>914</v>
      </c>
      <c r="S2155" t="s">
        <v>55</v>
      </c>
      <c r="T2155" t="s">
        <v>55</v>
      </c>
      <c r="U2155" t="s">
        <v>915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552</v>
      </c>
      <c r="AI2155">
        <f>"07222     "</f>
        <v>0</v>
      </c>
      <c r="AJ2155" t="s">
        <v>651</v>
      </c>
      <c r="AK2155" t="s">
        <v>652</v>
      </c>
      <c r="AL2155" t="s">
        <v>355</v>
      </c>
      <c r="AM2155" t="s">
        <v>356</v>
      </c>
      <c r="AN2155" t="s">
        <v>286</v>
      </c>
      <c r="AO2155" t="s">
        <v>142</v>
      </c>
    </row>
    <row r="2156" spans="1:41">
      <c r="A2156">
        <v>2142</v>
      </c>
      <c r="B2156" t="s">
        <v>41</v>
      </c>
      <c r="C2156" t="s">
        <v>42</v>
      </c>
      <c r="D2156" t="s">
        <v>43</v>
      </c>
      <c r="E2156">
        <f>"07"</f>
        <v>0</v>
      </c>
      <c r="F2156" t="s">
        <v>44</v>
      </c>
      <c r="G2156" t="s">
        <v>45</v>
      </c>
      <c r="H2156">
        <v>3299</v>
      </c>
      <c r="I2156" t="s">
        <v>1966</v>
      </c>
      <c r="J2156" t="s">
        <v>1967</v>
      </c>
      <c r="K2156" t="s">
        <v>48</v>
      </c>
      <c r="L2156" t="s">
        <v>49</v>
      </c>
      <c r="M2156">
        <v>18</v>
      </c>
      <c r="N2156" t="s">
        <v>1893</v>
      </c>
      <c r="O2156" t="s">
        <v>51</v>
      </c>
      <c r="P2156" t="s">
        <v>912</v>
      </c>
      <c r="Q2156" t="s">
        <v>913</v>
      </c>
      <c r="R2156" t="s">
        <v>914</v>
      </c>
      <c r="S2156" t="s">
        <v>55</v>
      </c>
      <c r="T2156" t="s">
        <v>55</v>
      </c>
      <c r="U2156" t="s">
        <v>915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553</v>
      </c>
      <c r="AI2156">
        <f>"07221     "</f>
        <v>0</v>
      </c>
      <c r="AJ2156" t="s">
        <v>353</v>
      </c>
      <c r="AK2156" t="s">
        <v>354</v>
      </c>
      <c r="AL2156" t="s">
        <v>1197</v>
      </c>
      <c r="AM2156" t="s">
        <v>1198</v>
      </c>
      <c r="AN2156" t="s">
        <v>286</v>
      </c>
      <c r="AO2156" t="s">
        <v>72</v>
      </c>
    </row>
    <row r="2157" spans="1:41">
      <c r="A2157">
        <v>2143</v>
      </c>
      <c r="B2157" t="s">
        <v>41</v>
      </c>
      <c r="C2157" t="s">
        <v>42</v>
      </c>
      <c r="D2157" t="s">
        <v>43</v>
      </c>
      <c r="E2157">
        <f>"07"</f>
        <v>0</v>
      </c>
      <c r="F2157" t="s">
        <v>44</v>
      </c>
      <c r="G2157" t="s">
        <v>45</v>
      </c>
      <c r="H2157">
        <v>3299</v>
      </c>
      <c r="I2157" t="s">
        <v>1966</v>
      </c>
      <c r="J2157" t="s">
        <v>1967</v>
      </c>
      <c r="K2157" t="s">
        <v>48</v>
      </c>
      <c r="L2157" t="s">
        <v>49</v>
      </c>
      <c r="M2157">
        <v>18</v>
      </c>
      <c r="N2157" t="s">
        <v>1893</v>
      </c>
      <c r="O2157" t="s">
        <v>51</v>
      </c>
      <c r="P2157" t="s">
        <v>912</v>
      </c>
      <c r="Q2157" t="s">
        <v>913</v>
      </c>
      <c r="R2157" t="s">
        <v>914</v>
      </c>
      <c r="S2157" t="s">
        <v>55</v>
      </c>
      <c r="T2157" t="s">
        <v>55</v>
      </c>
      <c r="U2157" t="s">
        <v>915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554</v>
      </c>
      <c r="AI2157">
        <f>"07221     "</f>
        <v>0</v>
      </c>
      <c r="AJ2157" t="s">
        <v>353</v>
      </c>
      <c r="AK2157" t="s">
        <v>354</v>
      </c>
      <c r="AL2157" t="s">
        <v>444</v>
      </c>
      <c r="AM2157" t="s">
        <v>445</v>
      </c>
      <c r="AN2157" t="s">
        <v>286</v>
      </c>
      <c r="AO2157" t="s">
        <v>69</v>
      </c>
    </row>
    <row r="2158" spans="1:41">
      <c r="A2158">
        <v>2144</v>
      </c>
      <c r="B2158" t="s">
        <v>41</v>
      </c>
      <c r="C2158" t="s">
        <v>42</v>
      </c>
      <c r="D2158" t="s">
        <v>43</v>
      </c>
      <c r="E2158">
        <f>"07"</f>
        <v>0</v>
      </c>
      <c r="F2158" t="s">
        <v>44</v>
      </c>
      <c r="G2158" t="s">
        <v>45</v>
      </c>
      <c r="H2158">
        <v>3299</v>
      </c>
      <c r="I2158" t="s">
        <v>1966</v>
      </c>
      <c r="J2158" t="s">
        <v>1967</v>
      </c>
      <c r="K2158" t="s">
        <v>48</v>
      </c>
      <c r="L2158" t="s">
        <v>49</v>
      </c>
      <c r="M2158">
        <v>18</v>
      </c>
      <c r="N2158" t="s">
        <v>1893</v>
      </c>
      <c r="O2158" t="s">
        <v>51</v>
      </c>
      <c r="P2158" t="s">
        <v>912</v>
      </c>
      <c r="Q2158" t="s">
        <v>913</v>
      </c>
      <c r="R2158" t="s">
        <v>914</v>
      </c>
      <c r="S2158" t="s">
        <v>55</v>
      </c>
      <c r="T2158" t="s">
        <v>55</v>
      </c>
      <c r="U2158" t="s">
        <v>915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555</v>
      </c>
      <c r="AI2158">
        <f>"07221     "</f>
        <v>0</v>
      </c>
      <c r="AJ2158" t="s">
        <v>353</v>
      </c>
      <c r="AK2158" t="s">
        <v>354</v>
      </c>
      <c r="AL2158" t="s">
        <v>1197</v>
      </c>
      <c r="AM2158" t="s">
        <v>1198</v>
      </c>
      <c r="AN2158" t="s">
        <v>286</v>
      </c>
      <c r="AO2158" t="s">
        <v>69</v>
      </c>
    </row>
    <row r="2159" spans="1:41">
      <c r="A2159">
        <v>2145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1966</v>
      </c>
      <c r="J2159" t="s">
        <v>1967</v>
      </c>
      <c r="K2159" t="s">
        <v>48</v>
      </c>
      <c r="L2159" t="s">
        <v>49</v>
      </c>
      <c r="M2159">
        <v>18</v>
      </c>
      <c r="N2159" t="s">
        <v>1893</v>
      </c>
      <c r="O2159" t="s">
        <v>51</v>
      </c>
      <c r="P2159" t="s">
        <v>912</v>
      </c>
      <c r="Q2159" t="s">
        <v>913</v>
      </c>
      <c r="R2159" t="s">
        <v>914</v>
      </c>
      <c r="S2159" t="s">
        <v>55</v>
      </c>
      <c r="T2159" t="s">
        <v>55</v>
      </c>
      <c r="U2159" t="s">
        <v>915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556</v>
      </c>
      <c r="AI2159">
        <f>"03313     "</f>
        <v>0</v>
      </c>
      <c r="AJ2159" t="s">
        <v>306</v>
      </c>
      <c r="AK2159" t="s">
        <v>307</v>
      </c>
      <c r="AL2159" t="s">
        <v>315</v>
      </c>
      <c r="AM2159" t="s">
        <v>316</v>
      </c>
      <c r="AN2159" t="s">
        <v>286</v>
      </c>
      <c r="AO2159" t="s">
        <v>317</v>
      </c>
    </row>
    <row r="2160" spans="1:41">
      <c r="A2160">
        <v>2146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1966</v>
      </c>
      <c r="J2160" t="s">
        <v>1967</v>
      </c>
      <c r="K2160" t="s">
        <v>48</v>
      </c>
      <c r="L2160" t="s">
        <v>49</v>
      </c>
      <c r="M2160">
        <v>18</v>
      </c>
      <c r="N2160" t="s">
        <v>1893</v>
      </c>
      <c r="O2160" t="s">
        <v>51</v>
      </c>
      <c r="P2160" t="s">
        <v>912</v>
      </c>
      <c r="Q2160" t="s">
        <v>913</v>
      </c>
      <c r="R2160" t="s">
        <v>914</v>
      </c>
      <c r="S2160" t="s">
        <v>55</v>
      </c>
      <c r="T2160" t="s">
        <v>55</v>
      </c>
      <c r="U2160" t="s">
        <v>915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557</v>
      </c>
      <c r="AI2160">
        <f>"03313     "</f>
        <v>0</v>
      </c>
      <c r="AJ2160" t="s">
        <v>306</v>
      </c>
      <c r="AK2160" t="s">
        <v>307</v>
      </c>
      <c r="AL2160" t="s">
        <v>315</v>
      </c>
      <c r="AM2160" t="s">
        <v>316</v>
      </c>
      <c r="AN2160" t="s">
        <v>286</v>
      </c>
      <c r="AO2160" t="s">
        <v>317</v>
      </c>
    </row>
    <row r="2161" spans="1:41">
      <c r="A2161">
        <v>2147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1966</v>
      </c>
      <c r="J2161" t="s">
        <v>1967</v>
      </c>
      <c r="K2161" t="s">
        <v>48</v>
      </c>
      <c r="L2161" t="s">
        <v>49</v>
      </c>
      <c r="M2161">
        <v>18</v>
      </c>
      <c r="N2161" t="s">
        <v>1893</v>
      </c>
      <c r="O2161" t="s">
        <v>51</v>
      </c>
      <c r="P2161" t="s">
        <v>912</v>
      </c>
      <c r="Q2161" t="s">
        <v>913</v>
      </c>
      <c r="R2161" t="s">
        <v>914</v>
      </c>
      <c r="S2161" t="s">
        <v>55</v>
      </c>
      <c r="T2161" t="s">
        <v>55</v>
      </c>
      <c r="U2161" t="s">
        <v>915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558</v>
      </c>
      <c r="AI2161">
        <f>"03313     "</f>
        <v>0</v>
      </c>
      <c r="AJ2161" t="s">
        <v>306</v>
      </c>
      <c r="AK2161" t="s">
        <v>307</v>
      </c>
      <c r="AL2161" t="s">
        <v>315</v>
      </c>
      <c r="AM2161" t="s">
        <v>316</v>
      </c>
      <c r="AN2161" t="s">
        <v>286</v>
      </c>
      <c r="AO2161" t="s">
        <v>317</v>
      </c>
    </row>
    <row r="2162" spans="1:41">
      <c r="A2162">
        <v>2148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1966</v>
      </c>
      <c r="J2162" t="s">
        <v>1967</v>
      </c>
      <c r="K2162" t="s">
        <v>48</v>
      </c>
      <c r="L2162" t="s">
        <v>49</v>
      </c>
      <c r="M2162">
        <v>18</v>
      </c>
      <c r="N2162" t="s">
        <v>1893</v>
      </c>
      <c r="O2162" t="s">
        <v>51</v>
      </c>
      <c r="P2162" t="s">
        <v>912</v>
      </c>
      <c r="Q2162" t="s">
        <v>913</v>
      </c>
      <c r="R2162" t="s">
        <v>914</v>
      </c>
      <c r="S2162" t="s">
        <v>55</v>
      </c>
      <c r="T2162" t="s">
        <v>55</v>
      </c>
      <c r="U2162" t="s">
        <v>915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559</v>
      </c>
      <c r="AI2162">
        <f>"03313     "</f>
        <v>0</v>
      </c>
      <c r="AJ2162" t="s">
        <v>306</v>
      </c>
      <c r="AK2162" t="s">
        <v>307</v>
      </c>
      <c r="AL2162" t="s">
        <v>315</v>
      </c>
      <c r="AM2162" t="s">
        <v>316</v>
      </c>
      <c r="AN2162" t="s">
        <v>286</v>
      </c>
      <c r="AO2162" t="s">
        <v>317</v>
      </c>
    </row>
    <row r="2163" spans="1:41">
      <c r="A2163">
        <v>2149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1966</v>
      </c>
      <c r="J2163" t="s">
        <v>1967</v>
      </c>
      <c r="K2163" t="s">
        <v>48</v>
      </c>
      <c r="L2163" t="s">
        <v>49</v>
      </c>
      <c r="M2163">
        <v>18</v>
      </c>
      <c r="N2163" t="s">
        <v>1893</v>
      </c>
      <c r="O2163" t="s">
        <v>51</v>
      </c>
      <c r="P2163" t="s">
        <v>912</v>
      </c>
      <c r="Q2163" t="s">
        <v>913</v>
      </c>
      <c r="R2163" t="s">
        <v>914</v>
      </c>
      <c r="S2163" t="s">
        <v>55</v>
      </c>
      <c r="T2163" t="s">
        <v>55</v>
      </c>
      <c r="U2163" t="s">
        <v>915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560</v>
      </c>
      <c r="AI2163">
        <f>"03313     "</f>
        <v>0</v>
      </c>
      <c r="AJ2163" t="s">
        <v>306</v>
      </c>
      <c r="AK2163" t="s">
        <v>307</v>
      </c>
      <c r="AL2163" t="s">
        <v>308</v>
      </c>
      <c r="AM2163" t="s">
        <v>309</v>
      </c>
      <c r="AN2163" t="s">
        <v>286</v>
      </c>
      <c r="AO2163" t="s">
        <v>317</v>
      </c>
    </row>
    <row r="2164" spans="1:41">
      <c r="A2164">
        <v>2150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1966</v>
      </c>
      <c r="J2164" t="s">
        <v>1967</v>
      </c>
      <c r="K2164" t="s">
        <v>48</v>
      </c>
      <c r="L2164" t="s">
        <v>49</v>
      </c>
      <c r="M2164">
        <v>18</v>
      </c>
      <c r="N2164" t="s">
        <v>1893</v>
      </c>
      <c r="O2164" t="s">
        <v>51</v>
      </c>
      <c r="P2164" t="s">
        <v>912</v>
      </c>
      <c r="Q2164" t="s">
        <v>913</v>
      </c>
      <c r="R2164" t="s">
        <v>914</v>
      </c>
      <c r="S2164" t="s">
        <v>55</v>
      </c>
      <c r="T2164" t="s">
        <v>55</v>
      </c>
      <c r="U2164" t="s">
        <v>915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561</v>
      </c>
      <c r="AI2164">
        <f>"03312     "</f>
        <v>0</v>
      </c>
      <c r="AJ2164" t="s">
        <v>328</v>
      </c>
      <c r="AK2164" t="s">
        <v>329</v>
      </c>
      <c r="AL2164" t="s">
        <v>330</v>
      </c>
      <c r="AM2164" t="s">
        <v>331</v>
      </c>
      <c r="AN2164" t="s">
        <v>286</v>
      </c>
      <c r="AO2164" t="s">
        <v>317</v>
      </c>
    </row>
    <row r="2165" spans="1:41">
      <c r="A2165">
        <v>2151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1966</v>
      </c>
      <c r="J2165" t="s">
        <v>1967</v>
      </c>
      <c r="K2165" t="s">
        <v>48</v>
      </c>
      <c r="L2165" t="s">
        <v>49</v>
      </c>
      <c r="M2165">
        <v>18</v>
      </c>
      <c r="N2165" t="s">
        <v>1893</v>
      </c>
      <c r="O2165" t="s">
        <v>51</v>
      </c>
      <c r="P2165" t="s">
        <v>912</v>
      </c>
      <c r="Q2165" t="s">
        <v>913</v>
      </c>
      <c r="R2165" t="s">
        <v>914</v>
      </c>
      <c r="S2165" t="s">
        <v>55</v>
      </c>
      <c r="T2165" t="s">
        <v>55</v>
      </c>
      <c r="U2165" t="s">
        <v>915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562</v>
      </c>
      <c r="AI2165">
        <f>"03312     "</f>
        <v>0</v>
      </c>
      <c r="AJ2165" t="s">
        <v>328</v>
      </c>
      <c r="AK2165" t="s">
        <v>329</v>
      </c>
      <c r="AL2165" t="s">
        <v>330</v>
      </c>
      <c r="AM2165" t="s">
        <v>331</v>
      </c>
      <c r="AN2165" t="s">
        <v>286</v>
      </c>
      <c r="AO2165" t="s">
        <v>317</v>
      </c>
    </row>
    <row r="2166" spans="1:41">
      <c r="A2166">
        <v>2152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1966</v>
      </c>
      <c r="J2166" t="s">
        <v>1967</v>
      </c>
      <c r="K2166" t="s">
        <v>48</v>
      </c>
      <c r="L2166" t="s">
        <v>49</v>
      </c>
      <c r="M2166">
        <v>18</v>
      </c>
      <c r="N2166" t="s">
        <v>1893</v>
      </c>
      <c r="O2166" t="s">
        <v>51</v>
      </c>
      <c r="P2166" t="s">
        <v>912</v>
      </c>
      <c r="Q2166" t="s">
        <v>913</v>
      </c>
      <c r="R2166" t="s">
        <v>914</v>
      </c>
      <c r="S2166" t="s">
        <v>55</v>
      </c>
      <c r="T2166" t="s">
        <v>55</v>
      </c>
      <c r="U2166" t="s">
        <v>915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563</v>
      </c>
      <c r="AI2166">
        <f>"03313     "</f>
        <v>0</v>
      </c>
      <c r="AJ2166" t="s">
        <v>306</v>
      </c>
      <c r="AK2166" t="s">
        <v>307</v>
      </c>
      <c r="AL2166" t="s">
        <v>315</v>
      </c>
      <c r="AM2166" t="s">
        <v>316</v>
      </c>
      <c r="AN2166" t="s">
        <v>286</v>
      </c>
      <c r="AO2166" t="s">
        <v>317</v>
      </c>
    </row>
    <row r="2167" spans="1:41">
      <c r="A2167">
        <v>2153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1966</v>
      </c>
      <c r="J2167" t="s">
        <v>1967</v>
      </c>
      <c r="K2167" t="s">
        <v>48</v>
      </c>
      <c r="L2167" t="s">
        <v>49</v>
      </c>
      <c r="M2167">
        <v>18</v>
      </c>
      <c r="N2167" t="s">
        <v>1893</v>
      </c>
      <c r="O2167" t="s">
        <v>51</v>
      </c>
      <c r="P2167" t="s">
        <v>912</v>
      </c>
      <c r="Q2167" t="s">
        <v>913</v>
      </c>
      <c r="R2167" t="s">
        <v>914</v>
      </c>
      <c r="S2167" t="s">
        <v>55</v>
      </c>
      <c r="T2167" t="s">
        <v>55</v>
      </c>
      <c r="U2167" t="s">
        <v>915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564</v>
      </c>
      <c r="AI2167">
        <f>"03312     "</f>
        <v>0</v>
      </c>
      <c r="AJ2167" t="s">
        <v>328</v>
      </c>
      <c r="AK2167" t="s">
        <v>329</v>
      </c>
      <c r="AL2167" t="s">
        <v>330</v>
      </c>
      <c r="AM2167" t="s">
        <v>331</v>
      </c>
      <c r="AN2167" t="s">
        <v>286</v>
      </c>
      <c r="AO2167" t="s">
        <v>317</v>
      </c>
    </row>
    <row r="2168" spans="1:41">
      <c r="A2168">
        <v>2154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1966</v>
      </c>
      <c r="J2168" t="s">
        <v>1967</v>
      </c>
      <c r="K2168" t="s">
        <v>48</v>
      </c>
      <c r="L2168" t="s">
        <v>49</v>
      </c>
      <c r="M2168">
        <v>18</v>
      </c>
      <c r="N2168" t="s">
        <v>1893</v>
      </c>
      <c r="O2168" t="s">
        <v>51</v>
      </c>
      <c r="P2168" t="s">
        <v>912</v>
      </c>
      <c r="Q2168" t="s">
        <v>913</v>
      </c>
      <c r="R2168" t="s">
        <v>914</v>
      </c>
      <c r="S2168" t="s">
        <v>55</v>
      </c>
      <c r="T2168" t="s">
        <v>55</v>
      </c>
      <c r="U2168" t="s">
        <v>915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565</v>
      </c>
      <c r="AI2168">
        <f>"03311     "</f>
        <v>0</v>
      </c>
      <c r="AJ2168" t="s">
        <v>318</v>
      </c>
      <c r="AK2168" t="s">
        <v>319</v>
      </c>
      <c r="AL2168" t="s">
        <v>315</v>
      </c>
      <c r="AM2168" t="s">
        <v>316</v>
      </c>
      <c r="AN2168" t="s">
        <v>286</v>
      </c>
      <c r="AO2168" t="s">
        <v>317</v>
      </c>
    </row>
    <row r="2169" spans="1:41">
      <c r="A2169">
        <v>2155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1966</v>
      </c>
      <c r="J2169" t="s">
        <v>1967</v>
      </c>
      <c r="K2169" t="s">
        <v>48</v>
      </c>
      <c r="L2169" t="s">
        <v>49</v>
      </c>
      <c r="M2169">
        <v>18</v>
      </c>
      <c r="N2169" t="s">
        <v>1893</v>
      </c>
      <c r="O2169" t="s">
        <v>51</v>
      </c>
      <c r="P2169" t="s">
        <v>912</v>
      </c>
      <c r="Q2169" t="s">
        <v>913</v>
      </c>
      <c r="R2169" t="s">
        <v>914</v>
      </c>
      <c r="S2169" t="s">
        <v>55</v>
      </c>
      <c r="T2169" t="s">
        <v>55</v>
      </c>
      <c r="U2169" t="s">
        <v>915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566</v>
      </c>
      <c r="AI2169">
        <f>"03311     "</f>
        <v>0</v>
      </c>
      <c r="AJ2169" t="s">
        <v>318</v>
      </c>
      <c r="AK2169" t="s">
        <v>319</v>
      </c>
      <c r="AL2169" t="s">
        <v>315</v>
      </c>
      <c r="AM2169" t="s">
        <v>316</v>
      </c>
      <c r="AN2169" t="s">
        <v>286</v>
      </c>
      <c r="AO2169" t="s">
        <v>317</v>
      </c>
    </row>
    <row r="2170" spans="1:41">
      <c r="A2170">
        <v>2156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1966</v>
      </c>
      <c r="J2170" t="s">
        <v>1967</v>
      </c>
      <c r="K2170" t="s">
        <v>48</v>
      </c>
      <c r="L2170" t="s">
        <v>49</v>
      </c>
      <c r="M2170">
        <v>18</v>
      </c>
      <c r="N2170" t="s">
        <v>1893</v>
      </c>
      <c r="O2170" t="s">
        <v>51</v>
      </c>
      <c r="P2170" t="s">
        <v>912</v>
      </c>
      <c r="Q2170" t="s">
        <v>913</v>
      </c>
      <c r="R2170" t="s">
        <v>914</v>
      </c>
      <c r="S2170" t="s">
        <v>55</v>
      </c>
      <c r="T2170" t="s">
        <v>55</v>
      </c>
      <c r="U2170" t="s">
        <v>915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567</v>
      </c>
      <c r="AI2170">
        <f>"03311     "</f>
        <v>0</v>
      </c>
      <c r="AJ2170" t="s">
        <v>318</v>
      </c>
      <c r="AK2170" t="s">
        <v>319</v>
      </c>
      <c r="AL2170" t="s">
        <v>315</v>
      </c>
      <c r="AM2170" t="s">
        <v>316</v>
      </c>
      <c r="AN2170" t="s">
        <v>286</v>
      </c>
      <c r="AO2170" t="s">
        <v>317</v>
      </c>
    </row>
    <row r="2171" spans="1:41">
      <c r="A2171">
        <v>2157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1966</v>
      </c>
      <c r="J2171" t="s">
        <v>1967</v>
      </c>
      <c r="K2171" t="s">
        <v>48</v>
      </c>
      <c r="L2171" t="s">
        <v>49</v>
      </c>
      <c r="M2171">
        <v>18</v>
      </c>
      <c r="N2171" t="s">
        <v>1893</v>
      </c>
      <c r="O2171" t="s">
        <v>51</v>
      </c>
      <c r="P2171" t="s">
        <v>912</v>
      </c>
      <c r="Q2171" t="s">
        <v>913</v>
      </c>
      <c r="R2171" t="s">
        <v>914</v>
      </c>
      <c r="S2171" t="s">
        <v>55</v>
      </c>
      <c r="T2171" t="s">
        <v>55</v>
      </c>
      <c r="U2171" t="s">
        <v>915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568</v>
      </c>
      <c r="AI2171">
        <f>"03311     "</f>
        <v>0</v>
      </c>
      <c r="AJ2171" t="s">
        <v>318</v>
      </c>
      <c r="AK2171" t="s">
        <v>319</v>
      </c>
      <c r="AL2171" t="s">
        <v>315</v>
      </c>
      <c r="AM2171" t="s">
        <v>316</v>
      </c>
      <c r="AN2171" t="s">
        <v>286</v>
      </c>
      <c r="AO2171" t="s">
        <v>317</v>
      </c>
    </row>
    <row r="2172" spans="1:41">
      <c r="A2172">
        <v>2158</v>
      </c>
      <c r="B2172" t="s">
        <v>41</v>
      </c>
      <c r="C2172" t="s">
        <v>42</v>
      </c>
      <c r="D2172" t="s">
        <v>43</v>
      </c>
      <c r="E2172">
        <f>"03"</f>
        <v>0</v>
      </c>
      <c r="F2172" t="s">
        <v>73</v>
      </c>
      <c r="G2172" t="s">
        <v>74</v>
      </c>
      <c r="H2172">
        <v>3299</v>
      </c>
      <c r="I2172" t="s">
        <v>1966</v>
      </c>
      <c r="J2172" t="s">
        <v>1967</v>
      </c>
      <c r="K2172" t="s">
        <v>48</v>
      </c>
      <c r="L2172" t="s">
        <v>49</v>
      </c>
      <c r="M2172">
        <v>18</v>
      </c>
      <c r="N2172" t="s">
        <v>1893</v>
      </c>
      <c r="O2172" t="s">
        <v>51</v>
      </c>
      <c r="P2172" t="s">
        <v>912</v>
      </c>
      <c r="Q2172" t="s">
        <v>913</v>
      </c>
      <c r="R2172" t="s">
        <v>914</v>
      </c>
      <c r="S2172" t="s">
        <v>55</v>
      </c>
      <c r="T2172" t="s">
        <v>55</v>
      </c>
      <c r="U2172" t="s">
        <v>915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569</v>
      </c>
      <c r="AI2172">
        <f>"03311     "</f>
        <v>0</v>
      </c>
      <c r="AJ2172" t="s">
        <v>318</v>
      </c>
      <c r="AK2172" t="s">
        <v>319</v>
      </c>
      <c r="AL2172" t="s">
        <v>315</v>
      </c>
      <c r="AM2172" t="s">
        <v>316</v>
      </c>
      <c r="AN2172" t="s">
        <v>286</v>
      </c>
      <c r="AO2172" t="s">
        <v>317</v>
      </c>
    </row>
    <row r="2173" spans="1:41">
      <c r="A2173">
        <v>2159</v>
      </c>
      <c r="B2173" t="s">
        <v>41</v>
      </c>
      <c r="C2173" t="s">
        <v>42</v>
      </c>
      <c r="D2173" t="s">
        <v>43</v>
      </c>
      <c r="E2173">
        <f>"03"</f>
        <v>0</v>
      </c>
      <c r="F2173" t="s">
        <v>73</v>
      </c>
      <c r="G2173" t="s">
        <v>74</v>
      </c>
      <c r="H2173">
        <v>3299</v>
      </c>
      <c r="I2173" t="s">
        <v>1966</v>
      </c>
      <c r="J2173" t="s">
        <v>1967</v>
      </c>
      <c r="K2173" t="s">
        <v>48</v>
      </c>
      <c r="L2173" t="s">
        <v>49</v>
      </c>
      <c r="M2173">
        <v>18</v>
      </c>
      <c r="N2173" t="s">
        <v>1893</v>
      </c>
      <c r="O2173" t="s">
        <v>51</v>
      </c>
      <c r="P2173" t="s">
        <v>912</v>
      </c>
      <c r="Q2173" t="s">
        <v>913</v>
      </c>
      <c r="R2173" t="s">
        <v>914</v>
      </c>
      <c r="S2173" t="s">
        <v>55</v>
      </c>
      <c r="T2173" t="s">
        <v>55</v>
      </c>
      <c r="U2173" t="s">
        <v>915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570</v>
      </c>
      <c r="AI2173">
        <f>"03311     "</f>
        <v>0</v>
      </c>
      <c r="AJ2173" t="s">
        <v>318</v>
      </c>
      <c r="AK2173" t="s">
        <v>319</v>
      </c>
      <c r="AL2173" t="s">
        <v>315</v>
      </c>
      <c r="AM2173" t="s">
        <v>316</v>
      </c>
      <c r="AN2173" t="s">
        <v>286</v>
      </c>
      <c r="AO2173" t="s">
        <v>317</v>
      </c>
    </row>
    <row r="2174" spans="1:41">
      <c r="A2174">
        <v>2160</v>
      </c>
      <c r="B2174" t="s">
        <v>41</v>
      </c>
      <c r="C2174" t="s">
        <v>42</v>
      </c>
      <c r="D2174" t="s">
        <v>43</v>
      </c>
      <c r="E2174">
        <f>"03"</f>
        <v>0</v>
      </c>
      <c r="F2174" t="s">
        <v>73</v>
      </c>
      <c r="G2174" t="s">
        <v>74</v>
      </c>
      <c r="H2174">
        <v>3299</v>
      </c>
      <c r="I2174" t="s">
        <v>1966</v>
      </c>
      <c r="J2174" t="s">
        <v>1967</v>
      </c>
      <c r="K2174" t="s">
        <v>48</v>
      </c>
      <c r="L2174" t="s">
        <v>49</v>
      </c>
      <c r="M2174">
        <v>18</v>
      </c>
      <c r="N2174" t="s">
        <v>1893</v>
      </c>
      <c r="O2174" t="s">
        <v>51</v>
      </c>
      <c r="P2174" t="s">
        <v>912</v>
      </c>
      <c r="Q2174" t="s">
        <v>913</v>
      </c>
      <c r="R2174" t="s">
        <v>914</v>
      </c>
      <c r="S2174" t="s">
        <v>55</v>
      </c>
      <c r="T2174" t="s">
        <v>55</v>
      </c>
      <c r="U2174" t="s">
        <v>915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572</v>
      </c>
      <c r="AI2174">
        <f>"03101     "</f>
        <v>0</v>
      </c>
      <c r="AJ2174" t="s">
        <v>81</v>
      </c>
      <c r="AK2174" t="s">
        <v>82</v>
      </c>
      <c r="AL2174" t="s">
        <v>330</v>
      </c>
      <c r="AM2174" t="s">
        <v>331</v>
      </c>
      <c r="AN2174" t="s">
        <v>286</v>
      </c>
      <c r="AO2174" t="s">
        <v>2010</v>
      </c>
    </row>
    <row r="2175" spans="1:41">
      <c r="A2175">
        <v>2161</v>
      </c>
      <c r="B2175" t="s">
        <v>41</v>
      </c>
      <c r="C2175" t="s">
        <v>42</v>
      </c>
      <c r="D2175" t="s">
        <v>43</v>
      </c>
      <c r="E2175">
        <f>"03"</f>
        <v>0</v>
      </c>
      <c r="F2175" t="s">
        <v>73</v>
      </c>
      <c r="G2175" t="s">
        <v>74</v>
      </c>
      <c r="H2175">
        <v>3299</v>
      </c>
      <c r="I2175" t="s">
        <v>1966</v>
      </c>
      <c r="J2175" t="s">
        <v>1967</v>
      </c>
      <c r="K2175" t="s">
        <v>48</v>
      </c>
      <c r="L2175" t="s">
        <v>49</v>
      </c>
      <c r="M2175">
        <v>18</v>
      </c>
      <c r="N2175" t="s">
        <v>1893</v>
      </c>
      <c r="O2175" t="s">
        <v>51</v>
      </c>
      <c r="P2175" t="s">
        <v>912</v>
      </c>
      <c r="Q2175" t="s">
        <v>913</v>
      </c>
      <c r="R2175" t="s">
        <v>914</v>
      </c>
      <c r="S2175" t="s">
        <v>55</v>
      </c>
      <c r="T2175" t="s">
        <v>55</v>
      </c>
      <c r="U2175" t="s">
        <v>915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573</v>
      </c>
      <c r="AI2175">
        <f>"03313     "</f>
        <v>0</v>
      </c>
      <c r="AJ2175" t="s">
        <v>306</v>
      </c>
      <c r="AK2175" t="s">
        <v>307</v>
      </c>
      <c r="AL2175" t="s">
        <v>315</v>
      </c>
      <c r="AM2175" t="s">
        <v>316</v>
      </c>
      <c r="AN2175" t="s">
        <v>286</v>
      </c>
      <c r="AO2175" t="s">
        <v>806</v>
      </c>
    </row>
    <row r="2176" spans="1:41">
      <c r="A2176">
        <v>2162</v>
      </c>
      <c r="B2176" t="s">
        <v>41</v>
      </c>
      <c r="C2176" t="s">
        <v>42</v>
      </c>
      <c r="D2176" t="s">
        <v>43</v>
      </c>
      <c r="E2176">
        <f>"03"</f>
        <v>0</v>
      </c>
      <c r="F2176" t="s">
        <v>73</v>
      </c>
      <c r="G2176" t="s">
        <v>74</v>
      </c>
      <c r="H2176">
        <v>3299</v>
      </c>
      <c r="I2176" t="s">
        <v>1966</v>
      </c>
      <c r="J2176" t="s">
        <v>1967</v>
      </c>
      <c r="K2176" t="s">
        <v>48</v>
      </c>
      <c r="L2176" t="s">
        <v>49</v>
      </c>
      <c r="M2176">
        <v>18</v>
      </c>
      <c r="N2176" t="s">
        <v>1893</v>
      </c>
      <c r="O2176" t="s">
        <v>51</v>
      </c>
      <c r="P2176" t="s">
        <v>912</v>
      </c>
      <c r="Q2176" t="s">
        <v>913</v>
      </c>
      <c r="R2176" t="s">
        <v>914</v>
      </c>
      <c r="S2176" t="s">
        <v>55</v>
      </c>
      <c r="T2176" t="s">
        <v>55</v>
      </c>
      <c r="U2176" t="s">
        <v>915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574</v>
      </c>
      <c r="AI2176">
        <f>"03313     "</f>
        <v>0</v>
      </c>
      <c r="AJ2176" t="s">
        <v>306</v>
      </c>
      <c r="AK2176" t="s">
        <v>307</v>
      </c>
      <c r="AL2176" t="s">
        <v>315</v>
      </c>
      <c r="AM2176" t="s">
        <v>316</v>
      </c>
      <c r="AN2176" t="s">
        <v>286</v>
      </c>
      <c r="AO2176" t="s">
        <v>806</v>
      </c>
    </row>
    <row r="2177" spans="1:41">
      <c r="A2177">
        <v>2163</v>
      </c>
      <c r="B2177" t="s">
        <v>41</v>
      </c>
      <c r="C2177" t="s">
        <v>42</v>
      </c>
      <c r="D2177" t="s">
        <v>43</v>
      </c>
      <c r="E2177">
        <f>"05"</f>
        <v>0</v>
      </c>
      <c r="F2177" t="s">
        <v>99</v>
      </c>
      <c r="G2177" t="s">
        <v>100</v>
      </c>
      <c r="H2177">
        <v>3299</v>
      </c>
      <c r="I2177" t="s">
        <v>1966</v>
      </c>
      <c r="J2177" t="s">
        <v>1967</v>
      </c>
      <c r="K2177" t="s">
        <v>48</v>
      </c>
      <c r="L2177" t="s">
        <v>49</v>
      </c>
      <c r="M2177">
        <v>18</v>
      </c>
      <c r="N2177" t="s">
        <v>1893</v>
      </c>
      <c r="O2177" t="s">
        <v>51</v>
      </c>
      <c r="P2177" t="s">
        <v>912</v>
      </c>
      <c r="Q2177" t="s">
        <v>913</v>
      </c>
      <c r="R2177" t="s">
        <v>914</v>
      </c>
      <c r="S2177" t="s">
        <v>55</v>
      </c>
      <c r="T2177" t="s">
        <v>55</v>
      </c>
      <c r="U2177" t="s">
        <v>915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575</v>
      </c>
      <c r="AI2177">
        <f>"05131     "</f>
        <v>0</v>
      </c>
      <c r="AJ2177" t="s">
        <v>105</v>
      </c>
      <c r="AK2177" t="s">
        <v>106</v>
      </c>
      <c r="AL2177" t="s">
        <v>107</v>
      </c>
      <c r="AM2177" t="s">
        <v>108</v>
      </c>
      <c r="AN2177" t="s">
        <v>68</v>
      </c>
      <c r="AO2177" t="s">
        <v>69</v>
      </c>
    </row>
    <row r="2178" spans="1:41">
      <c r="A2178">
        <v>2164</v>
      </c>
      <c r="B2178" t="s">
        <v>41</v>
      </c>
      <c r="C2178" t="s">
        <v>42</v>
      </c>
      <c r="D2178" t="s">
        <v>43</v>
      </c>
      <c r="E2178">
        <f>"08"</f>
        <v>0</v>
      </c>
      <c r="F2178" t="s">
        <v>241</v>
      </c>
      <c r="G2178" t="s">
        <v>242</v>
      </c>
      <c r="H2178">
        <v>3299</v>
      </c>
      <c r="I2178" t="s">
        <v>1966</v>
      </c>
      <c r="J2178" t="s">
        <v>1967</v>
      </c>
      <c r="K2178" t="s">
        <v>48</v>
      </c>
      <c r="L2178" t="s">
        <v>49</v>
      </c>
      <c r="M2178">
        <v>18</v>
      </c>
      <c r="N2178" t="s">
        <v>1893</v>
      </c>
      <c r="O2178" t="s">
        <v>51</v>
      </c>
      <c r="P2178" t="s">
        <v>912</v>
      </c>
      <c r="Q2178" t="s">
        <v>913</v>
      </c>
      <c r="R2178" t="s">
        <v>914</v>
      </c>
      <c r="S2178" t="s">
        <v>55</v>
      </c>
      <c r="T2178" t="s">
        <v>55</v>
      </c>
      <c r="U2178" t="s">
        <v>915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576</v>
      </c>
      <c r="AI2178">
        <f>"08303     "</f>
        <v>0</v>
      </c>
      <c r="AJ2178" t="s">
        <v>804</v>
      </c>
      <c r="AK2178" t="s">
        <v>805</v>
      </c>
      <c r="AL2178" t="s">
        <v>375</v>
      </c>
      <c r="AM2178" t="s">
        <v>376</v>
      </c>
      <c r="AN2178" t="s">
        <v>286</v>
      </c>
      <c r="AO2178" t="s">
        <v>2011</v>
      </c>
    </row>
    <row r="2179" spans="1:41">
      <c r="A2179">
        <v>2165</v>
      </c>
      <c r="B2179" t="s">
        <v>41</v>
      </c>
      <c r="C2179" t="s">
        <v>42</v>
      </c>
      <c r="D2179" t="s">
        <v>43</v>
      </c>
      <c r="E2179">
        <f>"04"</f>
        <v>0</v>
      </c>
      <c r="F2179" t="s">
        <v>86</v>
      </c>
      <c r="G2179" t="s">
        <v>87</v>
      </c>
      <c r="H2179">
        <v>3299</v>
      </c>
      <c r="I2179" t="s">
        <v>1966</v>
      </c>
      <c r="J2179" t="s">
        <v>1967</v>
      </c>
      <c r="K2179" t="s">
        <v>48</v>
      </c>
      <c r="L2179" t="s">
        <v>49</v>
      </c>
      <c r="M2179">
        <v>18</v>
      </c>
      <c r="N2179" t="s">
        <v>1893</v>
      </c>
      <c r="O2179" t="s">
        <v>51</v>
      </c>
      <c r="P2179" t="s">
        <v>912</v>
      </c>
      <c r="Q2179" t="s">
        <v>913</v>
      </c>
      <c r="R2179" t="s">
        <v>914</v>
      </c>
      <c r="S2179" t="s">
        <v>55</v>
      </c>
      <c r="T2179" t="s">
        <v>55</v>
      </c>
      <c r="U2179" t="s">
        <v>915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577</v>
      </c>
      <c r="AI2179">
        <f>"04002     "</f>
        <v>0</v>
      </c>
      <c r="AJ2179" t="s">
        <v>519</v>
      </c>
      <c r="AK2179" t="s">
        <v>520</v>
      </c>
      <c r="AL2179" t="s">
        <v>96</v>
      </c>
      <c r="AM2179" t="s">
        <v>97</v>
      </c>
      <c r="AN2179" t="s">
        <v>286</v>
      </c>
      <c r="AO2179" t="s">
        <v>1239</v>
      </c>
    </row>
    <row r="2180" spans="1:41">
      <c r="A2180">
        <v>2166</v>
      </c>
      <c r="B2180" t="s">
        <v>41</v>
      </c>
      <c r="C2180" t="s">
        <v>42</v>
      </c>
      <c r="D2180" t="s">
        <v>43</v>
      </c>
      <c r="E2180">
        <f>"07"</f>
        <v>0</v>
      </c>
      <c r="F2180" t="s">
        <v>44</v>
      </c>
      <c r="G2180" t="s">
        <v>45</v>
      </c>
      <c r="H2180">
        <v>3299</v>
      </c>
      <c r="I2180" t="s">
        <v>1966</v>
      </c>
      <c r="J2180" t="s">
        <v>1967</v>
      </c>
      <c r="K2180" t="s">
        <v>48</v>
      </c>
      <c r="L2180" t="s">
        <v>49</v>
      </c>
      <c r="M2180">
        <v>18</v>
      </c>
      <c r="N2180" t="s">
        <v>1893</v>
      </c>
      <c r="O2180" t="s">
        <v>51</v>
      </c>
      <c r="P2180" t="s">
        <v>912</v>
      </c>
      <c r="Q2180" t="s">
        <v>913</v>
      </c>
      <c r="R2180" t="s">
        <v>914</v>
      </c>
      <c r="S2180" t="s">
        <v>55</v>
      </c>
      <c r="T2180" t="s">
        <v>55</v>
      </c>
      <c r="U2180" t="s">
        <v>915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578</v>
      </c>
      <c r="AI2180">
        <f>"07114     "</f>
        <v>0</v>
      </c>
      <c r="AJ2180" t="s">
        <v>1043</v>
      </c>
      <c r="AK2180" t="s">
        <v>1044</v>
      </c>
      <c r="AL2180" t="s">
        <v>66</v>
      </c>
      <c r="AM2180" t="s">
        <v>67</v>
      </c>
      <c r="AN2180" t="s">
        <v>286</v>
      </c>
      <c r="AO2180" t="s">
        <v>69</v>
      </c>
    </row>
    <row r="2181" spans="1:41">
      <c r="A2181">
        <v>2167</v>
      </c>
      <c r="B2181" t="s">
        <v>41</v>
      </c>
      <c r="C2181" t="s">
        <v>42</v>
      </c>
      <c r="D2181" t="s">
        <v>43</v>
      </c>
      <c r="E2181">
        <f>"07"</f>
        <v>0</v>
      </c>
      <c r="F2181" t="s">
        <v>44</v>
      </c>
      <c r="G2181" t="s">
        <v>45</v>
      </c>
      <c r="H2181">
        <v>3299</v>
      </c>
      <c r="I2181" t="s">
        <v>1966</v>
      </c>
      <c r="J2181" t="s">
        <v>1967</v>
      </c>
      <c r="K2181" t="s">
        <v>48</v>
      </c>
      <c r="L2181" t="s">
        <v>49</v>
      </c>
      <c r="M2181">
        <v>18</v>
      </c>
      <c r="N2181" t="s">
        <v>1893</v>
      </c>
      <c r="O2181" t="s">
        <v>51</v>
      </c>
      <c r="P2181" t="s">
        <v>912</v>
      </c>
      <c r="Q2181" t="s">
        <v>913</v>
      </c>
      <c r="R2181" t="s">
        <v>914</v>
      </c>
      <c r="S2181" t="s">
        <v>55</v>
      </c>
      <c r="T2181" t="s">
        <v>55</v>
      </c>
      <c r="U2181" t="s">
        <v>915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579</v>
      </c>
      <c r="AI2181">
        <f>"07221     "</f>
        <v>0</v>
      </c>
      <c r="AJ2181" t="s">
        <v>353</v>
      </c>
      <c r="AK2181" t="s">
        <v>354</v>
      </c>
      <c r="AL2181" t="s">
        <v>355</v>
      </c>
      <c r="AM2181" t="s">
        <v>356</v>
      </c>
      <c r="AN2181" t="s">
        <v>286</v>
      </c>
      <c r="AO2181" t="s">
        <v>1239</v>
      </c>
    </row>
    <row r="2182" spans="1:41">
      <c r="A2182">
        <v>2168</v>
      </c>
      <c r="B2182" t="s">
        <v>41</v>
      </c>
      <c r="C2182" t="s">
        <v>42</v>
      </c>
      <c r="D2182" t="s">
        <v>43</v>
      </c>
      <c r="E2182">
        <f>"07"</f>
        <v>0</v>
      </c>
      <c r="F2182" t="s">
        <v>44</v>
      </c>
      <c r="G2182" t="s">
        <v>45</v>
      </c>
      <c r="H2182">
        <v>3299</v>
      </c>
      <c r="I2182" t="s">
        <v>1966</v>
      </c>
      <c r="J2182" t="s">
        <v>1967</v>
      </c>
      <c r="K2182" t="s">
        <v>48</v>
      </c>
      <c r="L2182" t="s">
        <v>49</v>
      </c>
      <c r="M2182">
        <v>18</v>
      </c>
      <c r="N2182" t="s">
        <v>1893</v>
      </c>
      <c r="O2182" t="s">
        <v>51</v>
      </c>
      <c r="P2182" t="s">
        <v>912</v>
      </c>
      <c r="Q2182" t="s">
        <v>913</v>
      </c>
      <c r="R2182" t="s">
        <v>914</v>
      </c>
      <c r="S2182" t="s">
        <v>55</v>
      </c>
      <c r="T2182" t="s">
        <v>55</v>
      </c>
      <c r="U2182" t="s">
        <v>915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581</v>
      </c>
      <c r="AI2182">
        <f>"07111     "</f>
        <v>0</v>
      </c>
      <c r="AJ2182" t="s">
        <v>343</v>
      </c>
      <c r="AK2182" t="s">
        <v>344</v>
      </c>
      <c r="AL2182" t="s">
        <v>66</v>
      </c>
      <c r="AM2182" t="s">
        <v>67</v>
      </c>
      <c r="AN2182" t="s">
        <v>286</v>
      </c>
      <c r="AO2182" t="s">
        <v>1239</v>
      </c>
    </row>
    <row r="2183" spans="1:41">
      <c r="A2183">
        <v>2169</v>
      </c>
      <c r="B2183" t="s">
        <v>41</v>
      </c>
      <c r="C2183" t="s">
        <v>42</v>
      </c>
      <c r="D2183" t="s">
        <v>43</v>
      </c>
      <c r="E2183">
        <f>"02"</f>
        <v>0</v>
      </c>
      <c r="F2183" t="s">
        <v>124</v>
      </c>
      <c r="G2183" t="s">
        <v>125</v>
      </c>
      <c r="H2183">
        <v>3299</v>
      </c>
      <c r="I2183" t="s">
        <v>1966</v>
      </c>
      <c r="J2183" t="s">
        <v>1967</v>
      </c>
      <c r="K2183" t="s">
        <v>48</v>
      </c>
      <c r="L2183" t="s">
        <v>49</v>
      </c>
      <c r="M2183">
        <v>18</v>
      </c>
      <c r="N2183" t="s">
        <v>1893</v>
      </c>
      <c r="O2183" t="s">
        <v>51</v>
      </c>
      <c r="P2183" t="s">
        <v>912</v>
      </c>
      <c r="Q2183" t="s">
        <v>913</v>
      </c>
      <c r="R2183" t="s">
        <v>914</v>
      </c>
      <c r="S2183" t="s">
        <v>55</v>
      </c>
      <c r="T2183" t="s">
        <v>55</v>
      </c>
      <c r="U2183" t="s">
        <v>915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582</v>
      </c>
      <c r="AI2183">
        <f>"02201     "</f>
        <v>0</v>
      </c>
      <c r="AJ2183" t="s">
        <v>564</v>
      </c>
      <c r="AK2183" t="s">
        <v>565</v>
      </c>
      <c r="AL2183" t="s">
        <v>96</v>
      </c>
      <c r="AM2183" t="s">
        <v>97</v>
      </c>
      <c r="AN2183" t="s">
        <v>286</v>
      </c>
      <c r="AO2183" t="s">
        <v>1239</v>
      </c>
    </row>
    <row r="2184" spans="1:41">
      <c r="A2184">
        <v>2170</v>
      </c>
      <c r="B2184" t="s">
        <v>41</v>
      </c>
      <c r="C2184" t="s">
        <v>42</v>
      </c>
      <c r="D2184" t="s">
        <v>43</v>
      </c>
      <c r="E2184">
        <f>"02"</f>
        <v>0</v>
      </c>
      <c r="F2184" t="s">
        <v>124</v>
      </c>
      <c r="G2184" t="s">
        <v>125</v>
      </c>
      <c r="H2184">
        <v>3299</v>
      </c>
      <c r="I2184" t="s">
        <v>1966</v>
      </c>
      <c r="J2184" t="s">
        <v>1967</v>
      </c>
      <c r="K2184" t="s">
        <v>48</v>
      </c>
      <c r="L2184" t="s">
        <v>49</v>
      </c>
      <c r="M2184">
        <v>18</v>
      </c>
      <c r="N2184" t="s">
        <v>1893</v>
      </c>
      <c r="O2184" t="s">
        <v>51</v>
      </c>
      <c r="P2184" t="s">
        <v>912</v>
      </c>
      <c r="Q2184" t="s">
        <v>913</v>
      </c>
      <c r="R2184" t="s">
        <v>914</v>
      </c>
      <c r="S2184" t="s">
        <v>55</v>
      </c>
      <c r="T2184" t="s">
        <v>55</v>
      </c>
      <c r="U2184" t="s">
        <v>915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583</v>
      </c>
      <c r="AI2184">
        <f>"02002     "</f>
        <v>0</v>
      </c>
      <c r="AJ2184" t="s">
        <v>128</v>
      </c>
      <c r="AK2184" t="s">
        <v>129</v>
      </c>
      <c r="AL2184" t="s">
        <v>1995</v>
      </c>
      <c r="AM2184" t="s">
        <v>1996</v>
      </c>
      <c r="AN2184" t="s">
        <v>68</v>
      </c>
      <c r="AO2184" t="s">
        <v>69</v>
      </c>
    </row>
    <row r="2185" spans="1:41">
      <c r="A2185">
        <v>2171</v>
      </c>
      <c r="B2185" t="s">
        <v>41</v>
      </c>
      <c r="C2185" t="s">
        <v>42</v>
      </c>
      <c r="D2185" t="s">
        <v>43</v>
      </c>
      <c r="E2185">
        <f>"08"</f>
        <v>0</v>
      </c>
      <c r="F2185" t="s">
        <v>241</v>
      </c>
      <c r="G2185" t="s">
        <v>242</v>
      </c>
      <c r="H2185">
        <v>3299</v>
      </c>
      <c r="I2185" t="s">
        <v>1966</v>
      </c>
      <c r="J2185" t="s">
        <v>1967</v>
      </c>
      <c r="K2185" t="s">
        <v>48</v>
      </c>
      <c r="L2185" t="s">
        <v>49</v>
      </c>
      <c r="M2185">
        <v>18</v>
      </c>
      <c r="N2185" t="s">
        <v>1893</v>
      </c>
      <c r="O2185" t="s">
        <v>51</v>
      </c>
      <c r="P2185" t="s">
        <v>912</v>
      </c>
      <c r="Q2185" t="s">
        <v>913</v>
      </c>
      <c r="R2185" t="s">
        <v>914</v>
      </c>
      <c r="S2185" t="s">
        <v>55</v>
      </c>
      <c r="T2185" t="s">
        <v>55</v>
      </c>
      <c r="U2185" t="s">
        <v>915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584</v>
      </c>
      <c r="AI2185">
        <f>"08302     "</f>
        <v>0</v>
      </c>
      <c r="AJ2185" t="s">
        <v>477</v>
      </c>
      <c r="AK2185" t="s">
        <v>478</v>
      </c>
      <c r="AL2185" t="s">
        <v>375</v>
      </c>
      <c r="AM2185" t="s">
        <v>376</v>
      </c>
      <c r="AN2185" t="s">
        <v>286</v>
      </c>
      <c r="AO2185" t="s">
        <v>70</v>
      </c>
    </row>
    <row r="2186" spans="1:41">
      <c r="A2186">
        <v>2172</v>
      </c>
      <c r="B2186" t="s">
        <v>41</v>
      </c>
      <c r="C2186" t="s">
        <v>42</v>
      </c>
      <c r="D2186" t="s">
        <v>43</v>
      </c>
      <c r="E2186">
        <f>"02"</f>
        <v>0</v>
      </c>
      <c r="F2186" t="s">
        <v>124</v>
      </c>
      <c r="G2186" t="s">
        <v>125</v>
      </c>
      <c r="H2186">
        <v>3299</v>
      </c>
      <c r="I2186" t="s">
        <v>1966</v>
      </c>
      <c r="J2186" t="s">
        <v>1967</v>
      </c>
      <c r="K2186" t="s">
        <v>48</v>
      </c>
      <c r="L2186" t="s">
        <v>49</v>
      </c>
      <c r="M2186">
        <v>18</v>
      </c>
      <c r="N2186" t="s">
        <v>1893</v>
      </c>
      <c r="O2186" t="s">
        <v>51</v>
      </c>
      <c r="P2186" t="s">
        <v>912</v>
      </c>
      <c r="Q2186" t="s">
        <v>913</v>
      </c>
      <c r="R2186" t="s">
        <v>914</v>
      </c>
      <c r="S2186" t="s">
        <v>55</v>
      </c>
      <c r="T2186" t="s">
        <v>55</v>
      </c>
      <c r="U2186" t="s">
        <v>915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585</v>
      </c>
      <c r="AI2186">
        <f>"02002     "</f>
        <v>0</v>
      </c>
      <c r="AJ2186" t="s">
        <v>128</v>
      </c>
      <c r="AK2186" t="s">
        <v>129</v>
      </c>
      <c r="AL2186" t="s">
        <v>1519</v>
      </c>
      <c r="AM2186" t="s">
        <v>1520</v>
      </c>
      <c r="AN2186" t="s">
        <v>68</v>
      </c>
      <c r="AO2186" t="s">
        <v>69</v>
      </c>
    </row>
    <row r="2187" spans="1:41">
      <c r="A2187">
        <v>2173</v>
      </c>
      <c r="B2187" t="s">
        <v>41</v>
      </c>
      <c r="C2187" t="s">
        <v>42</v>
      </c>
      <c r="D2187" t="s">
        <v>43</v>
      </c>
      <c r="E2187">
        <f>"02"</f>
        <v>0</v>
      </c>
      <c r="F2187" t="s">
        <v>124</v>
      </c>
      <c r="G2187" t="s">
        <v>125</v>
      </c>
      <c r="H2187">
        <v>3299</v>
      </c>
      <c r="I2187" t="s">
        <v>1966</v>
      </c>
      <c r="J2187" t="s">
        <v>1967</v>
      </c>
      <c r="K2187" t="s">
        <v>48</v>
      </c>
      <c r="L2187" t="s">
        <v>49</v>
      </c>
      <c r="M2187">
        <v>18</v>
      </c>
      <c r="N2187" t="s">
        <v>1893</v>
      </c>
      <c r="O2187" t="s">
        <v>51</v>
      </c>
      <c r="P2187" t="s">
        <v>912</v>
      </c>
      <c r="Q2187" t="s">
        <v>913</v>
      </c>
      <c r="R2187" t="s">
        <v>914</v>
      </c>
      <c r="S2187" t="s">
        <v>55</v>
      </c>
      <c r="T2187" t="s">
        <v>55</v>
      </c>
      <c r="U2187" t="s">
        <v>915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586</v>
      </c>
      <c r="AI2187">
        <f>"02002     "</f>
        <v>0</v>
      </c>
      <c r="AJ2187" t="s">
        <v>128</v>
      </c>
      <c r="AK2187" t="s">
        <v>129</v>
      </c>
      <c r="AL2187" t="s">
        <v>1997</v>
      </c>
      <c r="AM2187" t="s">
        <v>1998</v>
      </c>
      <c r="AN2187" t="s">
        <v>68</v>
      </c>
      <c r="AO2187" t="s">
        <v>918</v>
      </c>
    </row>
    <row r="2188" spans="1:41">
      <c r="A2188">
        <v>2174</v>
      </c>
      <c r="B2188" t="s">
        <v>41</v>
      </c>
      <c r="C2188" t="s">
        <v>42</v>
      </c>
      <c r="D2188" t="s">
        <v>43</v>
      </c>
      <c r="E2188">
        <f>"05"</f>
        <v>0</v>
      </c>
      <c r="F2188" t="s">
        <v>99</v>
      </c>
      <c r="G2188" t="s">
        <v>100</v>
      </c>
      <c r="H2188">
        <v>3299</v>
      </c>
      <c r="I2188" t="s">
        <v>1966</v>
      </c>
      <c r="J2188" t="s">
        <v>1967</v>
      </c>
      <c r="K2188" t="s">
        <v>48</v>
      </c>
      <c r="L2188" t="s">
        <v>49</v>
      </c>
      <c r="M2188">
        <v>18</v>
      </c>
      <c r="N2188" t="s">
        <v>1893</v>
      </c>
      <c r="O2188" t="s">
        <v>51</v>
      </c>
      <c r="P2188" t="s">
        <v>912</v>
      </c>
      <c r="Q2188" t="s">
        <v>913</v>
      </c>
      <c r="R2188" t="s">
        <v>914</v>
      </c>
      <c r="S2188" t="s">
        <v>55</v>
      </c>
      <c r="T2188" t="s">
        <v>55</v>
      </c>
      <c r="U2188" t="s">
        <v>915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587</v>
      </c>
      <c r="AI2188">
        <f>"05113     "</f>
        <v>0</v>
      </c>
      <c r="AJ2188" t="s">
        <v>731</v>
      </c>
      <c r="AK2188" t="s">
        <v>732</v>
      </c>
      <c r="AL2188" t="s">
        <v>107</v>
      </c>
      <c r="AM2188" t="s">
        <v>108</v>
      </c>
      <c r="AN2188" t="s">
        <v>286</v>
      </c>
      <c r="AO2188" t="s">
        <v>918</v>
      </c>
    </row>
    <row r="2189" spans="1:41">
      <c r="A2189">
        <v>2175</v>
      </c>
      <c r="B2189" t="s">
        <v>41</v>
      </c>
      <c r="C2189" t="s">
        <v>42</v>
      </c>
      <c r="D2189" t="s">
        <v>43</v>
      </c>
      <c r="E2189">
        <f>"03"</f>
        <v>0</v>
      </c>
      <c r="F2189" t="s">
        <v>73</v>
      </c>
      <c r="G2189" t="s">
        <v>74</v>
      </c>
      <c r="H2189">
        <v>3299</v>
      </c>
      <c r="I2189" t="s">
        <v>1966</v>
      </c>
      <c r="J2189" t="s">
        <v>1967</v>
      </c>
      <c r="K2189" t="s">
        <v>48</v>
      </c>
      <c r="L2189" t="s">
        <v>49</v>
      </c>
      <c r="M2189">
        <v>18</v>
      </c>
      <c r="N2189" t="s">
        <v>1893</v>
      </c>
      <c r="O2189" t="s">
        <v>51</v>
      </c>
      <c r="P2189" t="s">
        <v>912</v>
      </c>
      <c r="Q2189" t="s">
        <v>913</v>
      </c>
      <c r="R2189" t="s">
        <v>914</v>
      </c>
      <c r="S2189" t="s">
        <v>55</v>
      </c>
      <c r="T2189" t="s">
        <v>55</v>
      </c>
      <c r="U2189" t="s">
        <v>915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588</v>
      </c>
      <c r="AI2189">
        <f>"03101     "</f>
        <v>0</v>
      </c>
      <c r="AJ2189" t="s">
        <v>81</v>
      </c>
      <c r="AK2189" t="s">
        <v>82</v>
      </c>
      <c r="AL2189" t="s">
        <v>83</v>
      </c>
      <c r="AM2189" t="s">
        <v>84</v>
      </c>
      <c r="AN2189" t="s">
        <v>286</v>
      </c>
      <c r="AO2189" t="s">
        <v>918</v>
      </c>
    </row>
    <row r="2190" spans="1:41">
      <c r="A2190">
        <v>2176</v>
      </c>
      <c r="B2190" t="s">
        <v>41</v>
      </c>
      <c r="C2190" t="s">
        <v>42</v>
      </c>
      <c r="D2190" t="s">
        <v>43</v>
      </c>
      <c r="E2190">
        <f>"07"</f>
        <v>0</v>
      </c>
      <c r="F2190" t="s">
        <v>44</v>
      </c>
      <c r="G2190" t="s">
        <v>45</v>
      </c>
      <c r="H2190">
        <v>3299</v>
      </c>
      <c r="I2190" t="s">
        <v>1966</v>
      </c>
      <c r="J2190" t="s">
        <v>1967</v>
      </c>
      <c r="K2190" t="s">
        <v>48</v>
      </c>
      <c r="L2190" t="s">
        <v>49</v>
      </c>
      <c r="M2190">
        <v>18</v>
      </c>
      <c r="N2190" t="s">
        <v>1893</v>
      </c>
      <c r="O2190" t="s">
        <v>51</v>
      </c>
      <c r="P2190" t="s">
        <v>912</v>
      </c>
      <c r="Q2190" t="s">
        <v>913</v>
      </c>
      <c r="R2190" t="s">
        <v>914</v>
      </c>
      <c r="S2190" t="s">
        <v>55</v>
      </c>
      <c r="T2190" t="s">
        <v>55</v>
      </c>
      <c r="U2190" t="s">
        <v>915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590</v>
      </c>
      <c r="AI2190">
        <f>"07221     "</f>
        <v>0</v>
      </c>
      <c r="AJ2190" t="s">
        <v>353</v>
      </c>
      <c r="AK2190" t="s">
        <v>354</v>
      </c>
      <c r="AL2190" t="s">
        <v>355</v>
      </c>
      <c r="AM2190" t="s">
        <v>356</v>
      </c>
      <c r="AN2190" t="s">
        <v>286</v>
      </c>
      <c r="AO2190" t="s">
        <v>2012</v>
      </c>
    </row>
    <row r="2191" spans="1:41">
      <c r="A2191">
        <v>2177</v>
      </c>
      <c r="B2191" t="s">
        <v>41</v>
      </c>
      <c r="C2191" t="s">
        <v>42</v>
      </c>
      <c r="D2191" t="s">
        <v>43</v>
      </c>
      <c r="E2191">
        <f>"08"</f>
        <v>0</v>
      </c>
      <c r="F2191" t="s">
        <v>241</v>
      </c>
      <c r="G2191" t="s">
        <v>242</v>
      </c>
      <c r="H2191">
        <v>3299</v>
      </c>
      <c r="I2191" t="s">
        <v>1966</v>
      </c>
      <c r="J2191" t="s">
        <v>1967</v>
      </c>
      <c r="K2191" t="s">
        <v>48</v>
      </c>
      <c r="L2191" t="s">
        <v>49</v>
      </c>
      <c r="M2191">
        <v>18</v>
      </c>
      <c r="N2191" t="s">
        <v>1893</v>
      </c>
      <c r="O2191" t="s">
        <v>51</v>
      </c>
      <c r="P2191" t="s">
        <v>912</v>
      </c>
      <c r="Q2191" t="s">
        <v>913</v>
      </c>
      <c r="R2191" t="s">
        <v>914</v>
      </c>
      <c r="S2191" t="s">
        <v>55</v>
      </c>
      <c r="T2191" t="s">
        <v>55</v>
      </c>
      <c r="U2191" t="s">
        <v>915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591</v>
      </c>
      <c r="AI2191">
        <f>"08303     "</f>
        <v>0</v>
      </c>
      <c r="AJ2191" t="s">
        <v>804</v>
      </c>
      <c r="AK2191" t="s">
        <v>805</v>
      </c>
      <c r="AL2191" t="s">
        <v>375</v>
      </c>
      <c r="AM2191" t="s">
        <v>376</v>
      </c>
      <c r="AN2191" t="s">
        <v>286</v>
      </c>
      <c r="AO2191" t="s">
        <v>1295</v>
      </c>
    </row>
    <row r="2192" spans="1:41">
      <c r="A2192">
        <v>2178</v>
      </c>
      <c r="B2192" t="s">
        <v>41</v>
      </c>
      <c r="C2192" t="s">
        <v>42</v>
      </c>
      <c r="D2192" t="s">
        <v>43</v>
      </c>
      <c r="E2192">
        <f>"07"</f>
        <v>0</v>
      </c>
      <c r="F2192" t="s">
        <v>44</v>
      </c>
      <c r="G2192" t="s">
        <v>45</v>
      </c>
      <c r="H2192">
        <v>3299</v>
      </c>
      <c r="I2192" t="s">
        <v>1966</v>
      </c>
      <c r="J2192" t="s">
        <v>1967</v>
      </c>
      <c r="K2192" t="s">
        <v>48</v>
      </c>
      <c r="L2192" t="s">
        <v>49</v>
      </c>
      <c r="M2192">
        <v>18</v>
      </c>
      <c r="N2192" t="s">
        <v>1893</v>
      </c>
      <c r="O2192" t="s">
        <v>51</v>
      </c>
      <c r="P2192" t="s">
        <v>912</v>
      </c>
      <c r="Q2192" t="s">
        <v>913</v>
      </c>
      <c r="R2192" t="s">
        <v>914</v>
      </c>
      <c r="S2192" t="s">
        <v>55</v>
      </c>
      <c r="T2192" t="s">
        <v>55</v>
      </c>
      <c r="U2192" t="s">
        <v>915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593</v>
      </c>
      <c r="AI2192">
        <f>"07223     "</f>
        <v>0</v>
      </c>
      <c r="AJ2192" t="s">
        <v>370</v>
      </c>
      <c r="AK2192" t="s">
        <v>371</v>
      </c>
      <c r="AL2192" t="s">
        <v>355</v>
      </c>
      <c r="AM2192" t="s">
        <v>356</v>
      </c>
      <c r="AN2192" t="s">
        <v>286</v>
      </c>
      <c r="AO2192" t="s">
        <v>69</v>
      </c>
    </row>
    <row r="2193" spans="1:41">
      <c r="A2193">
        <v>2179</v>
      </c>
      <c r="B2193" t="s">
        <v>41</v>
      </c>
      <c r="C2193" t="s">
        <v>42</v>
      </c>
      <c r="D2193" t="s">
        <v>43</v>
      </c>
      <c r="E2193">
        <f>"08"</f>
        <v>0</v>
      </c>
      <c r="F2193" t="s">
        <v>241</v>
      </c>
      <c r="G2193" t="s">
        <v>242</v>
      </c>
      <c r="H2193">
        <v>3299</v>
      </c>
      <c r="I2193" t="s">
        <v>1966</v>
      </c>
      <c r="J2193" t="s">
        <v>1967</v>
      </c>
      <c r="K2193" t="s">
        <v>48</v>
      </c>
      <c r="L2193" t="s">
        <v>49</v>
      </c>
      <c r="M2193">
        <v>18</v>
      </c>
      <c r="N2193" t="s">
        <v>1893</v>
      </c>
      <c r="O2193" t="s">
        <v>51</v>
      </c>
      <c r="P2193" t="s">
        <v>912</v>
      </c>
      <c r="Q2193" t="s">
        <v>913</v>
      </c>
      <c r="R2193" t="s">
        <v>914</v>
      </c>
      <c r="S2193" t="s">
        <v>55</v>
      </c>
      <c r="T2193" t="s">
        <v>55</v>
      </c>
      <c r="U2193" t="s">
        <v>915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594</v>
      </c>
      <c r="AI2193">
        <f>"08313     "</f>
        <v>0</v>
      </c>
      <c r="AJ2193" t="s">
        <v>869</v>
      </c>
      <c r="AK2193" t="s">
        <v>870</v>
      </c>
      <c r="AL2193" t="s">
        <v>375</v>
      </c>
      <c r="AM2193" t="s">
        <v>376</v>
      </c>
      <c r="AN2193" t="s">
        <v>286</v>
      </c>
      <c r="AO2193" t="s">
        <v>1240</v>
      </c>
    </row>
    <row r="2194" spans="1:41">
      <c r="A2194">
        <v>2180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1966</v>
      </c>
      <c r="J2194" t="s">
        <v>1967</v>
      </c>
      <c r="K2194" t="s">
        <v>48</v>
      </c>
      <c r="L2194" t="s">
        <v>49</v>
      </c>
      <c r="M2194">
        <v>18</v>
      </c>
      <c r="N2194" t="s">
        <v>1893</v>
      </c>
      <c r="O2194" t="s">
        <v>51</v>
      </c>
      <c r="P2194" t="s">
        <v>912</v>
      </c>
      <c r="Q2194" t="s">
        <v>913</v>
      </c>
      <c r="R2194" t="s">
        <v>914</v>
      </c>
      <c r="S2194" t="s">
        <v>55</v>
      </c>
      <c r="T2194" t="s">
        <v>55</v>
      </c>
      <c r="U2194" t="s">
        <v>915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595</v>
      </c>
      <c r="AI2194">
        <f>"07101     "</f>
        <v>0</v>
      </c>
      <c r="AJ2194" t="s">
        <v>64</v>
      </c>
      <c r="AK2194" t="s">
        <v>65</v>
      </c>
      <c r="AL2194" t="s">
        <v>66</v>
      </c>
      <c r="AM2194" t="s">
        <v>67</v>
      </c>
      <c r="AN2194" t="s">
        <v>286</v>
      </c>
      <c r="AO2194" t="s">
        <v>70</v>
      </c>
    </row>
    <row r="2195" spans="1:41">
      <c r="A2195">
        <v>2181</v>
      </c>
      <c r="B2195" t="s">
        <v>41</v>
      </c>
      <c r="C2195" t="s">
        <v>42</v>
      </c>
      <c r="D2195" t="s">
        <v>43</v>
      </c>
      <c r="E2195">
        <f>"07"</f>
        <v>0</v>
      </c>
      <c r="F2195" t="s">
        <v>44</v>
      </c>
      <c r="G2195" t="s">
        <v>45</v>
      </c>
      <c r="H2195">
        <v>3299</v>
      </c>
      <c r="I2195" t="s">
        <v>1966</v>
      </c>
      <c r="J2195" t="s">
        <v>1967</v>
      </c>
      <c r="K2195" t="s">
        <v>48</v>
      </c>
      <c r="L2195" t="s">
        <v>49</v>
      </c>
      <c r="M2195">
        <v>18</v>
      </c>
      <c r="N2195" t="s">
        <v>1893</v>
      </c>
      <c r="O2195" t="s">
        <v>51</v>
      </c>
      <c r="P2195" t="s">
        <v>912</v>
      </c>
      <c r="Q2195" t="s">
        <v>913</v>
      </c>
      <c r="R2195" t="s">
        <v>914</v>
      </c>
      <c r="S2195" t="s">
        <v>55</v>
      </c>
      <c r="T2195" t="s">
        <v>55</v>
      </c>
      <c r="U2195" t="s">
        <v>915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596</v>
      </c>
      <c r="AI2195">
        <f>"07222     "</f>
        <v>0</v>
      </c>
      <c r="AJ2195" t="s">
        <v>651</v>
      </c>
      <c r="AK2195" t="s">
        <v>652</v>
      </c>
      <c r="AL2195" t="s">
        <v>355</v>
      </c>
      <c r="AM2195" t="s">
        <v>356</v>
      </c>
      <c r="AN2195" t="s">
        <v>68</v>
      </c>
      <c r="AO2195" t="s">
        <v>2013</v>
      </c>
    </row>
    <row r="2196" spans="1:41">
      <c r="A2196">
        <v>2182</v>
      </c>
      <c r="B2196" t="s">
        <v>41</v>
      </c>
      <c r="C2196" t="s">
        <v>42</v>
      </c>
      <c r="D2196" t="s">
        <v>43</v>
      </c>
      <c r="E2196">
        <f>"04"</f>
        <v>0</v>
      </c>
      <c r="F2196" t="s">
        <v>86</v>
      </c>
      <c r="G2196" t="s">
        <v>87</v>
      </c>
      <c r="H2196">
        <v>3299</v>
      </c>
      <c r="I2196" t="s">
        <v>1966</v>
      </c>
      <c r="J2196" t="s">
        <v>1967</v>
      </c>
      <c r="K2196" t="s">
        <v>48</v>
      </c>
      <c r="L2196" t="s">
        <v>49</v>
      </c>
      <c r="M2196">
        <v>18</v>
      </c>
      <c r="N2196" t="s">
        <v>1893</v>
      </c>
      <c r="O2196" t="s">
        <v>51</v>
      </c>
      <c r="P2196" t="s">
        <v>912</v>
      </c>
      <c r="Q2196" t="s">
        <v>913</v>
      </c>
      <c r="R2196" t="s">
        <v>914</v>
      </c>
      <c r="S2196" t="s">
        <v>55</v>
      </c>
      <c r="T2196" t="s">
        <v>55</v>
      </c>
      <c r="U2196" t="s">
        <v>915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597</v>
      </c>
      <c r="AI2196">
        <f>"04202     "</f>
        <v>0</v>
      </c>
      <c r="AJ2196" t="s">
        <v>94</v>
      </c>
      <c r="AK2196" t="s">
        <v>95</v>
      </c>
      <c r="AL2196" t="s">
        <v>96</v>
      </c>
      <c r="AM2196" t="s">
        <v>97</v>
      </c>
      <c r="AN2196" t="s">
        <v>68</v>
      </c>
      <c r="AO2196" t="s">
        <v>1542</v>
      </c>
    </row>
    <row r="2197" spans="1:41">
      <c r="A2197">
        <v>2183</v>
      </c>
      <c r="B2197" t="s">
        <v>41</v>
      </c>
      <c r="C2197" t="s">
        <v>42</v>
      </c>
      <c r="D2197" t="s">
        <v>43</v>
      </c>
      <c r="E2197">
        <f>"08"</f>
        <v>0</v>
      </c>
      <c r="F2197" t="s">
        <v>241</v>
      </c>
      <c r="G2197" t="s">
        <v>242</v>
      </c>
      <c r="H2197">
        <v>3299</v>
      </c>
      <c r="I2197" t="s">
        <v>1966</v>
      </c>
      <c r="J2197" t="s">
        <v>1967</v>
      </c>
      <c r="K2197" t="s">
        <v>48</v>
      </c>
      <c r="L2197" t="s">
        <v>49</v>
      </c>
      <c r="M2197">
        <v>18</v>
      </c>
      <c r="N2197" t="s">
        <v>1893</v>
      </c>
      <c r="O2197" t="s">
        <v>51</v>
      </c>
      <c r="P2197" t="s">
        <v>912</v>
      </c>
      <c r="Q2197" t="s">
        <v>913</v>
      </c>
      <c r="R2197" t="s">
        <v>914</v>
      </c>
      <c r="S2197" t="s">
        <v>55</v>
      </c>
      <c r="T2197" t="s">
        <v>55</v>
      </c>
      <c r="U2197" t="s">
        <v>915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598</v>
      </c>
      <c r="AI2197">
        <f>"08301     "</f>
        <v>0</v>
      </c>
      <c r="AJ2197" t="s">
        <v>426</v>
      </c>
      <c r="AK2197" t="s">
        <v>427</v>
      </c>
      <c r="AL2197" t="s">
        <v>428</v>
      </c>
      <c r="AM2197" t="s">
        <v>429</v>
      </c>
      <c r="AN2197" t="s">
        <v>286</v>
      </c>
      <c r="AO2197" t="s">
        <v>1296</v>
      </c>
    </row>
    <row r="2198" spans="1:41">
      <c r="A2198">
        <v>2184</v>
      </c>
      <c r="B2198" t="s">
        <v>41</v>
      </c>
      <c r="C2198" t="s">
        <v>42</v>
      </c>
      <c r="D2198" t="s">
        <v>43</v>
      </c>
      <c r="E2198">
        <f>"02"</f>
        <v>0</v>
      </c>
      <c r="F2198" t="s">
        <v>124</v>
      </c>
      <c r="G2198" t="s">
        <v>125</v>
      </c>
      <c r="H2198">
        <v>3299</v>
      </c>
      <c r="I2198" t="s">
        <v>1966</v>
      </c>
      <c r="J2198" t="s">
        <v>1967</v>
      </c>
      <c r="K2198" t="s">
        <v>48</v>
      </c>
      <c r="L2198" t="s">
        <v>49</v>
      </c>
      <c r="M2198">
        <v>18</v>
      </c>
      <c r="N2198" t="s">
        <v>1893</v>
      </c>
      <c r="O2198" t="s">
        <v>51</v>
      </c>
      <c r="P2198" t="s">
        <v>912</v>
      </c>
      <c r="Q2198" t="s">
        <v>913</v>
      </c>
      <c r="R2198" t="s">
        <v>914</v>
      </c>
      <c r="S2198" t="s">
        <v>55</v>
      </c>
      <c r="T2198" t="s">
        <v>55</v>
      </c>
      <c r="U2198" t="s">
        <v>915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599</v>
      </c>
      <c r="AI2198">
        <f>"02101     "</f>
        <v>0</v>
      </c>
      <c r="AJ2198" t="s">
        <v>263</v>
      </c>
      <c r="AK2198" t="s">
        <v>264</v>
      </c>
      <c r="AL2198" t="s">
        <v>295</v>
      </c>
      <c r="AM2198" t="s">
        <v>296</v>
      </c>
      <c r="AN2198" t="s">
        <v>286</v>
      </c>
      <c r="AO2198" t="s">
        <v>70</v>
      </c>
    </row>
    <row r="2199" spans="1:41">
      <c r="A2199">
        <v>2185</v>
      </c>
      <c r="B2199" t="s">
        <v>41</v>
      </c>
      <c r="C2199" t="s">
        <v>42</v>
      </c>
      <c r="D2199" t="s">
        <v>43</v>
      </c>
      <c r="E2199">
        <f>"07"</f>
        <v>0</v>
      </c>
      <c r="F2199" t="s">
        <v>44</v>
      </c>
      <c r="G2199" t="s">
        <v>45</v>
      </c>
      <c r="H2199">
        <v>3299</v>
      </c>
      <c r="I2199" t="s">
        <v>1966</v>
      </c>
      <c r="J2199" t="s">
        <v>1967</v>
      </c>
      <c r="K2199" t="s">
        <v>48</v>
      </c>
      <c r="L2199" t="s">
        <v>49</v>
      </c>
      <c r="M2199">
        <v>18</v>
      </c>
      <c r="N2199" t="s">
        <v>1893</v>
      </c>
      <c r="O2199" t="s">
        <v>51</v>
      </c>
      <c r="P2199" t="s">
        <v>912</v>
      </c>
      <c r="Q2199" t="s">
        <v>913</v>
      </c>
      <c r="R2199" t="s">
        <v>914</v>
      </c>
      <c r="S2199" t="s">
        <v>55</v>
      </c>
      <c r="T2199" t="s">
        <v>55</v>
      </c>
      <c r="U2199" t="s">
        <v>915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600</v>
      </c>
      <c r="AI2199">
        <f>"07223     "</f>
        <v>0</v>
      </c>
      <c r="AJ2199" t="s">
        <v>370</v>
      </c>
      <c r="AK2199" t="s">
        <v>371</v>
      </c>
      <c r="AL2199" t="s">
        <v>96</v>
      </c>
      <c r="AM2199" t="s">
        <v>97</v>
      </c>
      <c r="AN2199" t="s">
        <v>286</v>
      </c>
      <c r="AO2199" t="s">
        <v>291</v>
      </c>
    </row>
    <row r="2200" spans="1:41">
      <c r="A2200">
        <v>2186</v>
      </c>
      <c r="B2200" t="s">
        <v>41</v>
      </c>
      <c r="C2200" t="s">
        <v>42</v>
      </c>
      <c r="D2200" t="s">
        <v>43</v>
      </c>
      <c r="E2200">
        <f>"09"</f>
        <v>0</v>
      </c>
      <c r="F2200" t="s">
        <v>297</v>
      </c>
      <c r="G2200" t="s">
        <v>298</v>
      </c>
      <c r="H2200">
        <v>3299</v>
      </c>
      <c r="I2200" t="s">
        <v>1966</v>
      </c>
      <c r="J2200" t="s">
        <v>1967</v>
      </c>
      <c r="K2200" t="s">
        <v>48</v>
      </c>
      <c r="L2200" t="s">
        <v>49</v>
      </c>
      <c r="M2200">
        <v>18</v>
      </c>
      <c r="N2200" t="s">
        <v>1893</v>
      </c>
      <c r="O2200" t="s">
        <v>51</v>
      </c>
      <c r="P2200" t="s">
        <v>912</v>
      </c>
      <c r="Q2200" t="s">
        <v>913</v>
      </c>
      <c r="R2200" t="s">
        <v>914</v>
      </c>
      <c r="S2200" t="s">
        <v>55</v>
      </c>
      <c r="T2200" t="s">
        <v>55</v>
      </c>
      <c r="U2200" t="s">
        <v>915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601</v>
      </c>
      <c r="AI2200">
        <f>"09102     "</f>
        <v>0</v>
      </c>
      <c r="AJ2200" t="s">
        <v>645</v>
      </c>
      <c r="AK2200" t="s">
        <v>646</v>
      </c>
      <c r="AL2200" t="s">
        <v>454</v>
      </c>
      <c r="AM2200" t="s">
        <v>455</v>
      </c>
      <c r="AN2200" t="s">
        <v>286</v>
      </c>
      <c r="AO2200" t="s">
        <v>2014</v>
      </c>
    </row>
    <row r="2201" spans="1:41">
      <c r="A2201">
        <v>2187</v>
      </c>
      <c r="B2201" t="s">
        <v>41</v>
      </c>
      <c r="C2201" t="s">
        <v>42</v>
      </c>
      <c r="D2201" t="s">
        <v>43</v>
      </c>
      <c r="E2201">
        <f>"08"</f>
        <v>0</v>
      </c>
      <c r="F2201" t="s">
        <v>241</v>
      </c>
      <c r="G2201" t="s">
        <v>242</v>
      </c>
      <c r="H2201">
        <v>3299</v>
      </c>
      <c r="I2201" t="s">
        <v>1966</v>
      </c>
      <c r="J2201" t="s">
        <v>1967</v>
      </c>
      <c r="K2201" t="s">
        <v>48</v>
      </c>
      <c r="L2201" t="s">
        <v>49</v>
      </c>
      <c r="M2201">
        <v>18</v>
      </c>
      <c r="N2201" t="s">
        <v>1893</v>
      </c>
      <c r="O2201" t="s">
        <v>51</v>
      </c>
      <c r="P2201" t="s">
        <v>912</v>
      </c>
      <c r="Q2201" t="s">
        <v>913</v>
      </c>
      <c r="R2201" t="s">
        <v>914</v>
      </c>
      <c r="S2201" t="s">
        <v>55</v>
      </c>
      <c r="T2201" t="s">
        <v>55</v>
      </c>
      <c r="U2201" t="s">
        <v>915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602</v>
      </c>
      <c r="AI2201">
        <f>"08112     "</f>
        <v>0</v>
      </c>
      <c r="AJ2201" t="s">
        <v>246</v>
      </c>
      <c r="AK2201" t="s">
        <v>247</v>
      </c>
      <c r="AL2201" t="s">
        <v>248</v>
      </c>
      <c r="AM2201" t="s">
        <v>249</v>
      </c>
      <c r="AN2201" t="s">
        <v>286</v>
      </c>
      <c r="AO2201" t="s">
        <v>2014</v>
      </c>
    </row>
    <row r="2202" spans="1:41">
      <c r="A2202">
        <v>2188</v>
      </c>
      <c r="B2202" t="s">
        <v>41</v>
      </c>
      <c r="C2202" t="s">
        <v>42</v>
      </c>
      <c r="D2202" t="s">
        <v>43</v>
      </c>
      <c r="E2202">
        <f>"06"</f>
        <v>0</v>
      </c>
      <c r="F2202" t="s">
        <v>448</v>
      </c>
      <c r="G2202" t="s">
        <v>449</v>
      </c>
      <c r="H2202">
        <v>3299</v>
      </c>
      <c r="I2202" t="s">
        <v>1966</v>
      </c>
      <c r="J2202" t="s">
        <v>1967</v>
      </c>
      <c r="K2202" t="s">
        <v>48</v>
      </c>
      <c r="L2202" t="s">
        <v>49</v>
      </c>
      <c r="M2202">
        <v>18</v>
      </c>
      <c r="N2202" t="s">
        <v>1893</v>
      </c>
      <c r="O2202" t="s">
        <v>51</v>
      </c>
      <c r="P2202" t="s">
        <v>912</v>
      </c>
      <c r="Q2202" t="s">
        <v>913</v>
      </c>
      <c r="R2202" t="s">
        <v>914</v>
      </c>
      <c r="S2202" t="s">
        <v>55</v>
      </c>
      <c r="T2202" t="s">
        <v>55</v>
      </c>
      <c r="U2202" t="s">
        <v>915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603</v>
      </c>
      <c r="AI2202">
        <f>"06201     "</f>
        <v>0</v>
      </c>
      <c r="AJ2202" t="s">
        <v>452</v>
      </c>
      <c r="AK2202" t="s">
        <v>453</v>
      </c>
      <c r="AL2202" t="s">
        <v>454</v>
      </c>
      <c r="AM2202" t="s">
        <v>455</v>
      </c>
      <c r="AN2202" t="s">
        <v>286</v>
      </c>
      <c r="AO2202" t="s">
        <v>2014</v>
      </c>
    </row>
    <row r="2203" spans="1:41">
      <c r="A2203">
        <v>2189</v>
      </c>
      <c r="B2203" t="s">
        <v>41</v>
      </c>
      <c r="C2203" t="s">
        <v>42</v>
      </c>
      <c r="D2203" t="s">
        <v>43</v>
      </c>
      <c r="E2203">
        <f>"08"</f>
        <v>0</v>
      </c>
      <c r="F2203" t="s">
        <v>241</v>
      </c>
      <c r="G2203" t="s">
        <v>242</v>
      </c>
      <c r="H2203">
        <v>3299</v>
      </c>
      <c r="I2203" t="s">
        <v>1966</v>
      </c>
      <c r="J2203" t="s">
        <v>1967</v>
      </c>
      <c r="K2203" t="s">
        <v>48</v>
      </c>
      <c r="L2203" t="s">
        <v>49</v>
      </c>
      <c r="M2203">
        <v>18</v>
      </c>
      <c r="N2203" t="s">
        <v>1893</v>
      </c>
      <c r="O2203" t="s">
        <v>51</v>
      </c>
      <c r="P2203" t="s">
        <v>912</v>
      </c>
      <c r="Q2203" t="s">
        <v>913</v>
      </c>
      <c r="R2203" t="s">
        <v>914</v>
      </c>
      <c r="S2203" t="s">
        <v>55</v>
      </c>
      <c r="T2203" t="s">
        <v>55</v>
      </c>
      <c r="U2203" t="s">
        <v>915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604</v>
      </c>
      <c r="AI2203">
        <f>"08112     "</f>
        <v>0</v>
      </c>
      <c r="AJ2203" t="s">
        <v>246</v>
      </c>
      <c r="AK2203" t="s">
        <v>247</v>
      </c>
      <c r="AL2203" t="s">
        <v>248</v>
      </c>
      <c r="AM2203" t="s">
        <v>249</v>
      </c>
      <c r="AN2203" t="s">
        <v>286</v>
      </c>
      <c r="AO2203" t="s">
        <v>2014</v>
      </c>
    </row>
    <row r="2204" spans="1:41">
      <c r="A2204">
        <v>2190</v>
      </c>
      <c r="B2204" t="s">
        <v>41</v>
      </c>
      <c r="C2204" t="s">
        <v>42</v>
      </c>
      <c r="D2204" t="s">
        <v>43</v>
      </c>
      <c r="E2204">
        <f>"03"</f>
        <v>0</v>
      </c>
      <c r="F2204" t="s">
        <v>73</v>
      </c>
      <c r="G2204" t="s">
        <v>74</v>
      </c>
      <c r="H2204">
        <v>3299</v>
      </c>
      <c r="I2204" t="s">
        <v>1966</v>
      </c>
      <c r="J2204" t="s">
        <v>1967</v>
      </c>
      <c r="K2204" t="s">
        <v>48</v>
      </c>
      <c r="L2204" t="s">
        <v>49</v>
      </c>
      <c r="M2204">
        <v>18</v>
      </c>
      <c r="N2204" t="s">
        <v>1893</v>
      </c>
      <c r="O2204" t="s">
        <v>51</v>
      </c>
      <c r="P2204" t="s">
        <v>912</v>
      </c>
      <c r="Q2204" t="s">
        <v>913</v>
      </c>
      <c r="R2204" t="s">
        <v>914</v>
      </c>
      <c r="S2204" t="s">
        <v>55</v>
      </c>
      <c r="T2204" t="s">
        <v>55</v>
      </c>
      <c r="U2204" t="s">
        <v>915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605</v>
      </c>
      <c r="AI2204">
        <f>"03312     "</f>
        <v>0</v>
      </c>
      <c r="AJ2204" t="s">
        <v>328</v>
      </c>
      <c r="AK2204" t="s">
        <v>329</v>
      </c>
      <c r="AL2204" t="s">
        <v>330</v>
      </c>
      <c r="AM2204" t="s">
        <v>331</v>
      </c>
      <c r="AN2204" t="s">
        <v>286</v>
      </c>
      <c r="AO2204" t="s">
        <v>2014</v>
      </c>
    </row>
    <row r="2205" spans="1:41">
      <c r="A2205">
        <v>2191</v>
      </c>
      <c r="B2205" t="s">
        <v>41</v>
      </c>
      <c r="C2205" t="s">
        <v>42</v>
      </c>
      <c r="D2205" t="s">
        <v>43</v>
      </c>
      <c r="E2205">
        <f>"03"</f>
        <v>0</v>
      </c>
      <c r="F2205" t="s">
        <v>73</v>
      </c>
      <c r="G2205" t="s">
        <v>74</v>
      </c>
      <c r="H2205">
        <v>3299</v>
      </c>
      <c r="I2205" t="s">
        <v>1966</v>
      </c>
      <c r="J2205" t="s">
        <v>1967</v>
      </c>
      <c r="K2205" t="s">
        <v>48</v>
      </c>
      <c r="L2205" t="s">
        <v>49</v>
      </c>
      <c r="M2205">
        <v>18</v>
      </c>
      <c r="N2205" t="s">
        <v>1893</v>
      </c>
      <c r="O2205" t="s">
        <v>51</v>
      </c>
      <c r="P2205" t="s">
        <v>912</v>
      </c>
      <c r="Q2205" t="s">
        <v>913</v>
      </c>
      <c r="R2205" t="s">
        <v>914</v>
      </c>
      <c r="S2205" t="s">
        <v>55</v>
      </c>
      <c r="T2205" t="s">
        <v>55</v>
      </c>
      <c r="U2205" t="s">
        <v>915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606</v>
      </c>
      <c r="AI2205">
        <f>"03104     "</f>
        <v>0</v>
      </c>
      <c r="AJ2205" t="s">
        <v>703</v>
      </c>
      <c r="AK2205" t="s">
        <v>704</v>
      </c>
      <c r="AL2205" t="s">
        <v>83</v>
      </c>
      <c r="AM2205" t="s">
        <v>84</v>
      </c>
      <c r="AN2205" t="s">
        <v>286</v>
      </c>
      <c r="AO2205" t="s">
        <v>2014</v>
      </c>
    </row>
    <row r="2206" spans="1:41">
      <c r="A2206">
        <v>2192</v>
      </c>
      <c r="B2206" t="s">
        <v>41</v>
      </c>
      <c r="C2206" t="s">
        <v>42</v>
      </c>
      <c r="D2206" t="s">
        <v>43</v>
      </c>
      <c r="E2206">
        <f>"02"</f>
        <v>0</v>
      </c>
      <c r="F2206" t="s">
        <v>124</v>
      </c>
      <c r="G2206" t="s">
        <v>125</v>
      </c>
      <c r="H2206">
        <v>3299</v>
      </c>
      <c r="I2206" t="s">
        <v>1966</v>
      </c>
      <c r="J2206" t="s">
        <v>1967</v>
      </c>
      <c r="K2206" t="s">
        <v>48</v>
      </c>
      <c r="L2206" t="s">
        <v>49</v>
      </c>
      <c r="M2206">
        <v>18</v>
      </c>
      <c r="N2206" t="s">
        <v>1893</v>
      </c>
      <c r="O2206" t="s">
        <v>51</v>
      </c>
      <c r="P2206" t="s">
        <v>912</v>
      </c>
      <c r="Q2206" t="s">
        <v>913</v>
      </c>
      <c r="R2206" t="s">
        <v>914</v>
      </c>
      <c r="S2206" t="s">
        <v>55</v>
      </c>
      <c r="T2206" t="s">
        <v>55</v>
      </c>
      <c r="U2206" t="s">
        <v>915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607</v>
      </c>
      <c r="AI2206">
        <f>"02104     "</f>
        <v>0</v>
      </c>
      <c r="AJ2206" t="s">
        <v>205</v>
      </c>
      <c r="AK2206" t="s">
        <v>206</v>
      </c>
      <c r="AL2206" t="s">
        <v>207</v>
      </c>
      <c r="AM2206" t="s">
        <v>208</v>
      </c>
      <c r="AN2206" t="s">
        <v>286</v>
      </c>
      <c r="AO2206" t="s">
        <v>2014</v>
      </c>
    </row>
    <row r="2207" spans="1:41">
      <c r="A2207">
        <v>2193</v>
      </c>
      <c r="B2207" t="s">
        <v>41</v>
      </c>
      <c r="C2207" t="s">
        <v>42</v>
      </c>
      <c r="D2207" t="s">
        <v>43</v>
      </c>
      <c r="E2207">
        <f>"05"</f>
        <v>0</v>
      </c>
      <c r="F2207" t="s">
        <v>99</v>
      </c>
      <c r="G2207" t="s">
        <v>100</v>
      </c>
      <c r="H2207">
        <v>3299</v>
      </c>
      <c r="I2207" t="s">
        <v>1966</v>
      </c>
      <c r="J2207" t="s">
        <v>1967</v>
      </c>
      <c r="K2207" t="s">
        <v>48</v>
      </c>
      <c r="L2207" t="s">
        <v>49</v>
      </c>
      <c r="M2207">
        <v>18</v>
      </c>
      <c r="N2207" t="s">
        <v>1893</v>
      </c>
      <c r="O2207" t="s">
        <v>51</v>
      </c>
      <c r="P2207" t="s">
        <v>912</v>
      </c>
      <c r="Q2207" t="s">
        <v>913</v>
      </c>
      <c r="R2207" t="s">
        <v>914</v>
      </c>
      <c r="S2207" t="s">
        <v>55</v>
      </c>
      <c r="T2207" t="s">
        <v>55</v>
      </c>
      <c r="U2207" t="s">
        <v>915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608</v>
      </c>
      <c r="AI2207">
        <f>"05201     "</f>
        <v>0</v>
      </c>
      <c r="AJ2207" t="s">
        <v>406</v>
      </c>
      <c r="AK2207" t="s">
        <v>407</v>
      </c>
      <c r="AL2207" t="s">
        <v>107</v>
      </c>
      <c r="AM2207" t="s">
        <v>108</v>
      </c>
      <c r="AN2207" t="s">
        <v>286</v>
      </c>
      <c r="AO2207" t="s">
        <v>70</v>
      </c>
    </row>
    <row r="2208" spans="1:41">
      <c r="A2208">
        <v>2194</v>
      </c>
      <c r="B2208" t="s">
        <v>41</v>
      </c>
      <c r="C2208" t="s">
        <v>42</v>
      </c>
      <c r="D2208" t="s">
        <v>43</v>
      </c>
      <c r="E2208">
        <f>"08"</f>
        <v>0</v>
      </c>
      <c r="F2208" t="s">
        <v>241</v>
      </c>
      <c r="G2208" t="s">
        <v>242</v>
      </c>
      <c r="H2208">
        <v>3299</v>
      </c>
      <c r="I2208" t="s">
        <v>1966</v>
      </c>
      <c r="J2208" t="s">
        <v>1967</v>
      </c>
      <c r="K2208" t="s">
        <v>48</v>
      </c>
      <c r="L2208" t="s">
        <v>49</v>
      </c>
      <c r="M2208">
        <v>18</v>
      </c>
      <c r="N2208" t="s">
        <v>1893</v>
      </c>
      <c r="O2208" t="s">
        <v>51</v>
      </c>
      <c r="P2208" t="s">
        <v>912</v>
      </c>
      <c r="Q2208" t="s">
        <v>913</v>
      </c>
      <c r="R2208" t="s">
        <v>914</v>
      </c>
      <c r="S2208" t="s">
        <v>55</v>
      </c>
      <c r="T2208" t="s">
        <v>55</v>
      </c>
      <c r="U2208" t="s">
        <v>915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609</v>
      </c>
      <c r="AI2208">
        <f>"08101     "</f>
        <v>0</v>
      </c>
      <c r="AJ2208" t="s">
        <v>581</v>
      </c>
      <c r="AK2208" t="s">
        <v>582</v>
      </c>
      <c r="AL2208" t="s">
        <v>248</v>
      </c>
      <c r="AM2208" t="s">
        <v>249</v>
      </c>
      <c r="AN2208" t="s">
        <v>286</v>
      </c>
      <c r="AO2208" t="s">
        <v>2014</v>
      </c>
    </row>
    <row r="2209" spans="1:41">
      <c r="A2209">
        <v>2195</v>
      </c>
      <c r="B2209" t="s">
        <v>41</v>
      </c>
      <c r="C2209" t="s">
        <v>42</v>
      </c>
      <c r="D2209" t="s">
        <v>43</v>
      </c>
      <c r="E2209">
        <f>"02"</f>
        <v>0</v>
      </c>
      <c r="F2209" t="s">
        <v>124</v>
      </c>
      <c r="G2209" t="s">
        <v>125</v>
      </c>
      <c r="H2209">
        <v>3299</v>
      </c>
      <c r="I2209" t="s">
        <v>1966</v>
      </c>
      <c r="J2209" t="s">
        <v>1967</v>
      </c>
      <c r="K2209" t="s">
        <v>48</v>
      </c>
      <c r="L2209" t="s">
        <v>49</v>
      </c>
      <c r="M2209">
        <v>18</v>
      </c>
      <c r="N2209" t="s">
        <v>1893</v>
      </c>
      <c r="O2209" t="s">
        <v>51</v>
      </c>
      <c r="P2209" t="s">
        <v>912</v>
      </c>
      <c r="Q2209" t="s">
        <v>913</v>
      </c>
      <c r="R2209" t="s">
        <v>914</v>
      </c>
      <c r="S2209" t="s">
        <v>55</v>
      </c>
      <c r="T2209" t="s">
        <v>55</v>
      </c>
      <c r="U2209" t="s">
        <v>915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610</v>
      </c>
      <c r="AI2209">
        <f>"02102     "</f>
        <v>0</v>
      </c>
      <c r="AJ2209" t="s">
        <v>926</v>
      </c>
      <c r="AK2209" t="s">
        <v>927</v>
      </c>
      <c r="AL2209" t="s">
        <v>207</v>
      </c>
      <c r="AM2209" t="s">
        <v>208</v>
      </c>
      <c r="AN2209" t="s">
        <v>286</v>
      </c>
      <c r="AO2209" t="s">
        <v>2014</v>
      </c>
    </row>
    <row r="2210" spans="1:41">
      <c r="A2210">
        <v>2196</v>
      </c>
      <c r="B2210" t="s">
        <v>41</v>
      </c>
      <c r="C2210" t="s">
        <v>42</v>
      </c>
      <c r="D2210" t="s">
        <v>43</v>
      </c>
      <c r="E2210">
        <f>"04"</f>
        <v>0</v>
      </c>
      <c r="F2210" t="s">
        <v>86</v>
      </c>
      <c r="G2210" t="s">
        <v>87</v>
      </c>
      <c r="H2210">
        <v>3299</v>
      </c>
      <c r="I2210" t="s">
        <v>1966</v>
      </c>
      <c r="J2210" t="s">
        <v>1967</v>
      </c>
      <c r="K2210" t="s">
        <v>48</v>
      </c>
      <c r="L2210" t="s">
        <v>49</v>
      </c>
      <c r="M2210">
        <v>18</v>
      </c>
      <c r="N2210" t="s">
        <v>1893</v>
      </c>
      <c r="O2210" t="s">
        <v>51</v>
      </c>
      <c r="P2210" t="s">
        <v>912</v>
      </c>
      <c r="Q2210" t="s">
        <v>913</v>
      </c>
      <c r="R2210" t="s">
        <v>914</v>
      </c>
      <c r="S2210" t="s">
        <v>55</v>
      </c>
      <c r="T2210" t="s">
        <v>55</v>
      </c>
      <c r="U2210" t="s">
        <v>915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611</v>
      </c>
      <c r="AI2210">
        <f>"04201     "</f>
        <v>0</v>
      </c>
      <c r="AJ2210" t="s">
        <v>219</v>
      </c>
      <c r="AK2210" t="s">
        <v>220</v>
      </c>
      <c r="AL2210" t="s">
        <v>121</v>
      </c>
      <c r="AM2210" t="s">
        <v>122</v>
      </c>
      <c r="AN2210" t="s">
        <v>286</v>
      </c>
      <c r="AO2210" t="s">
        <v>2014</v>
      </c>
    </row>
    <row r="2211" spans="1:41">
      <c r="A2211">
        <v>2197</v>
      </c>
      <c r="B2211" t="s">
        <v>41</v>
      </c>
      <c r="C2211" t="s">
        <v>42</v>
      </c>
      <c r="D2211" t="s">
        <v>43</v>
      </c>
      <c r="E2211">
        <f>"02"</f>
        <v>0</v>
      </c>
      <c r="F2211" t="s">
        <v>124</v>
      </c>
      <c r="G2211" t="s">
        <v>125</v>
      </c>
      <c r="H2211">
        <v>3299</v>
      </c>
      <c r="I2211" t="s">
        <v>1966</v>
      </c>
      <c r="J2211" t="s">
        <v>1967</v>
      </c>
      <c r="K2211" t="s">
        <v>48</v>
      </c>
      <c r="L2211" t="s">
        <v>49</v>
      </c>
      <c r="M2211">
        <v>18</v>
      </c>
      <c r="N2211" t="s">
        <v>1893</v>
      </c>
      <c r="O2211" t="s">
        <v>51</v>
      </c>
      <c r="P2211" t="s">
        <v>912</v>
      </c>
      <c r="Q2211" t="s">
        <v>913</v>
      </c>
      <c r="R2211" t="s">
        <v>914</v>
      </c>
      <c r="S2211" t="s">
        <v>55</v>
      </c>
      <c r="T2211" t="s">
        <v>55</v>
      </c>
      <c r="U2211" t="s">
        <v>915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612</v>
      </c>
      <c r="AI2211">
        <f>"02002     "</f>
        <v>0</v>
      </c>
      <c r="AJ2211" t="s">
        <v>128</v>
      </c>
      <c r="AK2211" t="s">
        <v>129</v>
      </c>
      <c r="AL2211" t="s">
        <v>96</v>
      </c>
      <c r="AM2211" t="s">
        <v>97</v>
      </c>
      <c r="AN2211" t="s">
        <v>286</v>
      </c>
      <c r="AO2211" t="s">
        <v>2014</v>
      </c>
    </row>
    <row r="2212" spans="1:41">
      <c r="A2212">
        <v>2198</v>
      </c>
      <c r="B2212" t="s">
        <v>41</v>
      </c>
      <c r="C2212" t="s">
        <v>42</v>
      </c>
      <c r="D2212" t="s">
        <v>43</v>
      </c>
      <c r="E2212">
        <f>"09"</f>
        <v>0</v>
      </c>
      <c r="F2212" t="s">
        <v>297</v>
      </c>
      <c r="G2212" t="s">
        <v>298</v>
      </c>
      <c r="H2212">
        <v>3299</v>
      </c>
      <c r="I2212" t="s">
        <v>1966</v>
      </c>
      <c r="J2212" t="s">
        <v>1967</v>
      </c>
      <c r="K2212" t="s">
        <v>48</v>
      </c>
      <c r="L2212" t="s">
        <v>49</v>
      </c>
      <c r="M2212">
        <v>18</v>
      </c>
      <c r="N2212" t="s">
        <v>1893</v>
      </c>
      <c r="O2212" t="s">
        <v>51</v>
      </c>
      <c r="P2212" t="s">
        <v>912</v>
      </c>
      <c r="Q2212" t="s">
        <v>913</v>
      </c>
      <c r="R2212" t="s">
        <v>914</v>
      </c>
      <c r="S2212" t="s">
        <v>55</v>
      </c>
      <c r="T2212" t="s">
        <v>55</v>
      </c>
      <c r="U2212" t="s">
        <v>915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613</v>
      </c>
      <c r="AI2212">
        <f>"09201     "</f>
        <v>0</v>
      </c>
      <c r="AJ2212" t="s">
        <v>841</v>
      </c>
      <c r="AK2212" t="s">
        <v>842</v>
      </c>
      <c r="AL2212" t="s">
        <v>843</v>
      </c>
      <c r="AM2212" t="s">
        <v>844</v>
      </c>
      <c r="AN2212" t="s">
        <v>286</v>
      </c>
      <c r="AO2212" t="s">
        <v>2014</v>
      </c>
    </row>
    <row r="2213" spans="1:41">
      <c r="A2213">
        <v>2199</v>
      </c>
      <c r="B2213" t="s">
        <v>41</v>
      </c>
      <c r="C2213" t="s">
        <v>42</v>
      </c>
      <c r="D2213" t="s">
        <v>43</v>
      </c>
      <c r="E2213">
        <f>"05"</f>
        <v>0</v>
      </c>
      <c r="F2213" t="s">
        <v>99</v>
      </c>
      <c r="G2213" t="s">
        <v>100</v>
      </c>
      <c r="H2213">
        <v>3299</v>
      </c>
      <c r="I2213" t="s">
        <v>1966</v>
      </c>
      <c r="J2213" t="s">
        <v>1967</v>
      </c>
      <c r="K2213" t="s">
        <v>48</v>
      </c>
      <c r="L2213" t="s">
        <v>49</v>
      </c>
      <c r="M2213">
        <v>18</v>
      </c>
      <c r="N2213" t="s">
        <v>1893</v>
      </c>
      <c r="O2213" t="s">
        <v>51</v>
      </c>
      <c r="P2213" t="s">
        <v>912</v>
      </c>
      <c r="Q2213" t="s">
        <v>913</v>
      </c>
      <c r="R2213" t="s">
        <v>914</v>
      </c>
      <c r="S2213" t="s">
        <v>55</v>
      </c>
      <c r="T2213" t="s">
        <v>55</v>
      </c>
      <c r="U2213" t="s">
        <v>915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614</v>
      </c>
      <c r="AI2213">
        <f>"05112     "</f>
        <v>0</v>
      </c>
      <c r="AJ2213" t="s">
        <v>748</v>
      </c>
      <c r="AK2213" t="s">
        <v>749</v>
      </c>
      <c r="AL2213" t="s">
        <v>107</v>
      </c>
      <c r="AM2213" t="s">
        <v>108</v>
      </c>
      <c r="AN2213" t="s">
        <v>286</v>
      </c>
      <c r="AO2213" t="s">
        <v>2014</v>
      </c>
    </row>
    <row r="2214" spans="1:41">
      <c r="A2214">
        <v>2200</v>
      </c>
      <c r="B2214" t="s">
        <v>41</v>
      </c>
      <c r="C2214" t="s">
        <v>42</v>
      </c>
      <c r="D2214" t="s">
        <v>43</v>
      </c>
      <c r="E2214">
        <f>"05"</f>
        <v>0</v>
      </c>
      <c r="F2214" t="s">
        <v>99</v>
      </c>
      <c r="G2214" t="s">
        <v>100</v>
      </c>
      <c r="H2214">
        <v>3299</v>
      </c>
      <c r="I2214" t="s">
        <v>1966</v>
      </c>
      <c r="J2214" t="s">
        <v>1967</v>
      </c>
      <c r="K2214" t="s">
        <v>48</v>
      </c>
      <c r="L2214" t="s">
        <v>49</v>
      </c>
      <c r="M2214">
        <v>18</v>
      </c>
      <c r="N2214" t="s">
        <v>1893</v>
      </c>
      <c r="O2214" t="s">
        <v>51</v>
      </c>
      <c r="P2214" t="s">
        <v>912</v>
      </c>
      <c r="Q2214" t="s">
        <v>913</v>
      </c>
      <c r="R2214" t="s">
        <v>914</v>
      </c>
      <c r="S2214" t="s">
        <v>55</v>
      </c>
      <c r="T2214" t="s">
        <v>55</v>
      </c>
      <c r="U2214" t="s">
        <v>915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615</v>
      </c>
      <c r="AI2214">
        <f>"05011     "</f>
        <v>0</v>
      </c>
      <c r="AJ2214" t="s">
        <v>502</v>
      </c>
      <c r="AK2214" t="s">
        <v>503</v>
      </c>
      <c r="AL2214" t="s">
        <v>107</v>
      </c>
      <c r="AM2214" t="s">
        <v>108</v>
      </c>
      <c r="AN2214" t="s">
        <v>286</v>
      </c>
      <c r="AO2214" t="s">
        <v>2014</v>
      </c>
    </row>
    <row r="2215" spans="1:41">
      <c r="A2215">
        <v>2201</v>
      </c>
      <c r="B2215" t="s">
        <v>41</v>
      </c>
      <c r="C2215" t="s">
        <v>42</v>
      </c>
      <c r="D2215" t="s">
        <v>43</v>
      </c>
      <c r="E2215">
        <f>"03"</f>
        <v>0</v>
      </c>
      <c r="F2215" t="s">
        <v>73</v>
      </c>
      <c r="G2215" t="s">
        <v>74</v>
      </c>
      <c r="H2215">
        <v>3299</v>
      </c>
      <c r="I2215" t="s">
        <v>1966</v>
      </c>
      <c r="J2215" t="s">
        <v>1967</v>
      </c>
      <c r="K2215" t="s">
        <v>48</v>
      </c>
      <c r="L2215" t="s">
        <v>49</v>
      </c>
      <c r="M2215">
        <v>18</v>
      </c>
      <c r="N2215" t="s">
        <v>1893</v>
      </c>
      <c r="O2215" t="s">
        <v>51</v>
      </c>
      <c r="P2215" t="s">
        <v>912</v>
      </c>
      <c r="Q2215" t="s">
        <v>913</v>
      </c>
      <c r="R2215" t="s">
        <v>914</v>
      </c>
      <c r="S2215" t="s">
        <v>55</v>
      </c>
      <c r="T2215" t="s">
        <v>55</v>
      </c>
      <c r="U2215" t="s">
        <v>915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616</v>
      </c>
      <c r="AI2215">
        <f>"03101     "</f>
        <v>0</v>
      </c>
      <c r="AJ2215" t="s">
        <v>81</v>
      </c>
      <c r="AK2215" t="s">
        <v>82</v>
      </c>
      <c r="AL2215" t="s">
        <v>83</v>
      </c>
      <c r="AM2215" t="s">
        <v>84</v>
      </c>
      <c r="AN2215" t="s">
        <v>286</v>
      </c>
      <c r="AO2215" t="s">
        <v>2014</v>
      </c>
    </row>
    <row r="2216" spans="1:41">
      <c r="A2216">
        <v>2202</v>
      </c>
      <c r="B2216" t="s">
        <v>41</v>
      </c>
      <c r="C2216" t="s">
        <v>42</v>
      </c>
      <c r="D2216" t="s">
        <v>43</v>
      </c>
      <c r="E2216">
        <f>"02"</f>
        <v>0</v>
      </c>
      <c r="F2216" t="s">
        <v>124</v>
      </c>
      <c r="G2216" t="s">
        <v>125</v>
      </c>
      <c r="H2216">
        <v>3299</v>
      </c>
      <c r="I2216" t="s">
        <v>1966</v>
      </c>
      <c r="J2216" t="s">
        <v>1967</v>
      </c>
      <c r="K2216" t="s">
        <v>48</v>
      </c>
      <c r="L2216" t="s">
        <v>49</v>
      </c>
      <c r="M2216">
        <v>18</v>
      </c>
      <c r="N2216" t="s">
        <v>1893</v>
      </c>
      <c r="O2216" t="s">
        <v>51</v>
      </c>
      <c r="P2216" t="s">
        <v>912</v>
      </c>
      <c r="Q2216" t="s">
        <v>913</v>
      </c>
      <c r="R2216" t="s">
        <v>914</v>
      </c>
      <c r="S2216" t="s">
        <v>55</v>
      </c>
      <c r="T2216" t="s">
        <v>55</v>
      </c>
      <c r="U2216" t="s">
        <v>915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617</v>
      </c>
      <c r="AI2216">
        <f>"02103     "</f>
        <v>0</v>
      </c>
      <c r="AJ2216" t="s">
        <v>989</v>
      </c>
      <c r="AK2216" t="s">
        <v>990</v>
      </c>
      <c r="AL2216" t="s">
        <v>207</v>
      </c>
      <c r="AM2216" t="s">
        <v>208</v>
      </c>
      <c r="AN2216" t="s">
        <v>286</v>
      </c>
      <c r="AO2216" t="s">
        <v>71</v>
      </c>
    </row>
    <row r="2217" spans="1:41">
      <c r="A2217">
        <v>2203</v>
      </c>
      <c r="B2217" t="s">
        <v>41</v>
      </c>
      <c r="C2217" t="s">
        <v>42</v>
      </c>
      <c r="D2217" t="s">
        <v>43</v>
      </c>
      <c r="E2217">
        <f>"08"</f>
        <v>0</v>
      </c>
      <c r="F2217" t="s">
        <v>241</v>
      </c>
      <c r="G2217" t="s">
        <v>242</v>
      </c>
      <c r="H2217">
        <v>3299</v>
      </c>
      <c r="I2217" t="s">
        <v>1966</v>
      </c>
      <c r="J2217" t="s">
        <v>1967</v>
      </c>
      <c r="K2217" t="s">
        <v>48</v>
      </c>
      <c r="L2217" t="s">
        <v>49</v>
      </c>
      <c r="M2217">
        <v>18</v>
      </c>
      <c r="N2217" t="s">
        <v>1893</v>
      </c>
      <c r="O2217" t="s">
        <v>51</v>
      </c>
      <c r="P2217" t="s">
        <v>912</v>
      </c>
      <c r="Q2217" t="s">
        <v>913</v>
      </c>
      <c r="R2217" t="s">
        <v>914</v>
      </c>
      <c r="S2217" t="s">
        <v>55</v>
      </c>
      <c r="T2217" t="s">
        <v>55</v>
      </c>
      <c r="U2217" t="s">
        <v>915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618</v>
      </c>
      <c r="AI2217">
        <f>"0811      "</f>
        <v>0</v>
      </c>
      <c r="AJ2217" t="s">
        <v>508</v>
      </c>
      <c r="AK2217" t="s">
        <v>509</v>
      </c>
      <c r="AL2217" t="s">
        <v>248</v>
      </c>
      <c r="AM2217" t="s">
        <v>249</v>
      </c>
      <c r="AN2217" t="s">
        <v>286</v>
      </c>
      <c r="AO2217" t="s">
        <v>70</v>
      </c>
    </row>
    <row r="2218" spans="1:41">
      <c r="A2218">
        <v>2204</v>
      </c>
      <c r="B2218" t="s">
        <v>41</v>
      </c>
      <c r="C2218" t="s">
        <v>42</v>
      </c>
      <c r="D2218" t="s">
        <v>43</v>
      </c>
      <c r="E2218">
        <f>"07"</f>
        <v>0</v>
      </c>
      <c r="F2218" t="s">
        <v>44</v>
      </c>
      <c r="G2218" t="s">
        <v>45</v>
      </c>
      <c r="H2218">
        <v>3299</v>
      </c>
      <c r="I2218" t="s">
        <v>1966</v>
      </c>
      <c r="J2218" t="s">
        <v>1967</v>
      </c>
      <c r="K2218" t="s">
        <v>48</v>
      </c>
      <c r="L2218" t="s">
        <v>49</v>
      </c>
      <c r="M2218">
        <v>18</v>
      </c>
      <c r="N2218" t="s">
        <v>1893</v>
      </c>
      <c r="O2218" t="s">
        <v>51</v>
      </c>
      <c r="P2218" t="s">
        <v>912</v>
      </c>
      <c r="Q2218" t="s">
        <v>913</v>
      </c>
      <c r="R2218" t="s">
        <v>914</v>
      </c>
      <c r="S2218" t="s">
        <v>55</v>
      </c>
      <c r="T2218" t="s">
        <v>55</v>
      </c>
      <c r="U2218" t="s">
        <v>915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619</v>
      </c>
      <c r="AI2218">
        <f>"07221     "</f>
        <v>0</v>
      </c>
      <c r="AJ2218" t="s">
        <v>353</v>
      </c>
      <c r="AK2218" t="s">
        <v>354</v>
      </c>
      <c r="AL2218" t="s">
        <v>355</v>
      </c>
      <c r="AM2218" t="s">
        <v>356</v>
      </c>
      <c r="AN2218" t="s">
        <v>286</v>
      </c>
      <c r="AO2218" t="s">
        <v>2014</v>
      </c>
    </row>
    <row r="2219" spans="1:41">
      <c r="A2219">
        <v>2205</v>
      </c>
      <c r="B2219" t="s">
        <v>41</v>
      </c>
      <c r="C2219" t="s">
        <v>42</v>
      </c>
      <c r="D2219" t="s">
        <v>43</v>
      </c>
      <c r="E2219">
        <f>"02"</f>
        <v>0</v>
      </c>
      <c r="F2219" t="s">
        <v>124</v>
      </c>
      <c r="G2219" t="s">
        <v>125</v>
      </c>
      <c r="H2219">
        <v>3299</v>
      </c>
      <c r="I2219" t="s">
        <v>1966</v>
      </c>
      <c r="J2219" t="s">
        <v>1967</v>
      </c>
      <c r="K2219" t="s">
        <v>48</v>
      </c>
      <c r="L2219" t="s">
        <v>49</v>
      </c>
      <c r="M2219">
        <v>18</v>
      </c>
      <c r="N2219" t="s">
        <v>1893</v>
      </c>
      <c r="O2219" t="s">
        <v>51</v>
      </c>
      <c r="P2219" t="s">
        <v>912</v>
      </c>
      <c r="Q2219" t="s">
        <v>913</v>
      </c>
      <c r="R2219" t="s">
        <v>914</v>
      </c>
      <c r="S2219" t="s">
        <v>55</v>
      </c>
      <c r="T2219" t="s">
        <v>55</v>
      </c>
      <c r="U2219" t="s">
        <v>915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620</v>
      </c>
      <c r="AI2219">
        <f>"02002     "</f>
        <v>0</v>
      </c>
      <c r="AJ2219" t="s">
        <v>128</v>
      </c>
      <c r="AK2219" t="s">
        <v>129</v>
      </c>
      <c r="AL2219" t="s">
        <v>96</v>
      </c>
      <c r="AM2219" t="s">
        <v>97</v>
      </c>
      <c r="AN2219" t="s">
        <v>286</v>
      </c>
      <c r="AO2219" t="s">
        <v>2014</v>
      </c>
    </row>
    <row r="2220" spans="1:41">
      <c r="A2220">
        <v>2206</v>
      </c>
      <c r="B2220" t="s">
        <v>41</v>
      </c>
      <c r="C2220" t="s">
        <v>42</v>
      </c>
      <c r="D2220" t="s">
        <v>43</v>
      </c>
      <c r="E2220">
        <f>"07"</f>
        <v>0</v>
      </c>
      <c r="F2220" t="s">
        <v>44</v>
      </c>
      <c r="G2220" t="s">
        <v>45</v>
      </c>
      <c r="H2220">
        <v>3299</v>
      </c>
      <c r="I2220" t="s">
        <v>1966</v>
      </c>
      <c r="J2220" t="s">
        <v>1967</v>
      </c>
      <c r="K2220" t="s">
        <v>48</v>
      </c>
      <c r="L2220" t="s">
        <v>49</v>
      </c>
      <c r="M2220">
        <v>18</v>
      </c>
      <c r="N2220" t="s">
        <v>1893</v>
      </c>
      <c r="O2220" t="s">
        <v>51</v>
      </c>
      <c r="P2220" t="s">
        <v>912</v>
      </c>
      <c r="Q2220" t="s">
        <v>913</v>
      </c>
      <c r="R2220" t="s">
        <v>914</v>
      </c>
      <c r="S2220" t="s">
        <v>55</v>
      </c>
      <c r="T2220" t="s">
        <v>55</v>
      </c>
      <c r="U2220" t="s">
        <v>915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621</v>
      </c>
      <c r="AI2220">
        <f>"07222     "</f>
        <v>0</v>
      </c>
      <c r="AJ2220" t="s">
        <v>651</v>
      </c>
      <c r="AK2220" t="s">
        <v>652</v>
      </c>
      <c r="AL2220" t="s">
        <v>355</v>
      </c>
      <c r="AM2220" t="s">
        <v>356</v>
      </c>
      <c r="AN2220" t="s">
        <v>286</v>
      </c>
      <c r="AO2220" t="s">
        <v>2014</v>
      </c>
    </row>
    <row r="2221" spans="1:41">
      <c r="A2221">
        <v>2207</v>
      </c>
      <c r="B2221" t="s">
        <v>41</v>
      </c>
      <c r="C2221" t="s">
        <v>42</v>
      </c>
      <c r="D2221" t="s">
        <v>43</v>
      </c>
      <c r="E2221">
        <f>"05"</f>
        <v>0</v>
      </c>
      <c r="F2221" t="s">
        <v>99</v>
      </c>
      <c r="G2221" t="s">
        <v>100</v>
      </c>
      <c r="H2221">
        <v>3299</v>
      </c>
      <c r="I2221" t="s">
        <v>1966</v>
      </c>
      <c r="J2221" t="s">
        <v>1967</v>
      </c>
      <c r="K2221" t="s">
        <v>48</v>
      </c>
      <c r="L2221" t="s">
        <v>49</v>
      </c>
      <c r="M2221">
        <v>18</v>
      </c>
      <c r="N2221" t="s">
        <v>1893</v>
      </c>
      <c r="O2221" t="s">
        <v>51</v>
      </c>
      <c r="P2221" t="s">
        <v>912</v>
      </c>
      <c r="Q2221" t="s">
        <v>913</v>
      </c>
      <c r="R2221" t="s">
        <v>914</v>
      </c>
      <c r="S2221" t="s">
        <v>55</v>
      </c>
      <c r="T2221" t="s">
        <v>55</v>
      </c>
      <c r="U2221" t="s">
        <v>915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622</v>
      </c>
      <c r="AI2221">
        <f>"05114     "</f>
        <v>0</v>
      </c>
      <c r="AJ2221" t="s">
        <v>590</v>
      </c>
      <c r="AK2221" t="s">
        <v>591</v>
      </c>
      <c r="AL2221" t="s">
        <v>107</v>
      </c>
      <c r="AM2221" t="s">
        <v>108</v>
      </c>
      <c r="AN2221" t="s">
        <v>286</v>
      </c>
      <c r="AO2221" t="s">
        <v>2014</v>
      </c>
    </row>
    <row r="2222" spans="1:41">
      <c r="A2222">
        <v>2208</v>
      </c>
      <c r="B2222" t="s">
        <v>41</v>
      </c>
      <c r="C2222" t="s">
        <v>42</v>
      </c>
      <c r="D2222" t="s">
        <v>43</v>
      </c>
      <c r="E2222">
        <f>"09"</f>
        <v>0</v>
      </c>
      <c r="F2222" t="s">
        <v>297</v>
      </c>
      <c r="G2222" t="s">
        <v>298</v>
      </c>
      <c r="H2222">
        <v>3299</v>
      </c>
      <c r="I2222" t="s">
        <v>1966</v>
      </c>
      <c r="J2222" t="s">
        <v>1967</v>
      </c>
      <c r="K2222" t="s">
        <v>48</v>
      </c>
      <c r="L2222" t="s">
        <v>49</v>
      </c>
      <c r="M2222">
        <v>18</v>
      </c>
      <c r="N2222" t="s">
        <v>1893</v>
      </c>
      <c r="O2222" t="s">
        <v>51</v>
      </c>
      <c r="P2222" t="s">
        <v>912</v>
      </c>
      <c r="Q2222" t="s">
        <v>913</v>
      </c>
      <c r="R2222" t="s">
        <v>914</v>
      </c>
      <c r="S2222" t="s">
        <v>55</v>
      </c>
      <c r="T2222" t="s">
        <v>55</v>
      </c>
      <c r="U2222" t="s">
        <v>915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623</v>
      </c>
      <c r="AI2222">
        <f>"09201     "</f>
        <v>0</v>
      </c>
      <c r="AJ2222" t="s">
        <v>841</v>
      </c>
      <c r="AK2222" t="s">
        <v>842</v>
      </c>
      <c r="AL2222" t="s">
        <v>843</v>
      </c>
      <c r="AM2222" t="s">
        <v>844</v>
      </c>
      <c r="AN2222" t="s">
        <v>286</v>
      </c>
      <c r="AO2222" t="s">
        <v>2014</v>
      </c>
    </row>
    <row r="2223" spans="1:41">
      <c r="A2223">
        <v>2209</v>
      </c>
      <c r="B2223" t="s">
        <v>41</v>
      </c>
      <c r="C2223" t="s">
        <v>42</v>
      </c>
      <c r="D2223" t="s">
        <v>43</v>
      </c>
      <c r="E2223">
        <f>"06"</f>
        <v>0</v>
      </c>
      <c r="F2223" t="s">
        <v>448</v>
      </c>
      <c r="G2223" t="s">
        <v>449</v>
      </c>
      <c r="H2223">
        <v>3299</v>
      </c>
      <c r="I2223" t="s">
        <v>1966</v>
      </c>
      <c r="J2223" t="s">
        <v>1967</v>
      </c>
      <c r="K2223" t="s">
        <v>48</v>
      </c>
      <c r="L2223" t="s">
        <v>49</v>
      </c>
      <c r="M2223">
        <v>18</v>
      </c>
      <c r="N2223" t="s">
        <v>1893</v>
      </c>
      <c r="O2223" t="s">
        <v>51</v>
      </c>
      <c r="P2223" t="s">
        <v>912</v>
      </c>
      <c r="Q2223" t="s">
        <v>913</v>
      </c>
      <c r="R2223" t="s">
        <v>914</v>
      </c>
      <c r="S2223" t="s">
        <v>55</v>
      </c>
      <c r="T2223" t="s">
        <v>55</v>
      </c>
      <c r="U2223" t="s">
        <v>915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624</v>
      </c>
      <c r="AI2223">
        <f>"06102     "</f>
        <v>0</v>
      </c>
      <c r="AJ2223" t="s">
        <v>552</v>
      </c>
      <c r="AK2223" t="s">
        <v>553</v>
      </c>
      <c r="AL2223" t="s">
        <v>231</v>
      </c>
      <c r="AM2223" t="s">
        <v>232</v>
      </c>
      <c r="AN2223" t="s">
        <v>286</v>
      </c>
      <c r="AO2223" t="s">
        <v>2014</v>
      </c>
    </row>
    <row r="2224" spans="1:41">
      <c r="A2224">
        <v>2210</v>
      </c>
      <c r="B2224" t="s">
        <v>41</v>
      </c>
      <c r="C2224" t="s">
        <v>42</v>
      </c>
      <c r="D2224" t="s">
        <v>43</v>
      </c>
      <c r="E2224">
        <f>"05"</f>
        <v>0</v>
      </c>
      <c r="F2224" t="s">
        <v>99</v>
      </c>
      <c r="G2224" t="s">
        <v>100</v>
      </c>
      <c r="H2224">
        <v>3299</v>
      </c>
      <c r="I2224" t="s">
        <v>1966</v>
      </c>
      <c r="J2224" t="s">
        <v>1967</v>
      </c>
      <c r="K2224" t="s">
        <v>48</v>
      </c>
      <c r="L2224" t="s">
        <v>49</v>
      </c>
      <c r="M2224">
        <v>18</v>
      </c>
      <c r="N2224" t="s">
        <v>1893</v>
      </c>
      <c r="O2224" t="s">
        <v>51</v>
      </c>
      <c r="P2224" t="s">
        <v>912</v>
      </c>
      <c r="Q2224" t="s">
        <v>913</v>
      </c>
      <c r="R2224" t="s">
        <v>914</v>
      </c>
      <c r="S2224" t="s">
        <v>55</v>
      </c>
      <c r="T2224" t="s">
        <v>55</v>
      </c>
      <c r="U2224" t="s">
        <v>915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625</v>
      </c>
      <c r="AI2224">
        <f>"05205     "</f>
        <v>0</v>
      </c>
      <c r="AJ2224" t="s">
        <v>470</v>
      </c>
      <c r="AK2224" t="s">
        <v>471</v>
      </c>
      <c r="AL2224" t="s">
        <v>107</v>
      </c>
      <c r="AM2224" t="s">
        <v>108</v>
      </c>
      <c r="AN2224" t="s">
        <v>286</v>
      </c>
      <c r="AO2224" t="s">
        <v>2014</v>
      </c>
    </row>
    <row r="2225" spans="1:41">
      <c r="A2225">
        <v>2211</v>
      </c>
      <c r="B2225" t="s">
        <v>41</v>
      </c>
      <c r="C2225" t="s">
        <v>42</v>
      </c>
      <c r="D2225" t="s">
        <v>43</v>
      </c>
      <c r="E2225">
        <f>"05"</f>
        <v>0</v>
      </c>
      <c r="F2225" t="s">
        <v>99</v>
      </c>
      <c r="G2225" t="s">
        <v>100</v>
      </c>
      <c r="H2225">
        <v>3299</v>
      </c>
      <c r="I2225" t="s">
        <v>1966</v>
      </c>
      <c r="J2225" t="s">
        <v>1967</v>
      </c>
      <c r="K2225" t="s">
        <v>48</v>
      </c>
      <c r="L2225" t="s">
        <v>49</v>
      </c>
      <c r="M2225">
        <v>18</v>
      </c>
      <c r="N2225" t="s">
        <v>1893</v>
      </c>
      <c r="O2225" t="s">
        <v>51</v>
      </c>
      <c r="P2225" t="s">
        <v>912</v>
      </c>
      <c r="Q2225" t="s">
        <v>913</v>
      </c>
      <c r="R2225" t="s">
        <v>914</v>
      </c>
      <c r="S2225" t="s">
        <v>55</v>
      </c>
      <c r="T2225" t="s">
        <v>55</v>
      </c>
      <c r="U2225" t="s">
        <v>915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626</v>
      </c>
      <c r="AI2225">
        <f>"05114     "</f>
        <v>0</v>
      </c>
      <c r="AJ2225" t="s">
        <v>590</v>
      </c>
      <c r="AK2225" t="s">
        <v>591</v>
      </c>
      <c r="AL2225" t="s">
        <v>107</v>
      </c>
      <c r="AM2225" t="s">
        <v>108</v>
      </c>
      <c r="AN2225" t="s">
        <v>286</v>
      </c>
      <c r="AO2225" t="s">
        <v>71</v>
      </c>
    </row>
    <row r="2226" spans="1:41">
      <c r="A2226">
        <v>2212</v>
      </c>
      <c r="B2226" t="s">
        <v>41</v>
      </c>
      <c r="C2226" t="s">
        <v>42</v>
      </c>
      <c r="D2226" t="s">
        <v>43</v>
      </c>
      <c r="E2226">
        <f>"02"</f>
        <v>0</v>
      </c>
      <c r="F2226" t="s">
        <v>124</v>
      </c>
      <c r="G2226" t="s">
        <v>125</v>
      </c>
      <c r="H2226">
        <v>3299</v>
      </c>
      <c r="I2226" t="s">
        <v>1966</v>
      </c>
      <c r="J2226" t="s">
        <v>1967</v>
      </c>
      <c r="K2226" t="s">
        <v>48</v>
      </c>
      <c r="L2226" t="s">
        <v>49</v>
      </c>
      <c r="M2226">
        <v>18</v>
      </c>
      <c r="N2226" t="s">
        <v>1893</v>
      </c>
      <c r="O2226" t="s">
        <v>51</v>
      </c>
      <c r="P2226" t="s">
        <v>912</v>
      </c>
      <c r="Q2226" t="s">
        <v>913</v>
      </c>
      <c r="R2226" t="s">
        <v>914</v>
      </c>
      <c r="S2226" t="s">
        <v>55</v>
      </c>
      <c r="T2226" t="s">
        <v>55</v>
      </c>
      <c r="U2226" t="s">
        <v>915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627</v>
      </c>
      <c r="AI2226">
        <f>"02002     "</f>
        <v>0</v>
      </c>
      <c r="AJ2226" t="s">
        <v>128</v>
      </c>
      <c r="AK2226" t="s">
        <v>129</v>
      </c>
      <c r="AL2226" t="s">
        <v>1521</v>
      </c>
      <c r="AM2226" t="s">
        <v>1522</v>
      </c>
      <c r="AN2226" t="s">
        <v>286</v>
      </c>
      <c r="AO2226" t="s">
        <v>2014</v>
      </c>
    </row>
    <row r="2227" spans="1:41">
      <c r="A2227">
        <v>2213</v>
      </c>
      <c r="B2227" t="s">
        <v>41</v>
      </c>
      <c r="C2227" t="s">
        <v>42</v>
      </c>
      <c r="D2227" t="s">
        <v>43</v>
      </c>
      <c r="E2227">
        <f>"06"</f>
        <v>0</v>
      </c>
      <c r="F2227" t="s">
        <v>448</v>
      </c>
      <c r="G2227" t="s">
        <v>449</v>
      </c>
      <c r="H2227">
        <v>3299</v>
      </c>
      <c r="I2227" t="s">
        <v>1966</v>
      </c>
      <c r="J2227" t="s">
        <v>1967</v>
      </c>
      <c r="K2227" t="s">
        <v>48</v>
      </c>
      <c r="L2227" t="s">
        <v>49</v>
      </c>
      <c r="M2227">
        <v>18</v>
      </c>
      <c r="N2227" t="s">
        <v>1893</v>
      </c>
      <c r="O2227" t="s">
        <v>51</v>
      </c>
      <c r="P2227" t="s">
        <v>912</v>
      </c>
      <c r="Q2227" t="s">
        <v>913</v>
      </c>
      <c r="R2227" t="s">
        <v>914</v>
      </c>
      <c r="S2227" t="s">
        <v>55</v>
      </c>
      <c r="T2227" t="s">
        <v>55</v>
      </c>
      <c r="U2227" t="s">
        <v>915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628</v>
      </c>
      <c r="AI2227">
        <f>"062       "</f>
        <v>0</v>
      </c>
      <c r="AJ2227" t="s">
        <v>678</v>
      </c>
      <c r="AK2227" t="s">
        <v>679</v>
      </c>
      <c r="AL2227" t="s">
        <v>454</v>
      </c>
      <c r="AM2227" t="s">
        <v>455</v>
      </c>
      <c r="AN2227" t="s">
        <v>286</v>
      </c>
      <c r="AO2227" t="s">
        <v>70</v>
      </c>
    </row>
    <row r="2228" spans="1:41">
      <c r="A2228">
        <v>2214</v>
      </c>
      <c r="B2228" t="s">
        <v>41</v>
      </c>
      <c r="C2228" t="s">
        <v>42</v>
      </c>
      <c r="D2228" t="s">
        <v>43</v>
      </c>
      <c r="E2228">
        <f>"09"</f>
        <v>0</v>
      </c>
      <c r="F2228" t="s">
        <v>297</v>
      </c>
      <c r="G2228" t="s">
        <v>298</v>
      </c>
      <c r="H2228">
        <v>3299</v>
      </c>
      <c r="I2228" t="s">
        <v>1966</v>
      </c>
      <c r="J2228" t="s">
        <v>1967</v>
      </c>
      <c r="K2228" t="s">
        <v>48</v>
      </c>
      <c r="L2228" t="s">
        <v>49</v>
      </c>
      <c r="M2228">
        <v>18</v>
      </c>
      <c r="N2228" t="s">
        <v>1893</v>
      </c>
      <c r="O2228" t="s">
        <v>51</v>
      </c>
      <c r="P2228" t="s">
        <v>912</v>
      </c>
      <c r="Q2228" t="s">
        <v>913</v>
      </c>
      <c r="R2228" t="s">
        <v>914</v>
      </c>
      <c r="S2228" t="s">
        <v>55</v>
      </c>
      <c r="T2228" t="s">
        <v>55</v>
      </c>
      <c r="U2228" t="s">
        <v>915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629</v>
      </c>
      <c r="AI2228">
        <f>"09201     "</f>
        <v>0</v>
      </c>
      <c r="AJ2228" t="s">
        <v>841</v>
      </c>
      <c r="AK2228" t="s">
        <v>842</v>
      </c>
      <c r="AL2228" t="s">
        <v>843</v>
      </c>
      <c r="AM2228" t="s">
        <v>844</v>
      </c>
      <c r="AN2228" t="s">
        <v>286</v>
      </c>
      <c r="AO2228" t="s">
        <v>2014</v>
      </c>
    </row>
    <row r="2229" spans="1:41">
      <c r="A2229">
        <v>2215</v>
      </c>
      <c r="B2229" t="s">
        <v>41</v>
      </c>
      <c r="C2229" t="s">
        <v>42</v>
      </c>
      <c r="D2229" t="s">
        <v>43</v>
      </c>
      <c r="E2229">
        <f>"02"</f>
        <v>0</v>
      </c>
      <c r="F2229" t="s">
        <v>124</v>
      </c>
      <c r="G2229" t="s">
        <v>125</v>
      </c>
      <c r="H2229">
        <v>3299</v>
      </c>
      <c r="I2229" t="s">
        <v>1966</v>
      </c>
      <c r="J2229" t="s">
        <v>1967</v>
      </c>
      <c r="K2229" t="s">
        <v>48</v>
      </c>
      <c r="L2229" t="s">
        <v>49</v>
      </c>
      <c r="M2229">
        <v>18</v>
      </c>
      <c r="N2229" t="s">
        <v>1893</v>
      </c>
      <c r="O2229" t="s">
        <v>51</v>
      </c>
      <c r="P2229" t="s">
        <v>912</v>
      </c>
      <c r="Q2229" t="s">
        <v>913</v>
      </c>
      <c r="R2229" t="s">
        <v>914</v>
      </c>
      <c r="S2229" t="s">
        <v>55</v>
      </c>
      <c r="T2229" t="s">
        <v>55</v>
      </c>
      <c r="U2229" t="s">
        <v>915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630</v>
      </c>
      <c r="AI2229">
        <f>"02001     "</f>
        <v>0</v>
      </c>
      <c r="AJ2229" t="s">
        <v>834</v>
      </c>
      <c r="AK2229" t="s">
        <v>835</v>
      </c>
      <c r="AL2229" t="s">
        <v>96</v>
      </c>
      <c r="AM2229" t="s">
        <v>97</v>
      </c>
      <c r="AN2229" t="s">
        <v>286</v>
      </c>
      <c r="AO2229" t="s">
        <v>71</v>
      </c>
    </row>
    <row r="2230" spans="1:41">
      <c r="A2230">
        <v>2216</v>
      </c>
      <c r="B2230" t="s">
        <v>41</v>
      </c>
      <c r="C2230" t="s">
        <v>42</v>
      </c>
      <c r="D2230" t="s">
        <v>43</v>
      </c>
      <c r="E2230">
        <f>"06"</f>
        <v>0</v>
      </c>
      <c r="F2230" t="s">
        <v>448</v>
      </c>
      <c r="G2230" t="s">
        <v>449</v>
      </c>
      <c r="H2230">
        <v>3299</v>
      </c>
      <c r="I2230" t="s">
        <v>1966</v>
      </c>
      <c r="J2230" t="s">
        <v>1967</v>
      </c>
      <c r="K2230" t="s">
        <v>48</v>
      </c>
      <c r="L2230" t="s">
        <v>49</v>
      </c>
      <c r="M2230">
        <v>18</v>
      </c>
      <c r="N2230" t="s">
        <v>1893</v>
      </c>
      <c r="O2230" t="s">
        <v>51</v>
      </c>
      <c r="P2230" t="s">
        <v>912</v>
      </c>
      <c r="Q2230" t="s">
        <v>913</v>
      </c>
      <c r="R2230" t="s">
        <v>914</v>
      </c>
      <c r="S2230" t="s">
        <v>55</v>
      </c>
      <c r="T2230" t="s">
        <v>55</v>
      </c>
      <c r="U2230" t="s">
        <v>915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631</v>
      </c>
      <c r="AI2230">
        <f>"062       "</f>
        <v>0</v>
      </c>
      <c r="AJ2230" t="s">
        <v>678</v>
      </c>
      <c r="AK2230" t="s">
        <v>679</v>
      </c>
      <c r="AL2230" t="s">
        <v>454</v>
      </c>
      <c r="AM2230" t="s">
        <v>455</v>
      </c>
      <c r="AN2230" t="s">
        <v>286</v>
      </c>
      <c r="AO2230" t="s">
        <v>2014</v>
      </c>
    </row>
    <row r="2231" spans="1:41">
      <c r="A2231">
        <v>2217</v>
      </c>
      <c r="B2231" t="s">
        <v>41</v>
      </c>
      <c r="C2231" t="s">
        <v>42</v>
      </c>
      <c r="D2231" t="s">
        <v>43</v>
      </c>
      <c r="E2231">
        <f>"05"</f>
        <v>0</v>
      </c>
      <c r="F2231" t="s">
        <v>99</v>
      </c>
      <c r="G2231" t="s">
        <v>100</v>
      </c>
      <c r="H2231">
        <v>3299</v>
      </c>
      <c r="I2231" t="s">
        <v>1966</v>
      </c>
      <c r="J2231" t="s">
        <v>1967</v>
      </c>
      <c r="K2231" t="s">
        <v>48</v>
      </c>
      <c r="L2231" t="s">
        <v>49</v>
      </c>
      <c r="M2231">
        <v>18</v>
      </c>
      <c r="N2231" t="s">
        <v>1893</v>
      </c>
      <c r="O2231" t="s">
        <v>51</v>
      </c>
      <c r="P2231" t="s">
        <v>912</v>
      </c>
      <c r="Q2231" t="s">
        <v>913</v>
      </c>
      <c r="R2231" t="s">
        <v>914</v>
      </c>
      <c r="S2231" t="s">
        <v>55</v>
      </c>
      <c r="T2231" t="s">
        <v>55</v>
      </c>
      <c r="U2231" t="s">
        <v>915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632</v>
      </c>
      <c r="AI2231">
        <f>"05312     "</f>
        <v>0</v>
      </c>
      <c r="AJ2231" t="s">
        <v>196</v>
      </c>
      <c r="AK2231" t="s">
        <v>197</v>
      </c>
      <c r="AL2231" t="s">
        <v>107</v>
      </c>
      <c r="AM2231" t="s">
        <v>108</v>
      </c>
      <c r="AN2231" t="s">
        <v>286</v>
      </c>
      <c r="AO2231" t="s">
        <v>2014</v>
      </c>
    </row>
    <row r="2232" spans="1:41">
      <c r="A2232">
        <v>2218</v>
      </c>
      <c r="B2232" t="s">
        <v>41</v>
      </c>
      <c r="C2232" t="s">
        <v>42</v>
      </c>
      <c r="D2232" t="s">
        <v>43</v>
      </c>
      <c r="E2232">
        <f>"03"</f>
        <v>0</v>
      </c>
      <c r="F2232" t="s">
        <v>73</v>
      </c>
      <c r="G2232" t="s">
        <v>74</v>
      </c>
      <c r="H2232">
        <v>3299</v>
      </c>
      <c r="I2232" t="s">
        <v>1966</v>
      </c>
      <c r="J2232" t="s">
        <v>1967</v>
      </c>
      <c r="K2232" t="s">
        <v>48</v>
      </c>
      <c r="L2232" t="s">
        <v>49</v>
      </c>
      <c r="M2232">
        <v>18</v>
      </c>
      <c r="N2232" t="s">
        <v>1893</v>
      </c>
      <c r="O2232" t="s">
        <v>51</v>
      </c>
      <c r="P2232" t="s">
        <v>912</v>
      </c>
      <c r="Q2232" t="s">
        <v>913</v>
      </c>
      <c r="R2232" t="s">
        <v>914</v>
      </c>
      <c r="S2232" t="s">
        <v>55</v>
      </c>
      <c r="T2232" t="s">
        <v>55</v>
      </c>
      <c r="U2232" t="s">
        <v>915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633</v>
      </c>
      <c r="AI2232">
        <f>"03101     "</f>
        <v>0</v>
      </c>
      <c r="AJ2232" t="s">
        <v>81</v>
      </c>
      <c r="AK2232" t="s">
        <v>82</v>
      </c>
      <c r="AL2232" t="s">
        <v>330</v>
      </c>
      <c r="AM2232" t="s">
        <v>331</v>
      </c>
      <c r="AN2232" t="s">
        <v>286</v>
      </c>
      <c r="AO2232" t="s">
        <v>2014</v>
      </c>
    </row>
    <row r="2233" spans="1:41">
      <c r="A2233">
        <v>2219</v>
      </c>
      <c r="B2233" t="s">
        <v>41</v>
      </c>
      <c r="C2233" t="s">
        <v>42</v>
      </c>
      <c r="D2233" t="s">
        <v>43</v>
      </c>
      <c r="E2233">
        <f>"05"</f>
        <v>0</v>
      </c>
      <c r="F2233" t="s">
        <v>99</v>
      </c>
      <c r="G2233" t="s">
        <v>100</v>
      </c>
      <c r="H2233">
        <v>3299</v>
      </c>
      <c r="I2233" t="s">
        <v>1966</v>
      </c>
      <c r="J2233" t="s">
        <v>1967</v>
      </c>
      <c r="K2233" t="s">
        <v>48</v>
      </c>
      <c r="L2233" t="s">
        <v>49</v>
      </c>
      <c r="M2233">
        <v>18</v>
      </c>
      <c r="N2233" t="s">
        <v>1893</v>
      </c>
      <c r="O2233" t="s">
        <v>51</v>
      </c>
      <c r="P2233" t="s">
        <v>912</v>
      </c>
      <c r="Q2233" t="s">
        <v>913</v>
      </c>
      <c r="R2233" t="s">
        <v>914</v>
      </c>
      <c r="S2233" t="s">
        <v>55</v>
      </c>
      <c r="T2233" t="s">
        <v>55</v>
      </c>
      <c r="U2233" t="s">
        <v>915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634</v>
      </c>
      <c r="AI2233">
        <f>"0512      "</f>
        <v>0</v>
      </c>
      <c r="AJ2233" t="s">
        <v>783</v>
      </c>
      <c r="AK2233" t="s">
        <v>784</v>
      </c>
      <c r="AL2233" t="s">
        <v>107</v>
      </c>
      <c r="AM2233" t="s">
        <v>108</v>
      </c>
      <c r="AN2233" t="s">
        <v>286</v>
      </c>
      <c r="AO2233" t="s">
        <v>70</v>
      </c>
    </row>
    <row r="2234" spans="1:41">
      <c r="A2234">
        <v>2220</v>
      </c>
      <c r="B2234" t="s">
        <v>41</v>
      </c>
      <c r="C2234" t="s">
        <v>42</v>
      </c>
      <c r="D2234" t="s">
        <v>43</v>
      </c>
      <c r="E2234">
        <f>"08"</f>
        <v>0</v>
      </c>
      <c r="F2234" t="s">
        <v>241</v>
      </c>
      <c r="G2234" t="s">
        <v>242</v>
      </c>
      <c r="H2234">
        <v>3299</v>
      </c>
      <c r="I2234" t="s">
        <v>1966</v>
      </c>
      <c r="J2234" t="s">
        <v>1967</v>
      </c>
      <c r="K2234" t="s">
        <v>48</v>
      </c>
      <c r="L2234" t="s">
        <v>49</v>
      </c>
      <c r="M2234">
        <v>18</v>
      </c>
      <c r="N2234" t="s">
        <v>1893</v>
      </c>
      <c r="O2234" t="s">
        <v>51</v>
      </c>
      <c r="P2234" t="s">
        <v>912</v>
      </c>
      <c r="Q2234" t="s">
        <v>913</v>
      </c>
      <c r="R2234" t="s">
        <v>914</v>
      </c>
      <c r="S2234" t="s">
        <v>55</v>
      </c>
      <c r="T2234" t="s">
        <v>55</v>
      </c>
      <c r="U2234" t="s">
        <v>915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635</v>
      </c>
      <c r="AI2234">
        <f>"08101     "</f>
        <v>0</v>
      </c>
      <c r="AJ2234" t="s">
        <v>581</v>
      </c>
      <c r="AK2234" t="s">
        <v>582</v>
      </c>
      <c r="AL2234" t="s">
        <v>248</v>
      </c>
      <c r="AM2234" t="s">
        <v>249</v>
      </c>
      <c r="AN2234" t="s">
        <v>286</v>
      </c>
      <c r="AO2234" t="s">
        <v>2014</v>
      </c>
    </row>
    <row r="2235" spans="1:41">
      <c r="A2235">
        <v>2221</v>
      </c>
      <c r="B2235" t="s">
        <v>41</v>
      </c>
      <c r="C2235" t="s">
        <v>42</v>
      </c>
      <c r="D2235" t="s">
        <v>43</v>
      </c>
      <c r="E2235">
        <f>"05"</f>
        <v>0</v>
      </c>
      <c r="F2235" t="s">
        <v>99</v>
      </c>
      <c r="G2235" t="s">
        <v>100</v>
      </c>
      <c r="H2235">
        <v>3299</v>
      </c>
      <c r="I2235" t="s">
        <v>1966</v>
      </c>
      <c r="J2235" t="s">
        <v>1967</v>
      </c>
      <c r="K2235" t="s">
        <v>48</v>
      </c>
      <c r="L2235" t="s">
        <v>49</v>
      </c>
      <c r="M2235">
        <v>18</v>
      </c>
      <c r="N2235" t="s">
        <v>1893</v>
      </c>
      <c r="O2235" t="s">
        <v>51</v>
      </c>
      <c r="P2235" t="s">
        <v>912</v>
      </c>
      <c r="Q2235" t="s">
        <v>913</v>
      </c>
      <c r="R2235" t="s">
        <v>914</v>
      </c>
      <c r="S2235" t="s">
        <v>55</v>
      </c>
      <c r="T2235" t="s">
        <v>55</v>
      </c>
      <c r="U2235" t="s">
        <v>915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636</v>
      </c>
      <c r="AI2235">
        <f>"05132     "</f>
        <v>0</v>
      </c>
      <c r="AJ2235" t="s">
        <v>494</v>
      </c>
      <c r="AK2235" t="s">
        <v>495</v>
      </c>
      <c r="AL2235" t="s">
        <v>107</v>
      </c>
      <c r="AM2235" t="s">
        <v>108</v>
      </c>
      <c r="AN2235" t="s">
        <v>286</v>
      </c>
      <c r="AO2235" t="s">
        <v>2014</v>
      </c>
    </row>
    <row r="2236" spans="1:41">
      <c r="A2236">
        <v>2222</v>
      </c>
      <c r="B2236" t="s">
        <v>41</v>
      </c>
      <c r="C2236" t="s">
        <v>42</v>
      </c>
      <c r="D2236" t="s">
        <v>43</v>
      </c>
      <c r="E2236">
        <f>"03"</f>
        <v>0</v>
      </c>
      <c r="F2236" t="s">
        <v>73</v>
      </c>
      <c r="G2236" t="s">
        <v>74</v>
      </c>
      <c r="H2236">
        <v>3299</v>
      </c>
      <c r="I2236" t="s">
        <v>1966</v>
      </c>
      <c r="J2236" t="s">
        <v>1967</v>
      </c>
      <c r="K2236" t="s">
        <v>48</v>
      </c>
      <c r="L2236" t="s">
        <v>49</v>
      </c>
      <c r="M2236">
        <v>18</v>
      </c>
      <c r="N2236" t="s">
        <v>1893</v>
      </c>
      <c r="O2236" t="s">
        <v>51</v>
      </c>
      <c r="P2236" t="s">
        <v>912</v>
      </c>
      <c r="Q2236" t="s">
        <v>913</v>
      </c>
      <c r="R2236" t="s">
        <v>914</v>
      </c>
      <c r="S2236" t="s">
        <v>55</v>
      </c>
      <c r="T2236" t="s">
        <v>55</v>
      </c>
      <c r="U2236" t="s">
        <v>915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637</v>
      </c>
      <c r="AI2236">
        <f>"03101     "</f>
        <v>0</v>
      </c>
      <c r="AJ2236" t="s">
        <v>81</v>
      </c>
      <c r="AK2236" t="s">
        <v>82</v>
      </c>
      <c r="AL2236" t="s">
        <v>83</v>
      </c>
      <c r="AM2236" t="s">
        <v>84</v>
      </c>
      <c r="AN2236" t="s">
        <v>286</v>
      </c>
      <c r="AO2236" t="s">
        <v>2014</v>
      </c>
    </row>
    <row r="2237" spans="1:41">
      <c r="A2237">
        <v>2223</v>
      </c>
      <c r="B2237" t="s">
        <v>41</v>
      </c>
      <c r="C2237" t="s">
        <v>42</v>
      </c>
      <c r="D2237" t="s">
        <v>43</v>
      </c>
      <c r="E2237">
        <f>"05"</f>
        <v>0</v>
      </c>
      <c r="F2237" t="s">
        <v>99</v>
      </c>
      <c r="G2237" t="s">
        <v>100</v>
      </c>
      <c r="H2237">
        <v>3299</v>
      </c>
      <c r="I2237" t="s">
        <v>1966</v>
      </c>
      <c r="J2237" t="s">
        <v>1967</v>
      </c>
      <c r="K2237" t="s">
        <v>48</v>
      </c>
      <c r="L2237" t="s">
        <v>49</v>
      </c>
      <c r="M2237">
        <v>18</v>
      </c>
      <c r="N2237" t="s">
        <v>1893</v>
      </c>
      <c r="O2237" t="s">
        <v>51</v>
      </c>
      <c r="P2237" t="s">
        <v>912</v>
      </c>
      <c r="Q2237" t="s">
        <v>913</v>
      </c>
      <c r="R2237" t="s">
        <v>914</v>
      </c>
      <c r="S2237" t="s">
        <v>55</v>
      </c>
      <c r="T2237" t="s">
        <v>55</v>
      </c>
      <c r="U2237" t="s">
        <v>915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638</v>
      </c>
      <c r="AI2237">
        <f>"05205     "</f>
        <v>0</v>
      </c>
      <c r="AJ2237" t="s">
        <v>470</v>
      </c>
      <c r="AK2237" t="s">
        <v>471</v>
      </c>
      <c r="AL2237" t="s">
        <v>107</v>
      </c>
      <c r="AM2237" t="s">
        <v>108</v>
      </c>
      <c r="AN2237" t="s">
        <v>286</v>
      </c>
      <c r="AO2237" t="s">
        <v>411</v>
      </c>
    </row>
    <row r="2238" spans="1:41">
      <c r="A2238">
        <v>2224</v>
      </c>
      <c r="B2238" t="s">
        <v>41</v>
      </c>
      <c r="C2238" t="s">
        <v>42</v>
      </c>
      <c r="D2238" t="s">
        <v>43</v>
      </c>
      <c r="E2238">
        <f>"07"</f>
        <v>0</v>
      </c>
      <c r="F2238" t="s">
        <v>44</v>
      </c>
      <c r="G2238" t="s">
        <v>45</v>
      </c>
      <c r="H2238">
        <v>3299</v>
      </c>
      <c r="I2238" t="s">
        <v>1966</v>
      </c>
      <c r="J2238" t="s">
        <v>1967</v>
      </c>
      <c r="K2238" t="s">
        <v>48</v>
      </c>
      <c r="L2238" t="s">
        <v>49</v>
      </c>
      <c r="M2238">
        <v>18</v>
      </c>
      <c r="N2238" t="s">
        <v>1893</v>
      </c>
      <c r="O2238" t="s">
        <v>51</v>
      </c>
      <c r="P2238" t="s">
        <v>912</v>
      </c>
      <c r="Q2238" t="s">
        <v>913</v>
      </c>
      <c r="R2238" t="s">
        <v>914</v>
      </c>
      <c r="S2238" t="s">
        <v>55</v>
      </c>
      <c r="T2238" t="s">
        <v>55</v>
      </c>
      <c r="U2238" t="s">
        <v>915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639</v>
      </c>
      <c r="AI2238">
        <f>"07222     "</f>
        <v>0</v>
      </c>
      <c r="AJ2238" t="s">
        <v>651</v>
      </c>
      <c r="AK2238" t="s">
        <v>652</v>
      </c>
      <c r="AL2238" t="s">
        <v>355</v>
      </c>
      <c r="AM2238" t="s">
        <v>356</v>
      </c>
      <c r="AN2238" t="s">
        <v>286</v>
      </c>
      <c r="AO2238" t="s">
        <v>411</v>
      </c>
    </row>
    <row r="2239" spans="1:41">
      <c r="A2239">
        <v>2225</v>
      </c>
      <c r="B2239" t="s">
        <v>41</v>
      </c>
      <c r="C2239" t="s">
        <v>42</v>
      </c>
      <c r="D2239" t="s">
        <v>43</v>
      </c>
      <c r="E2239">
        <f>"03"</f>
        <v>0</v>
      </c>
      <c r="F2239" t="s">
        <v>73</v>
      </c>
      <c r="G2239" t="s">
        <v>74</v>
      </c>
      <c r="H2239">
        <v>3299</v>
      </c>
      <c r="I2239" t="s">
        <v>1966</v>
      </c>
      <c r="J2239" t="s">
        <v>1967</v>
      </c>
      <c r="K2239" t="s">
        <v>48</v>
      </c>
      <c r="L2239" t="s">
        <v>49</v>
      </c>
      <c r="M2239">
        <v>18</v>
      </c>
      <c r="N2239" t="s">
        <v>1893</v>
      </c>
      <c r="O2239" t="s">
        <v>51</v>
      </c>
      <c r="P2239" t="s">
        <v>912</v>
      </c>
      <c r="Q2239" t="s">
        <v>913</v>
      </c>
      <c r="R2239" t="s">
        <v>914</v>
      </c>
      <c r="S2239" t="s">
        <v>55</v>
      </c>
      <c r="T2239" t="s">
        <v>55</v>
      </c>
      <c r="U2239" t="s">
        <v>915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640</v>
      </c>
      <c r="AI2239">
        <f>"03101     "</f>
        <v>0</v>
      </c>
      <c r="AJ2239" t="s">
        <v>81</v>
      </c>
      <c r="AK2239" t="s">
        <v>82</v>
      </c>
      <c r="AL2239" t="s">
        <v>83</v>
      </c>
      <c r="AM2239" t="s">
        <v>84</v>
      </c>
      <c r="AN2239" t="s">
        <v>286</v>
      </c>
      <c r="AO2239" t="s">
        <v>2015</v>
      </c>
    </row>
    <row r="2240" spans="1:41">
      <c r="A2240">
        <v>2226</v>
      </c>
      <c r="B2240" t="s">
        <v>41</v>
      </c>
      <c r="C2240" t="s">
        <v>42</v>
      </c>
      <c r="D2240" t="s">
        <v>43</v>
      </c>
      <c r="E2240">
        <f>"05"</f>
        <v>0</v>
      </c>
      <c r="F2240" t="s">
        <v>99</v>
      </c>
      <c r="G2240" t="s">
        <v>100</v>
      </c>
      <c r="H2240">
        <v>3299</v>
      </c>
      <c r="I2240" t="s">
        <v>1966</v>
      </c>
      <c r="J2240" t="s">
        <v>1967</v>
      </c>
      <c r="K2240" t="s">
        <v>48</v>
      </c>
      <c r="L2240" t="s">
        <v>49</v>
      </c>
      <c r="M2240">
        <v>18</v>
      </c>
      <c r="N2240" t="s">
        <v>1893</v>
      </c>
      <c r="O2240" t="s">
        <v>51</v>
      </c>
      <c r="P2240" t="s">
        <v>912</v>
      </c>
      <c r="Q2240" t="s">
        <v>913</v>
      </c>
      <c r="R2240" t="s">
        <v>914</v>
      </c>
      <c r="S2240" t="s">
        <v>55</v>
      </c>
      <c r="T2240" t="s">
        <v>55</v>
      </c>
      <c r="U2240" t="s">
        <v>915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641</v>
      </c>
      <c r="AI2240">
        <f>"05411     "</f>
        <v>0</v>
      </c>
      <c r="AJ2240" t="s">
        <v>401</v>
      </c>
      <c r="AK2240" t="s">
        <v>402</v>
      </c>
      <c r="AL2240" t="s">
        <v>107</v>
      </c>
      <c r="AM2240" t="s">
        <v>108</v>
      </c>
      <c r="AN2240" t="s">
        <v>286</v>
      </c>
      <c r="AO2240" t="s">
        <v>2015</v>
      </c>
    </row>
    <row r="2241" spans="1:41">
      <c r="A2241">
        <v>2227</v>
      </c>
      <c r="B2241" t="s">
        <v>41</v>
      </c>
      <c r="C2241" t="s">
        <v>42</v>
      </c>
      <c r="D2241" t="s">
        <v>43</v>
      </c>
      <c r="E2241">
        <f>"02"</f>
        <v>0</v>
      </c>
      <c r="F2241" t="s">
        <v>124</v>
      </c>
      <c r="G2241" t="s">
        <v>125</v>
      </c>
      <c r="H2241">
        <v>3299</v>
      </c>
      <c r="I2241" t="s">
        <v>1966</v>
      </c>
      <c r="J2241" t="s">
        <v>1967</v>
      </c>
      <c r="K2241" t="s">
        <v>48</v>
      </c>
      <c r="L2241" t="s">
        <v>49</v>
      </c>
      <c r="M2241">
        <v>18</v>
      </c>
      <c r="N2241" t="s">
        <v>1893</v>
      </c>
      <c r="O2241" t="s">
        <v>51</v>
      </c>
      <c r="P2241" t="s">
        <v>912</v>
      </c>
      <c r="Q2241" t="s">
        <v>913</v>
      </c>
      <c r="R2241" t="s">
        <v>914</v>
      </c>
      <c r="S2241" t="s">
        <v>55</v>
      </c>
      <c r="T2241" t="s">
        <v>55</v>
      </c>
      <c r="U2241" t="s">
        <v>915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642</v>
      </c>
      <c r="AI2241">
        <f>"02102     "</f>
        <v>0</v>
      </c>
      <c r="AJ2241" t="s">
        <v>926</v>
      </c>
      <c r="AK2241" t="s">
        <v>927</v>
      </c>
      <c r="AL2241" t="s">
        <v>207</v>
      </c>
      <c r="AM2241" t="s">
        <v>208</v>
      </c>
      <c r="AN2241" t="s">
        <v>286</v>
      </c>
      <c r="AO2241" t="s">
        <v>807</v>
      </c>
    </row>
    <row r="2242" spans="1:41">
      <c r="A2242">
        <v>2228</v>
      </c>
      <c r="B2242" t="s">
        <v>41</v>
      </c>
      <c r="C2242" t="s">
        <v>42</v>
      </c>
      <c r="D2242" t="s">
        <v>43</v>
      </c>
      <c r="E2242">
        <f>"07"</f>
        <v>0</v>
      </c>
      <c r="F2242" t="s">
        <v>44</v>
      </c>
      <c r="G2242" t="s">
        <v>45</v>
      </c>
      <c r="H2242">
        <v>3299</v>
      </c>
      <c r="I2242" t="s">
        <v>1966</v>
      </c>
      <c r="J2242" t="s">
        <v>1967</v>
      </c>
      <c r="K2242" t="s">
        <v>48</v>
      </c>
      <c r="L2242" t="s">
        <v>49</v>
      </c>
      <c r="M2242">
        <v>18</v>
      </c>
      <c r="N2242" t="s">
        <v>1893</v>
      </c>
      <c r="O2242" t="s">
        <v>51</v>
      </c>
      <c r="P2242" t="s">
        <v>912</v>
      </c>
      <c r="Q2242" t="s">
        <v>913</v>
      </c>
      <c r="R2242" t="s">
        <v>914</v>
      </c>
      <c r="S2242" t="s">
        <v>55</v>
      </c>
      <c r="T2242" t="s">
        <v>55</v>
      </c>
      <c r="U2242" t="s">
        <v>915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643</v>
      </c>
      <c r="AI2242">
        <f>"073       "</f>
        <v>0</v>
      </c>
      <c r="AJ2242" t="s">
        <v>147</v>
      </c>
      <c r="AK2242" t="s">
        <v>148</v>
      </c>
      <c r="AL2242" t="s">
        <v>66</v>
      </c>
      <c r="AM2242" t="s">
        <v>67</v>
      </c>
      <c r="AN2242" t="s">
        <v>286</v>
      </c>
      <c r="AO2242" t="s">
        <v>922</v>
      </c>
    </row>
    <row r="2243" spans="1:41">
      <c r="A2243">
        <v>2229</v>
      </c>
      <c r="B2243" t="s">
        <v>41</v>
      </c>
      <c r="C2243" t="s">
        <v>42</v>
      </c>
      <c r="D2243" t="s">
        <v>43</v>
      </c>
      <c r="E2243">
        <f>"07"</f>
        <v>0</v>
      </c>
      <c r="F2243" t="s">
        <v>44</v>
      </c>
      <c r="G2243" t="s">
        <v>45</v>
      </c>
      <c r="H2243">
        <v>3299</v>
      </c>
      <c r="I2243" t="s">
        <v>1966</v>
      </c>
      <c r="J2243" t="s">
        <v>1967</v>
      </c>
      <c r="K2243" t="s">
        <v>48</v>
      </c>
      <c r="L2243" t="s">
        <v>49</v>
      </c>
      <c r="M2243">
        <v>18</v>
      </c>
      <c r="N2243" t="s">
        <v>1893</v>
      </c>
      <c r="O2243" t="s">
        <v>51</v>
      </c>
      <c r="P2243" t="s">
        <v>912</v>
      </c>
      <c r="Q2243" t="s">
        <v>913</v>
      </c>
      <c r="R2243" t="s">
        <v>914</v>
      </c>
      <c r="S2243" t="s">
        <v>55</v>
      </c>
      <c r="T2243" t="s">
        <v>55</v>
      </c>
      <c r="U2243" t="s">
        <v>915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644</v>
      </c>
      <c r="AI2243">
        <f>"07113     "</f>
        <v>0</v>
      </c>
      <c r="AJ2243" t="s">
        <v>545</v>
      </c>
      <c r="AK2243" t="s">
        <v>546</v>
      </c>
      <c r="AL2243" t="s">
        <v>66</v>
      </c>
      <c r="AM2243" t="s">
        <v>67</v>
      </c>
      <c r="AN2243" t="s">
        <v>286</v>
      </c>
      <c r="AO2243" t="s">
        <v>1259</v>
      </c>
    </row>
    <row r="2244" spans="1:41">
      <c r="A2244">
        <v>2230</v>
      </c>
      <c r="B2244" t="s">
        <v>41</v>
      </c>
      <c r="C2244" t="s">
        <v>42</v>
      </c>
      <c r="D2244" t="s">
        <v>43</v>
      </c>
      <c r="E2244">
        <f>"06"</f>
        <v>0</v>
      </c>
      <c r="F2244" t="s">
        <v>448</v>
      </c>
      <c r="G2244" t="s">
        <v>449</v>
      </c>
      <c r="H2244">
        <v>3299</v>
      </c>
      <c r="I2244" t="s">
        <v>1966</v>
      </c>
      <c r="J2244" t="s">
        <v>1967</v>
      </c>
      <c r="K2244" t="s">
        <v>48</v>
      </c>
      <c r="L2244" t="s">
        <v>49</v>
      </c>
      <c r="M2244">
        <v>18</v>
      </c>
      <c r="N2244" t="s">
        <v>1893</v>
      </c>
      <c r="O2244" t="s">
        <v>51</v>
      </c>
      <c r="P2244" t="s">
        <v>912</v>
      </c>
      <c r="Q2244" t="s">
        <v>913</v>
      </c>
      <c r="R2244" t="s">
        <v>914</v>
      </c>
      <c r="S2244" t="s">
        <v>55</v>
      </c>
      <c r="T2244" t="s">
        <v>55</v>
      </c>
      <c r="U2244" t="s">
        <v>915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645</v>
      </c>
      <c r="AI2244">
        <f>"06001     "</f>
        <v>0</v>
      </c>
      <c r="AJ2244" t="s">
        <v>637</v>
      </c>
      <c r="AK2244" t="s">
        <v>638</v>
      </c>
      <c r="AL2244" t="s">
        <v>231</v>
      </c>
      <c r="AM2244" t="s">
        <v>232</v>
      </c>
      <c r="AN2244" t="s">
        <v>286</v>
      </c>
      <c r="AO2244" t="s">
        <v>1981</v>
      </c>
    </row>
    <row r="2245" spans="1:41">
      <c r="A2245">
        <v>2231</v>
      </c>
      <c r="B2245" t="s">
        <v>41</v>
      </c>
      <c r="C2245" t="s">
        <v>42</v>
      </c>
      <c r="D2245" t="s">
        <v>43</v>
      </c>
      <c r="E2245">
        <f>"05"</f>
        <v>0</v>
      </c>
      <c r="F2245" t="s">
        <v>99</v>
      </c>
      <c r="G2245" t="s">
        <v>100</v>
      </c>
      <c r="H2245">
        <v>3299</v>
      </c>
      <c r="I2245" t="s">
        <v>1966</v>
      </c>
      <c r="J2245" t="s">
        <v>1967</v>
      </c>
      <c r="K2245" t="s">
        <v>48</v>
      </c>
      <c r="L2245" t="s">
        <v>49</v>
      </c>
      <c r="M2245">
        <v>18</v>
      </c>
      <c r="N2245" t="s">
        <v>1893</v>
      </c>
      <c r="O2245" t="s">
        <v>51</v>
      </c>
      <c r="P2245" t="s">
        <v>912</v>
      </c>
      <c r="Q2245" t="s">
        <v>913</v>
      </c>
      <c r="R2245" t="s">
        <v>914</v>
      </c>
      <c r="S2245" t="s">
        <v>55</v>
      </c>
      <c r="T2245" t="s">
        <v>55</v>
      </c>
      <c r="U2245" t="s">
        <v>915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646</v>
      </c>
      <c r="AI2245">
        <f>"05205     "</f>
        <v>0</v>
      </c>
      <c r="AJ2245" t="s">
        <v>470</v>
      </c>
      <c r="AK2245" t="s">
        <v>471</v>
      </c>
      <c r="AL2245" t="s">
        <v>107</v>
      </c>
      <c r="AM2245" t="s">
        <v>108</v>
      </c>
      <c r="AN2245" t="s">
        <v>286</v>
      </c>
      <c r="AO2245" t="s">
        <v>1685</v>
      </c>
    </row>
    <row r="2246" spans="1:41">
      <c r="A2246">
        <v>2232</v>
      </c>
      <c r="B2246" t="s">
        <v>41</v>
      </c>
      <c r="C2246" t="s">
        <v>42</v>
      </c>
      <c r="D2246" t="s">
        <v>43</v>
      </c>
      <c r="E2246">
        <f>"07"</f>
        <v>0</v>
      </c>
      <c r="F2246" t="s">
        <v>44</v>
      </c>
      <c r="G2246" t="s">
        <v>45</v>
      </c>
      <c r="H2246">
        <v>3299</v>
      </c>
      <c r="I2246" t="s">
        <v>1966</v>
      </c>
      <c r="J2246" t="s">
        <v>1967</v>
      </c>
      <c r="K2246" t="s">
        <v>48</v>
      </c>
      <c r="L2246" t="s">
        <v>49</v>
      </c>
      <c r="M2246">
        <v>18</v>
      </c>
      <c r="N2246" t="s">
        <v>1893</v>
      </c>
      <c r="O2246" t="s">
        <v>51</v>
      </c>
      <c r="P2246" t="s">
        <v>912</v>
      </c>
      <c r="Q2246" t="s">
        <v>913</v>
      </c>
      <c r="R2246" t="s">
        <v>914</v>
      </c>
      <c r="S2246" t="s">
        <v>55</v>
      </c>
      <c r="T2246" t="s">
        <v>55</v>
      </c>
      <c r="U2246" t="s">
        <v>915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647</v>
      </c>
      <c r="AI2246">
        <f>"07222     "</f>
        <v>0</v>
      </c>
      <c r="AJ2246" t="s">
        <v>651</v>
      </c>
      <c r="AK2246" t="s">
        <v>652</v>
      </c>
      <c r="AL2246" t="s">
        <v>355</v>
      </c>
      <c r="AM2246" t="s">
        <v>356</v>
      </c>
      <c r="AN2246" t="s">
        <v>286</v>
      </c>
      <c r="AO2246" t="s">
        <v>70</v>
      </c>
    </row>
    <row r="2247" spans="1:41">
      <c r="A2247">
        <v>2233</v>
      </c>
      <c r="B2247" t="s">
        <v>41</v>
      </c>
      <c r="C2247" t="s">
        <v>42</v>
      </c>
      <c r="D2247" t="s">
        <v>43</v>
      </c>
      <c r="E2247">
        <f>"04"</f>
        <v>0</v>
      </c>
      <c r="F2247" t="s">
        <v>86</v>
      </c>
      <c r="G2247" t="s">
        <v>87</v>
      </c>
      <c r="H2247">
        <v>3299</v>
      </c>
      <c r="I2247" t="s">
        <v>1966</v>
      </c>
      <c r="J2247" t="s">
        <v>1967</v>
      </c>
      <c r="K2247" t="s">
        <v>48</v>
      </c>
      <c r="L2247" t="s">
        <v>49</v>
      </c>
      <c r="M2247">
        <v>18</v>
      </c>
      <c r="N2247" t="s">
        <v>1893</v>
      </c>
      <c r="O2247" t="s">
        <v>51</v>
      </c>
      <c r="P2247" t="s">
        <v>912</v>
      </c>
      <c r="Q2247" t="s">
        <v>913</v>
      </c>
      <c r="R2247" t="s">
        <v>914</v>
      </c>
      <c r="S2247" t="s">
        <v>55</v>
      </c>
      <c r="T2247" t="s">
        <v>55</v>
      </c>
      <c r="U2247" t="s">
        <v>915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648</v>
      </c>
      <c r="AI2247">
        <f>"04001     "</f>
        <v>0</v>
      </c>
      <c r="AJ2247" t="s">
        <v>274</v>
      </c>
      <c r="AK2247" t="s">
        <v>275</v>
      </c>
      <c r="AL2247" t="s">
        <v>96</v>
      </c>
      <c r="AM2247" t="s">
        <v>97</v>
      </c>
      <c r="AN2247" t="s">
        <v>286</v>
      </c>
      <c r="AO2247" t="s">
        <v>156</v>
      </c>
    </row>
    <row r="2248" spans="1:41">
      <c r="A2248">
        <v>2234</v>
      </c>
      <c r="B2248" t="s">
        <v>41</v>
      </c>
      <c r="C2248" t="s">
        <v>42</v>
      </c>
      <c r="D2248" t="s">
        <v>43</v>
      </c>
      <c r="E2248">
        <f>"05"</f>
        <v>0</v>
      </c>
      <c r="F2248" t="s">
        <v>99</v>
      </c>
      <c r="G2248" t="s">
        <v>100</v>
      </c>
      <c r="H2248">
        <v>3299</v>
      </c>
      <c r="I2248" t="s">
        <v>1966</v>
      </c>
      <c r="J2248" t="s">
        <v>1967</v>
      </c>
      <c r="K2248" t="s">
        <v>48</v>
      </c>
      <c r="L2248" t="s">
        <v>49</v>
      </c>
      <c r="M2248">
        <v>18</v>
      </c>
      <c r="N2248" t="s">
        <v>1893</v>
      </c>
      <c r="O2248" t="s">
        <v>51</v>
      </c>
      <c r="P2248" t="s">
        <v>912</v>
      </c>
      <c r="Q2248" t="s">
        <v>913</v>
      </c>
      <c r="R2248" t="s">
        <v>914</v>
      </c>
      <c r="S2248" t="s">
        <v>55</v>
      </c>
      <c r="T2248" t="s">
        <v>55</v>
      </c>
      <c r="U2248" t="s">
        <v>915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80</v>
      </c>
      <c r="AG2248" t="s">
        <v>80</v>
      </c>
      <c r="AH2248">
        <v>649</v>
      </c>
      <c r="AI2248">
        <f>"05205     "</f>
        <v>0</v>
      </c>
      <c r="AJ2248" t="s">
        <v>470</v>
      </c>
      <c r="AK2248" t="s">
        <v>471</v>
      </c>
      <c r="AL2248" t="s">
        <v>107</v>
      </c>
      <c r="AM2248" t="s">
        <v>108</v>
      </c>
      <c r="AN2248" t="s">
        <v>286</v>
      </c>
      <c r="AO2248" t="s">
        <v>156</v>
      </c>
    </row>
    <row r="2249" spans="1:41">
      <c r="A2249">
        <v>2235</v>
      </c>
      <c r="B2249" t="s">
        <v>41</v>
      </c>
      <c r="C2249" t="s">
        <v>42</v>
      </c>
      <c r="D2249" t="s">
        <v>43</v>
      </c>
      <c r="E2249">
        <f>"05"</f>
        <v>0</v>
      </c>
      <c r="F2249" t="s">
        <v>99</v>
      </c>
      <c r="G2249" t="s">
        <v>100</v>
      </c>
      <c r="H2249">
        <v>3299</v>
      </c>
      <c r="I2249" t="s">
        <v>1966</v>
      </c>
      <c r="J2249" t="s">
        <v>1967</v>
      </c>
      <c r="K2249" t="s">
        <v>48</v>
      </c>
      <c r="L2249" t="s">
        <v>49</v>
      </c>
      <c r="M2249">
        <v>18</v>
      </c>
      <c r="N2249" t="s">
        <v>1893</v>
      </c>
      <c r="O2249" t="s">
        <v>51</v>
      </c>
      <c r="P2249" t="s">
        <v>912</v>
      </c>
      <c r="Q2249" t="s">
        <v>913</v>
      </c>
      <c r="R2249" t="s">
        <v>914</v>
      </c>
      <c r="S2249" t="s">
        <v>55</v>
      </c>
      <c r="T2249" t="s">
        <v>55</v>
      </c>
      <c r="U2249" t="s">
        <v>915</v>
      </c>
      <c r="V2249" t="s">
        <v>80</v>
      </c>
      <c r="W2249" t="s">
        <v>80</v>
      </c>
      <c r="X2249" t="s">
        <v>60</v>
      </c>
      <c r="Y2249" t="s">
        <v>60</v>
      </c>
      <c r="Z2249" t="s">
        <v>60</v>
      </c>
      <c r="AA2249" t="s">
        <v>61</v>
      </c>
      <c r="AB2249" t="s">
        <v>60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650</v>
      </c>
      <c r="AI2249">
        <f>"05201     "</f>
        <v>0</v>
      </c>
      <c r="AJ2249" t="s">
        <v>406</v>
      </c>
      <c r="AK2249" t="s">
        <v>407</v>
      </c>
      <c r="AL2249" t="s">
        <v>107</v>
      </c>
      <c r="AM2249" t="s">
        <v>108</v>
      </c>
      <c r="AN2249" t="s">
        <v>286</v>
      </c>
      <c r="AO2249" t="s">
        <v>156</v>
      </c>
    </row>
    <row r="2250" spans="1:41">
      <c r="A2250">
        <v>2236</v>
      </c>
      <c r="B2250" t="s">
        <v>41</v>
      </c>
      <c r="C2250" t="s">
        <v>42</v>
      </c>
      <c r="D2250" t="s">
        <v>43</v>
      </c>
      <c r="E2250">
        <f>"07"</f>
        <v>0</v>
      </c>
      <c r="F2250" t="s">
        <v>44</v>
      </c>
      <c r="G2250" t="s">
        <v>45</v>
      </c>
      <c r="H2250">
        <v>3299</v>
      </c>
      <c r="I2250" t="s">
        <v>1966</v>
      </c>
      <c r="J2250" t="s">
        <v>1967</v>
      </c>
      <c r="K2250" t="s">
        <v>48</v>
      </c>
      <c r="L2250" t="s">
        <v>49</v>
      </c>
      <c r="M2250">
        <v>18</v>
      </c>
      <c r="N2250" t="s">
        <v>1893</v>
      </c>
      <c r="O2250" t="s">
        <v>51</v>
      </c>
      <c r="P2250" t="s">
        <v>912</v>
      </c>
      <c r="Q2250" t="s">
        <v>913</v>
      </c>
      <c r="R2250" t="s">
        <v>914</v>
      </c>
      <c r="S2250" t="s">
        <v>55</v>
      </c>
      <c r="T2250" t="s">
        <v>55</v>
      </c>
      <c r="U2250" t="s">
        <v>915</v>
      </c>
      <c r="V2250" t="s">
        <v>80</v>
      </c>
      <c r="W2250" t="s">
        <v>80</v>
      </c>
      <c r="X2250" t="s">
        <v>60</v>
      </c>
      <c r="Y2250" t="s">
        <v>60</v>
      </c>
      <c r="Z2250" t="s">
        <v>60</v>
      </c>
      <c r="AA2250" t="s">
        <v>61</v>
      </c>
      <c r="AB2250" t="s">
        <v>60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651</v>
      </c>
      <c r="AI2250">
        <f>"07224     "</f>
        <v>0</v>
      </c>
      <c r="AJ2250" t="s">
        <v>229</v>
      </c>
      <c r="AK2250" t="s">
        <v>230</v>
      </c>
      <c r="AL2250" t="s">
        <v>231</v>
      </c>
      <c r="AM2250" t="s">
        <v>232</v>
      </c>
      <c r="AN2250" t="s">
        <v>286</v>
      </c>
      <c r="AO2250" t="s">
        <v>70</v>
      </c>
    </row>
    <row r="2251" spans="1:41">
      <c r="A2251">
        <v>2237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3299</v>
      </c>
      <c r="I2251" t="s">
        <v>1966</v>
      </c>
      <c r="J2251" t="s">
        <v>1967</v>
      </c>
      <c r="K2251" t="s">
        <v>48</v>
      </c>
      <c r="L2251" t="s">
        <v>49</v>
      </c>
      <c r="M2251">
        <v>18</v>
      </c>
      <c r="N2251" t="s">
        <v>1893</v>
      </c>
      <c r="O2251" t="s">
        <v>51</v>
      </c>
      <c r="P2251" t="s">
        <v>912</v>
      </c>
      <c r="Q2251" t="s">
        <v>913</v>
      </c>
      <c r="R2251" t="s">
        <v>914</v>
      </c>
      <c r="S2251" t="s">
        <v>55</v>
      </c>
      <c r="T2251" t="s">
        <v>55</v>
      </c>
      <c r="U2251" t="s">
        <v>915</v>
      </c>
      <c r="V2251" t="s">
        <v>80</v>
      </c>
      <c r="W2251" t="s">
        <v>80</v>
      </c>
      <c r="X2251" t="s">
        <v>60</v>
      </c>
      <c r="Y2251" t="s">
        <v>60</v>
      </c>
      <c r="Z2251" t="s">
        <v>60</v>
      </c>
      <c r="AA2251" t="s">
        <v>61</v>
      </c>
      <c r="AB2251" t="s">
        <v>60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652</v>
      </c>
      <c r="AI2251">
        <f>"05201     "</f>
        <v>0</v>
      </c>
      <c r="AJ2251" t="s">
        <v>406</v>
      </c>
      <c r="AK2251" t="s">
        <v>407</v>
      </c>
      <c r="AL2251" t="s">
        <v>107</v>
      </c>
      <c r="AM2251" t="s">
        <v>108</v>
      </c>
      <c r="AN2251" t="s">
        <v>286</v>
      </c>
      <c r="AO2251" t="s">
        <v>2016</v>
      </c>
    </row>
    <row r="2252" spans="1:41">
      <c r="A2252">
        <v>2238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3299</v>
      </c>
      <c r="I2252" t="s">
        <v>1966</v>
      </c>
      <c r="J2252" t="s">
        <v>1967</v>
      </c>
      <c r="K2252" t="s">
        <v>48</v>
      </c>
      <c r="L2252" t="s">
        <v>49</v>
      </c>
      <c r="M2252">
        <v>18</v>
      </c>
      <c r="N2252" t="s">
        <v>1893</v>
      </c>
      <c r="O2252" t="s">
        <v>51</v>
      </c>
      <c r="P2252" t="s">
        <v>912</v>
      </c>
      <c r="Q2252" t="s">
        <v>913</v>
      </c>
      <c r="R2252" t="s">
        <v>914</v>
      </c>
      <c r="S2252" t="s">
        <v>55</v>
      </c>
      <c r="T2252" t="s">
        <v>55</v>
      </c>
      <c r="U2252" t="s">
        <v>915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653</v>
      </c>
      <c r="AI2252">
        <f>"05205     "</f>
        <v>0</v>
      </c>
      <c r="AJ2252" t="s">
        <v>470</v>
      </c>
      <c r="AK2252" t="s">
        <v>471</v>
      </c>
      <c r="AL2252" t="s">
        <v>107</v>
      </c>
      <c r="AM2252" t="s">
        <v>108</v>
      </c>
      <c r="AN2252" t="s">
        <v>286</v>
      </c>
      <c r="AO2252" t="s">
        <v>1511</v>
      </c>
    </row>
    <row r="2253" spans="1:41">
      <c r="A2253">
        <v>2239</v>
      </c>
      <c r="B2253" t="s">
        <v>41</v>
      </c>
      <c r="C2253" t="s">
        <v>42</v>
      </c>
      <c r="D2253" t="s">
        <v>43</v>
      </c>
      <c r="E2253">
        <f>"02"</f>
        <v>0</v>
      </c>
      <c r="F2253" t="s">
        <v>124</v>
      </c>
      <c r="G2253" t="s">
        <v>125</v>
      </c>
      <c r="H2253">
        <v>3302</v>
      </c>
      <c r="I2253" t="s">
        <v>2017</v>
      </c>
      <c r="J2253" t="s">
        <v>2018</v>
      </c>
      <c r="K2253" t="s">
        <v>77</v>
      </c>
      <c r="L2253" t="s">
        <v>49</v>
      </c>
      <c r="M2253">
        <v>19</v>
      </c>
      <c r="N2253" t="s">
        <v>1934</v>
      </c>
      <c r="O2253" t="s">
        <v>51</v>
      </c>
      <c r="P2253" t="s">
        <v>912</v>
      </c>
      <c r="Q2253" t="s">
        <v>913</v>
      </c>
      <c r="R2253" t="s">
        <v>914</v>
      </c>
      <c r="S2253" t="s">
        <v>55</v>
      </c>
      <c r="T2253" t="s">
        <v>55</v>
      </c>
      <c r="U2253" t="s">
        <v>915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916</v>
      </c>
      <c r="AG2253" t="s">
        <v>917</v>
      </c>
      <c r="AH2253">
        <v>1</v>
      </c>
      <c r="AI2253">
        <f>"02104     "</f>
        <v>0</v>
      </c>
      <c r="AJ2253" t="s">
        <v>205</v>
      </c>
      <c r="AK2253" t="s">
        <v>206</v>
      </c>
      <c r="AL2253" t="s">
        <v>207</v>
      </c>
      <c r="AM2253" t="s">
        <v>208</v>
      </c>
      <c r="AN2253" t="s">
        <v>68</v>
      </c>
      <c r="AO2253" t="s">
        <v>69</v>
      </c>
    </row>
    <row r="2254" spans="1:41">
      <c r="A2254">
        <v>2240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3303</v>
      </c>
      <c r="I2254" t="s">
        <v>2019</v>
      </c>
      <c r="J2254" t="s">
        <v>2020</v>
      </c>
      <c r="K2254" t="s">
        <v>77</v>
      </c>
      <c r="L2254" t="s">
        <v>49</v>
      </c>
      <c r="M2254">
        <v>19</v>
      </c>
      <c r="N2254" t="s">
        <v>911</v>
      </c>
      <c r="O2254" t="s">
        <v>51</v>
      </c>
      <c r="P2254" t="s">
        <v>912</v>
      </c>
      <c r="Q2254" t="s">
        <v>913</v>
      </c>
      <c r="R2254" t="s">
        <v>914</v>
      </c>
      <c r="S2254" t="s">
        <v>55</v>
      </c>
      <c r="T2254" t="s">
        <v>55</v>
      </c>
      <c r="U2254" t="s">
        <v>915</v>
      </c>
      <c r="V2254" t="s">
        <v>80</v>
      </c>
      <c r="W2254" t="s">
        <v>80</v>
      </c>
      <c r="X2254" t="s">
        <v>60</v>
      </c>
      <c r="Y2254" t="s">
        <v>60</v>
      </c>
      <c r="Z2254" t="s">
        <v>61</v>
      </c>
      <c r="AA2254" t="s">
        <v>61</v>
      </c>
      <c r="AB2254" t="s">
        <v>61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1</v>
      </c>
      <c r="AI2254">
        <f>"07101     "</f>
        <v>0</v>
      </c>
      <c r="AJ2254" t="s">
        <v>64</v>
      </c>
      <c r="AK2254" t="s">
        <v>65</v>
      </c>
      <c r="AL2254" t="s">
        <v>66</v>
      </c>
      <c r="AM2254" t="s">
        <v>67</v>
      </c>
      <c r="AN2254" t="s">
        <v>286</v>
      </c>
      <c r="AO2254" t="s">
        <v>70</v>
      </c>
    </row>
    <row r="2255" spans="1:41">
      <c r="A2255">
        <v>2241</v>
      </c>
      <c r="B2255" t="s">
        <v>41</v>
      </c>
      <c r="C2255" t="s">
        <v>42</v>
      </c>
      <c r="D2255" t="s">
        <v>43</v>
      </c>
      <c r="E2255">
        <f>"05"</f>
        <v>0</v>
      </c>
      <c r="F2255" t="s">
        <v>99</v>
      </c>
      <c r="G2255" t="s">
        <v>100</v>
      </c>
      <c r="H2255">
        <v>3334</v>
      </c>
      <c r="I2255" t="s">
        <v>2021</v>
      </c>
      <c r="J2255" t="s">
        <v>2022</v>
      </c>
      <c r="K2255" t="s">
        <v>48</v>
      </c>
      <c r="L2255" t="s">
        <v>49</v>
      </c>
      <c r="M2255">
        <v>19</v>
      </c>
      <c r="N2255" t="s">
        <v>2023</v>
      </c>
      <c r="O2255" t="s">
        <v>51</v>
      </c>
      <c r="P2255" t="s">
        <v>1862</v>
      </c>
      <c r="Q2255" t="s">
        <v>92</v>
      </c>
      <c r="R2255" t="s">
        <v>237</v>
      </c>
      <c r="S2255" t="s">
        <v>55</v>
      </c>
      <c r="T2255" t="s">
        <v>55</v>
      </c>
      <c r="U2255" t="s">
        <v>2024</v>
      </c>
      <c r="V2255" t="s">
        <v>80</v>
      </c>
      <c r="W2255" t="s">
        <v>80</v>
      </c>
      <c r="X2255" t="s">
        <v>60</v>
      </c>
      <c r="Y2255" t="s">
        <v>60</v>
      </c>
      <c r="Z2255" t="s">
        <v>61</v>
      </c>
      <c r="AA2255" t="s">
        <v>61</v>
      </c>
      <c r="AB2255" t="s">
        <v>61</v>
      </c>
      <c r="AC2255" t="s">
        <v>60</v>
      </c>
      <c r="AD2255" t="s">
        <v>61</v>
      </c>
      <c r="AE2255" t="s">
        <v>60</v>
      </c>
      <c r="AF2255" t="s">
        <v>80</v>
      </c>
      <c r="AG2255" t="s">
        <v>80</v>
      </c>
      <c r="AH2255">
        <v>1</v>
      </c>
      <c r="AI2255">
        <f>"05121     "</f>
        <v>0</v>
      </c>
      <c r="AJ2255" t="s">
        <v>179</v>
      </c>
      <c r="AK2255" t="s">
        <v>180</v>
      </c>
      <c r="AL2255" t="s">
        <v>107</v>
      </c>
      <c r="AM2255" t="s">
        <v>108</v>
      </c>
      <c r="AN2255" t="s">
        <v>68</v>
      </c>
      <c r="AO2255" t="s">
        <v>70</v>
      </c>
    </row>
    <row r="2256" spans="1:41">
      <c r="A2256">
        <v>2242</v>
      </c>
      <c r="B2256" t="s">
        <v>41</v>
      </c>
      <c r="C2256" t="s">
        <v>42</v>
      </c>
      <c r="D2256" t="s">
        <v>43</v>
      </c>
      <c r="E2256">
        <f>"05"</f>
        <v>0</v>
      </c>
      <c r="F2256" t="s">
        <v>99</v>
      </c>
      <c r="G2256" t="s">
        <v>100</v>
      </c>
      <c r="H2256">
        <v>3334</v>
      </c>
      <c r="I2256" t="s">
        <v>2021</v>
      </c>
      <c r="J2256" t="s">
        <v>2022</v>
      </c>
      <c r="K2256" t="s">
        <v>48</v>
      </c>
      <c r="L2256" t="s">
        <v>49</v>
      </c>
      <c r="M2256">
        <v>19</v>
      </c>
      <c r="N2256" t="s">
        <v>2023</v>
      </c>
      <c r="O2256" t="s">
        <v>51</v>
      </c>
      <c r="P2256" t="s">
        <v>1862</v>
      </c>
      <c r="Q2256" t="s">
        <v>92</v>
      </c>
      <c r="R2256" t="s">
        <v>237</v>
      </c>
      <c r="S2256" t="s">
        <v>55</v>
      </c>
      <c r="T2256" t="s">
        <v>55</v>
      </c>
      <c r="U2256" t="s">
        <v>2024</v>
      </c>
      <c r="V2256" t="s">
        <v>80</v>
      </c>
      <c r="W2256" t="s">
        <v>80</v>
      </c>
      <c r="X2256" t="s">
        <v>60</v>
      </c>
      <c r="Y2256" t="s">
        <v>60</v>
      </c>
      <c r="Z2256" t="s">
        <v>61</v>
      </c>
      <c r="AA2256" t="s">
        <v>61</v>
      </c>
      <c r="AB2256" t="s">
        <v>61</v>
      </c>
      <c r="AC2256" t="s">
        <v>60</v>
      </c>
      <c r="AD2256" t="s">
        <v>61</v>
      </c>
      <c r="AE2256" t="s">
        <v>60</v>
      </c>
      <c r="AF2256" t="s">
        <v>80</v>
      </c>
      <c r="AG2256" t="s">
        <v>80</v>
      </c>
      <c r="AH2256">
        <v>2</v>
      </c>
      <c r="AI2256">
        <f>"05121     "</f>
        <v>0</v>
      </c>
      <c r="AJ2256" t="s">
        <v>179</v>
      </c>
      <c r="AK2256" t="s">
        <v>180</v>
      </c>
      <c r="AL2256" t="s">
        <v>107</v>
      </c>
      <c r="AM2256" t="s">
        <v>108</v>
      </c>
      <c r="AN2256" t="s">
        <v>68</v>
      </c>
      <c r="AO2256" t="s">
        <v>70</v>
      </c>
    </row>
    <row r="2257" spans="1:41">
      <c r="A2257">
        <v>2243</v>
      </c>
      <c r="B2257" t="s">
        <v>41</v>
      </c>
      <c r="C2257" t="s">
        <v>42</v>
      </c>
      <c r="D2257" t="s">
        <v>43</v>
      </c>
      <c r="E2257">
        <f>"05"</f>
        <v>0</v>
      </c>
      <c r="F2257" t="s">
        <v>99</v>
      </c>
      <c r="G2257" t="s">
        <v>100</v>
      </c>
      <c r="H2257">
        <v>3335</v>
      </c>
      <c r="I2257" t="s">
        <v>2025</v>
      </c>
      <c r="J2257" t="s">
        <v>2026</v>
      </c>
      <c r="K2257" t="s">
        <v>48</v>
      </c>
      <c r="L2257" t="s">
        <v>49</v>
      </c>
      <c r="M2257">
        <v>17</v>
      </c>
      <c r="N2257" t="s">
        <v>1876</v>
      </c>
      <c r="O2257" t="s">
        <v>51</v>
      </c>
      <c r="P2257" t="s">
        <v>1862</v>
      </c>
      <c r="Q2257" t="s">
        <v>53</v>
      </c>
      <c r="R2257" t="s">
        <v>914</v>
      </c>
      <c r="S2257" t="s">
        <v>1877</v>
      </c>
      <c r="T2257" t="s">
        <v>237</v>
      </c>
      <c r="U2257" t="s">
        <v>1921</v>
      </c>
      <c r="V2257" t="s">
        <v>80</v>
      </c>
      <c r="W2257" t="s">
        <v>80</v>
      </c>
      <c r="X2257" t="s">
        <v>60</v>
      </c>
      <c r="Y2257" t="s">
        <v>60</v>
      </c>
      <c r="Z2257" t="s">
        <v>60</v>
      </c>
      <c r="AA2257" t="s">
        <v>61</v>
      </c>
      <c r="AB2257" t="s">
        <v>60</v>
      </c>
      <c r="AC2257" t="s">
        <v>60</v>
      </c>
      <c r="AD2257" t="s">
        <v>61</v>
      </c>
      <c r="AE2257" t="s">
        <v>60</v>
      </c>
      <c r="AF2257" t="s">
        <v>80</v>
      </c>
      <c r="AG2257" t="s">
        <v>80</v>
      </c>
      <c r="AH2257">
        <v>1</v>
      </c>
      <c r="AI2257">
        <f>"05112     "</f>
        <v>0</v>
      </c>
      <c r="AJ2257" t="s">
        <v>748</v>
      </c>
      <c r="AK2257" t="s">
        <v>749</v>
      </c>
      <c r="AL2257" t="s">
        <v>107</v>
      </c>
      <c r="AM2257" t="s">
        <v>108</v>
      </c>
      <c r="AN2257" t="s">
        <v>68</v>
      </c>
      <c r="AO2257" t="s">
        <v>233</v>
      </c>
    </row>
    <row r="2258" spans="1:41">
      <c r="A2258">
        <v>2244</v>
      </c>
      <c r="B2258" t="s">
        <v>41</v>
      </c>
      <c r="C2258" t="s">
        <v>42</v>
      </c>
      <c r="D2258" t="s">
        <v>43</v>
      </c>
      <c r="E2258">
        <f>"05"</f>
        <v>0</v>
      </c>
      <c r="F2258" t="s">
        <v>99</v>
      </c>
      <c r="G2258" t="s">
        <v>100</v>
      </c>
      <c r="H2258">
        <v>3335</v>
      </c>
      <c r="I2258" t="s">
        <v>2025</v>
      </c>
      <c r="J2258" t="s">
        <v>2026</v>
      </c>
      <c r="K2258" t="s">
        <v>48</v>
      </c>
      <c r="L2258" t="s">
        <v>49</v>
      </c>
      <c r="M2258">
        <v>17</v>
      </c>
      <c r="N2258" t="s">
        <v>1876</v>
      </c>
      <c r="O2258" t="s">
        <v>51</v>
      </c>
      <c r="P2258" t="s">
        <v>1862</v>
      </c>
      <c r="Q2258" t="s">
        <v>53</v>
      </c>
      <c r="R2258" t="s">
        <v>914</v>
      </c>
      <c r="S2258" t="s">
        <v>1877</v>
      </c>
      <c r="T2258" t="s">
        <v>237</v>
      </c>
      <c r="U2258" t="s">
        <v>1921</v>
      </c>
      <c r="V2258" t="s">
        <v>80</v>
      </c>
      <c r="W2258" t="s">
        <v>80</v>
      </c>
      <c r="X2258" t="s">
        <v>60</v>
      </c>
      <c r="Y2258" t="s">
        <v>60</v>
      </c>
      <c r="Z2258" t="s">
        <v>60</v>
      </c>
      <c r="AA2258" t="s">
        <v>61</v>
      </c>
      <c r="AB2258" t="s">
        <v>60</v>
      </c>
      <c r="AC2258" t="s">
        <v>60</v>
      </c>
      <c r="AD2258" t="s">
        <v>61</v>
      </c>
      <c r="AE2258" t="s">
        <v>60</v>
      </c>
      <c r="AF2258" t="s">
        <v>80</v>
      </c>
      <c r="AG2258" t="s">
        <v>80</v>
      </c>
      <c r="AH2258">
        <v>2</v>
      </c>
      <c r="AI2258">
        <f>"05112     "</f>
        <v>0</v>
      </c>
      <c r="AJ2258" t="s">
        <v>748</v>
      </c>
      <c r="AK2258" t="s">
        <v>749</v>
      </c>
      <c r="AL2258" t="s">
        <v>107</v>
      </c>
      <c r="AM2258" t="s">
        <v>108</v>
      </c>
      <c r="AN2258" t="s">
        <v>68</v>
      </c>
      <c r="AO2258" t="s">
        <v>233</v>
      </c>
    </row>
    <row r="2259" spans="1:41">
      <c r="A2259">
        <v>2245</v>
      </c>
      <c r="B2259" t="s">
        <v>41</v>
      </c>
      <c r="C2259" t="s">
        <v>42</v>
      </c>
      <c r="D2259" t="s">
        <v>43</v>
      </c>
      <c r="E2259">
        <f>"07"</f>
        <v>0</v>
      </c>
      <c r="F2259" t="s">
        <v>44</v>
      </c>
      <c r="G2259" t="s">
        <v>45</v>
      </c>
      <c r="H2259">
        <v>3338</v>
      </c>
      <c r="I2259" t="s">
        <v>2027</v>
      </c>
      <c r="J2259" t="s">
        <v>2028</v>
      </c>
      <c r="K2259" t="s">
        <v>77</v>
      </c>
      <c r="L2259" t="s">
        <v>49</v>
      </c>
      <c r="M2259">
        <v>19</v>
      </c>
      <c r="N2259" t="s">
        <v>2023</v>
      </c>
      <c r="O2259" t="s">
        <v>51</v>
      </c>
      <c r="P2259" t="s">
        <v>1862</v>
      </c>
      <c r="Q2259" t="s">
        <v>53</v>
      </c>
      <c r="R2259" t="s">
        <v>914</v>
      </c>
      <c r="S2259" t="s">
        <v>237</v>
      </c>
      <c r="T2259" t="s">
        <v>55</v>
      </c>
      <c r="U2259" t="s">
        <v>2029</v>
      </c>
      <c r="V2259" t="s">
        <v>80</v>
      </c>
      <c r="W2259" t="s">
        <v>80</v>
      </c>
      <c r="X2259" t="s">
        <v>60</v>
      </c>
      <c r="Y2259" t="s">
        <v>60</v>
      </c>
      <c r="Z2259" t="s">
        <v>61</v>
      </c>
      <c r="AA2259" t="s">
        <v>61</v>
      </c>
      <c r="AB2259" t="s">
        <v>61</v>
      </c>
      <c r="AC2259" t="s">
        <v>60</v>
      </c>
      <c r="AD2259" t="s">
        <v>61</v>
      </c>
      <c r="AE2259" t="s">
        <v>60</v>
      </c>
      <c r="AF2259" t="s">
        <v>80</v>
      </c>
      <c r="AG2259" t="s">
        <v>80</v>
      </c>
      <c r="AH2259">
        <v>1</v>
      </c>
      <c r="AI2259">
        <f>"07221     "</f>
        <v>0</v>
      </c>
      <c r="AJ2259" t="s">
        <v>353</v>
      </c>
      <c r="AK2259" t="s">
        <v>354</v>
      </c>
      <c r="AL2259" t="s">
        <v>444</v>
      </c>
      <c r="AM2259" t="s">
        <v>445</v>
      </c>
      <c r="AN2259" t="s">
        <v>68</v>
      </c>
      <c r="AO2259" t="s">
        <v>403</v>
      </c>
    </row>
    <row r="2260" spans="1:41">
      <c r="A2260">
        <v>2246</v>
      </c>
      <c r="B2260" t="s">
        <v>41</v>
      </c>
      <c r="C2260" t="s">
        <v>42</v>
      </c>
      <c r="D2260" t="s">
        <v>43</v>
      </c>
      <c r="E2260">
        <f>"02"</f>
        <v>0</v>
      </c>
      <c r="F2260" t="s">
        <v>124</v>
      </c>
      <c r="G2260" t="s">
        <v>125</v>
      </c>
      <c r="H2260">
        <v>3345</v>
      </c>
      <c r="I2260" t="s">
        <v>2030</v>
      </c>
      <c r="J2260" t="s">
        <v>2031</v>
      </c>
      <c r="K2260" t="s">
        <v>48</v>
      </c>
      <c r="L2260" t="s">
        <v>49</v>
      </c>
      <c r="M2260">
        <v>17</v>
      </c>
      <c r="N2260" t="s">
        <v>2032</v>
      </c>
      <c r="O2260" t="s">
        <v>51</v>
      </c>
      <c r="P2260" t="s">
        <v>912</v>
      </c>
      <c r="Q2260" t="s">
        <v>92</v>
      </c>
      <c r="R2260" t="s">
        <v>237</v>
      </c>
      <c r="S2260" t="s">
        <v>55</v>
      </c>
      <c r="T2260" t="s">
        <v>55</v>
      </c>
      <c r="U2260" t="s">
        <v>1908</v>
      </c>
      <c r="V2260" t="s">
        <v>80</v>
      </c>
      <c r="W2260" t="s">
        <v>80</v>
      </c>
      <c r="X2260" t="s">
        <v>60</v>
      </c>
      <c r="Y2260" t="s">
        <v>60</v>
      </c>
      <c r="Z2260" t="s">
        <v>61</v>
      </c>
      <c r="AA2260" t="s">
        <v>61</v>
      </c>
      <c r="AB2260" t="s">
        <v>61</v>
      </c>
      <c r="AC2260" t="s">
        <v>60</v>
      </c>
      <c r="AD2260" t="s">
        <v>61</v>
      </c>
      <c r="AE2260" t="s">
        <v>61</v>
      </c>
      <c r="AF2260" t="s">
        <v>80</v>
      </c>
      <c r="AG2260" t="s">
        <v>80</v>
      </c>
      <c r="AH2260">
        <v>2</v>
      </c>
      <c r="AI2260">
        <f>"02202     "</f>
        <v>0</v>
      </c>
      <c r="AJ2260" t="s">
        <v>161</v>
      </c>
      <c r="AK2260" t="s">
        <v>162</v>
      </c>
      <c r="AL2260" t="s">
        <v>1909</v>
      </c>
      <c r="AM2260" t="s">
        <v>1910</v>
      </c>
      <c r="AN2260" t="s">
        <v>286</v>
      </c>
      <c r="AO2260" t="s">
        <v>1931</v>
      </c>
    </row>
    <row r="2261" spans="1:41">
      <c r="A2261">
        <v>2247</v>
      </c>
      <c r="B2261" t="s">
        <v>41</v>
      </c>
      <c r="C2261" t="s">
        <v>42</v>
      </c>
      <c r="D2261" t="s">
        <v>43</v>
      </c>
      <c r="E2261">
        <f>"02"</f>
        <v>0</v>
      </c>
      <c r="F2261" t="s">
        <v>124</v>
      </c>
      <c r="G2261" t="s">
        <v>125</v>
      </c>
      <c r="H2261">
        <v>3348</v>
      </c>
      <c r="I2261" t="s">
        <v>2033</v>
      </c>
      <c r="J2261" t="s">
        <v>2034</v>
      </c>
      <c r="K2261" t="s">
        <v>48</v>
      </c>
      <c r="L2261" t="s">
        <v>49</v>
      </c>
      <c r="M2261">
        <v>17</v>
      </c>
      <c r="N2261" t="s">
        <v>2035</v>
      </c>
      <c r="O2261" t="s">
        <v>51</v>
      </c>
      <c r="P2261" t="s">
        <v>912</v>
      </c>
      <c r="Q2261" t="s">
        <v>92</v>
      </c>
      <c r="R2261" t="s">
        <v>237</v>
      </c>
      <c r="S2261" t="s">
        <v>55</v>
      </c>
      <c r="T2261" t="s">
        <v>55</v>
      </c>
      <c r="U2261" t="s">
        <v>1908</v>
      </c>
      <c r="V2261" t="s">
        <v>80</v>
      </c>
      <c r="W2261" t="s">
        <v>80</v>
      </c>
      <c r="X2261" t="s">
        <v>60</v>
      </c>
      <c r="Y2261" t="s">
        <v>60</v>
      </c>
      <c r="Z2261" t="s">
        <v>60</v>
      </c>
      <c r="AA2261" t="s">
        <v>61</v>
      </c>
      <c r="AB2261" t="s">
        <v>60</v>
      </c>
      <c r="AC2261" t="s">
        <v>60</v>
      </c>
      <c r="AD2261" t="s">
        <v>61</v>
      </c>
      <c r="AE2261" t="s">
        <v>60</v>
      </c>
      <c r="AF2261" t="s">
        <v>1469</v>
      </c>
      <c r="AG2261" t="s">
        <v>1470</v>
      </c>
      <c r="AH2261">
        <v>1</v>
      </c>
      <c r="AI2261">
        <f>"02104     "</f>
        <v>0</v>
      </c>
      <c r="AJ2261" t="s">
        <v>205</v>
      </c>
      <c r="AK2261" t="s">
        <v>206</v>
      </c>
      <c r="AL2261" t="s">
        <v>2036</v>
      </c>
      <c r="AM2261" t="s">
        <v>2037</v>
      </c>
      <c r="AN2261" t="s">
        <v>68</v>
      </c>
      <c r="AO2261" t="s">
        <v>71</v>
      </c>
    </row>
    <row r="2262" spans="1:41">
      <c r="A2262">
        <v>2248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3348</v>
      </c>
      <c r="I2262" t="s">
        <v>2033</v>
      </c>
      <c r="J2262" t="s">
        <v>2034</v>
      </c>
      <c r="K2262" t="s">
        <v>48</v>
      </c>
      <c r="L2262" t="s">
        <v>49</v>
      </c>
      <c r="M2262">
        <v>17</v>
      </c>
      <c r="N2262" t="s">
        <v>2035</v>
      </c>
      <c r="O2262" t="s">
        <v>51</v>
      </c>
      <c r="P2262" t="s">
        <v>912</v>
      </c>
      <c r="Q2262" t="s">
        <v>92</v>
      </c>
      <c r="R2262" t="s">
        <v>237</v>
      </c>
      <c r="S2262" t="s">
        <v>55</v>
      </c>
      <c r="T2262" t="s">
        <v>55</v>
      </c>
      <c r="U2262" t="s">
        <v>1908</v>
      </c>
      <c r="V2262" t="s">
        <v>80</v>
      </c>
      <c r="W2262" t="s">
        <v>80</v>
      </c>
      <c r="X2262" t="s">
        <v>60</v>
      </c>
      <c r="Y2262" t="s">
        <v>60</v>
      </c>
      <c r="Z2262" t="s">
        <v>60</v>
      </c>
      <c r="AA2262" t="s">
        <v>61</v>
      </c>
      <c r="AB2262" t="s">
        <v>60</v>
      </c>
      <c r="AC2262" t="s">
        <v>60</v>
      </c>
      <c r="AD2262" t="s">
        <v>61</v>
      </c>
      <c r="AE2262" t="s">
        <v>60</v>
      </c>
      <c r="AF2262" t="s">
        <v>1469</v>
      </c>
      <c r="AG2262" t="s">
        <v>1470</v>
      </c>
      <c r="AH2262">
        <v>2</v>
      </c>
      <c r="AI2262">
        <f>"02104     "</f>
        <v>0</v>
      </c>
      <c r="AJ2262" t="s">
        <v>205</v>
      </c>
      <c r="AK2262" t="s">
        <v>206</v>
      </c>
      <c r="AL2262" t="s">
        <v>2038</v>
      </c>
      <c r="AM2262" t="s">
        <v>2039</v>
      </c>
      <c r="AN2262" t="s">
        <v>68</v>
      </c>
      <c r="AO2262" t="s">
        <v>71</v>
      </c>
    </row>
    <row r="2263" spans="1:41">
      <c r="A2263">
        <v>2249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2033</v>
      </c>
      <c r="J2263" t="s">
        <v>2034</v>
      </c>
      <c r="K2263" t="s">
        <v>48</v>
      </c>
      <c r="L2263" t="s">
        <v>49</v>
      </c>
      <c r="M2263">
        <v>17</v>
      </c>
      <c r="N2263" t="s">
        <v>2035</v>
      </c>
      <c r="O2263" t="s">
        <v>51</v>
      </c>
      <c r="P2263" t="s">
        <v>912</v>
      </c>
      <c r="Q2263" t="s">
        <v>92</v>
      </c>
      <c r="R2263" t="s">
        <v>237</v>
      </c>
      <c r="S2263" t="s">
        <v>55</v>
      </c>
      <c r="T2263" t="s">
        <v>55</v>
      </c>
      <c r="U2263" t="s">
        <v>1908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1469</v>
      </c>
      <c r="AG2263" t="s">
        <v>1470</v>
      </c>
      <c r="AH2263">
        <v>4</v>
      </c>
      <c r="AI2263">
        <f>"02104     "</f>
        <v>0</v>
      </c>
      <c r="AJ2263" t="s">
        <v>205</v>
      </c>
      <c r="AK2263" t="s">
        <v>206</v>
      </c>
      <c r="AL2263" t="s">
        <v>1999</v>
      </c>
      <c r="AM2263" t="s">
        <v>2000</v>
      </c>
      <c r="AN2263" t="s">
        <v>68</v>
      </c>
      <c r="AO2263" t="s">
        <v>71</v>
      </c>
    </row>
    <row r="2264" spans="1:41">
      <c r="A2264">
        <v>2250</v>
      </c>
      <c r="B2264" t="s">
        <v>41</v>
      </c>
      <c r="C2264" t="s">
        <v>42</v>
      </c>
      <c r="D2264" t="s">
        <v>43</v>
      </c>
      <c r="E2264">
        <f>"02"</f>
        <v>0</v>
      </c>
      <c r="F2264" t="s">
        <v>124</v>
      </c>
      <c r="G2264" t="s">
        <v>125</v>
      </c>
      <c r="H2264">
        <v>3348</v>
      </c>
      <c r="I2264" t="s">
        <v>2033</v>
      </c>
      <c r="J2264" t="s">
        <v>2034</v>
      </c>
      <c r="K2264" t="s">
        <v>48</v>
      </c>
      <c r="L2264" t="s">
        <v>49</v>
      </c>
      <c r="M2264">
        <v>17</v>
      </c>
      <c r="N2264" t="s">
        <v>2035</v>
      </c>
      <c r="O2264" t="s">
        <v>51</v>
      </c>
      <c r="P2264" t="s">
        <v>912</v>
      </c>
      <c r="Q2264" t="s">
        <v>92</v>
      </c>
      <c r="R2264" t="s">
        <v>237</v>
      </c>
      <c r="S2264" t="s">
        <v>55</v>
      </c>
      <c r="T2264" t="s">
        <v>55</v>
      </c>
      <c r="U2264" t="s">
        <v>1908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1469</v>
      </c>
      <c r="AG2264" t="s">
        <v>1470</v>
      </c>
      <c r="AH2264">
        <v>5</v>
      </c>
      <c r="AI2264">
        <f>"02104     "</f>
        <v>0</v>
      </c>
      <c r="AJ2264" t="s">
        <v>205</v>
      </c>
      <c r="AK2264" t="s">
        <v>206</v>
      </c>
      <c r="AL2264" t="s">
        <v>2038</v>
      </c>
      <c r="AM2264" t="s">
        <v>2039</v>
      </c>
      <c r="AN2264" t="s">
        <v>68</v>
      </c>
      <c r="AO2264" t="s">
        <v>71</v>
      </c>
    </row>
    <row r="2265" spans="1:41">
      <c r="A2265">
        <v>2251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2033</v>
      </c>
      <c r="J2265" t="s">
        <v>2034</v>
      </c>
      <c r="K2265" t="s">
        <v>48</v>
      </c>
      <c r="L2265" t="s">
        <v>49</v>
      </c>
      <c r="M2265">
        <v>17</v>
      </c>
      <c r="N2265" t="s">
        <v>2035</v>
      </c>
      <c r="O2265" t="s">
        <v>51</v>
      </c>
      <c r="P2265" t="s">
        <v>912</v>
      </c>
      <c r="Q2265" t="s">
        <v>92</v>
      </c>
      <c r="R2265" t="s">
        <v>237</v>
      </c>
      <c r="S2265" t="s">
        <v>55</v>
      </c>
      <c r="T2265" t="s">
        <v>55</v>
      </c>
      <c r="U2265" t="s">
        <v>1908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1469</v>
      </c>
      <c r="AG2265" t="s">
        <v>1470</v>
      </c>
      <c r="AH2265">
        <v>6</v>
      </c>
      <c r="AI2265">
        <f>"02104     "</f>
        <v>0</v>
      </c>
      <c r="AJ2265" t="s">
        <v>205</v>
      </c>
      <c r="AK2265" t="s">
        <v>206</v>
      </c>
      <c r="AL2265" t="s">
        <v>1521</v>
      </c>
      <c r="AM2265" t="s">
        <v>1522</v>
      </c>
      <c r="AN2265" t="s">
        <v>68</v>
      </c>
      <c r="AO2265" t="s">
        <v>71</v>
      </c>
    </row>
    <row r="2266" spans="1:41">
      <c r="A2266">
        <v>2252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2033</v>
      </c>
      <c r="J2266" t="s">
        <v>2034</v>
      </c>
      <c r="K2266" t="s">
        <v>48</v>
      </c>
      <c r="L2266" t="s">
        <v>49</v>
      </c>
      <c r="M2266">
        <v>17</v>
      </c>
      <c r="N2266" t="s">
        <v>2035</v>
      </c>
      <c r="O2266" t="s">
        <v>51</v>
      </c>
      <c r="P2266" t="s">
        <v>912</v>
      </c>
      <c r="Q2266" t="s">
        <v>92</v>
      </c>
      <c r="R2266" t="s">
        <v>237</v>
      </c>
      <c r="S2266" t="s">
        <v>55</v>
      </c>
      <c r="T2266" t="s">
        <v>55</v>
      </c>
      <c r="U2266" t="s">
        <v>1908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1469</v>
      </c>
      <c r="AG2266" t="s">
        <v>1470</v>
      </c>
      <c r="AH2266">
        <v>7</v>
      </c>
      <c r="AI2266">
        <f>"02104     "</f>
        <v>0</v>
      </c>
      <c r="AJ2266" t="s">
        <v>205</v>
      </c>
      <c r="AK2266" t="s">
        <v>206</v>
      </c>
      <c r="AL2266" t="s">
        <v>1521</v>
      </c>
      <c r="AM2266" t="s">
        <v>1522</v>
      </c>
      <c r="AN2266" t="s">
        <v>68</v>
      </c>
      <c r="AO2266" t="s">
        <v>71</v>
      </c>
    </row>
    <row r="2267" spans="1:41">
      <c r="A2267">
        <v>2253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2033</v>
      </c>
      <c r="J2267" t="s">
        <v>2034</v>
      </c>
      <c r="K2267" t="s">
        <v>48</v>
      </c>
      <c r="L2267" t="s">
        <v>49</v>
      </c>
      <c r="M2267">
        <v>17</v>
      </c>
      <c r="N2267" t="s">
        <v>2035</v>
      </c>
      <c r="O2267" t="s">
        <v>51</v>
      </c>
      <c r="P2267" t="s">
        <v>912</v>
      </c>
      <c r="Q2267" t="s">
        <v>92</v>
      </c>
      <c r="R2267" t="s">
        <v>237</v>
      </c>
      <c r="S2267" t="s">
        <v>55</v>
      </c>
      <c r="T2267" t="s">
        <v>55</v>
      </c>
      <c r="U2267" t="s">
        <v>1908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1469</v>
      </c>
      <c r="AG2267" t="s">
        <v>1470</v>
      </c>
      <c r="AH2267">
        <v>9</v>
      </c>
      <c r="AI2267">
        <f>"02104     "</f>
        <v>0</v>
      </c>
      <c r="AJ2267" t="s">
        <v>205</v>
      </c>
      <c r="AK2267" t="s">
        <v>206</v>
      </c>
      <c r="AL2267" t="s">
        <v>1521</v>
      </c>
      <c r="AM2267" t="s">
        <v>1522</v>
      </c>
      <c r="AN2267" t="s">
        <v>68</v>
      </c>
      <c r="AO2267" t="s">
        <v>71</v>
      </c>
    </row>
    <row r="2268" spans="1:41">
      <c r="A2268">
        <v>2254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2033</v>
      </c>
      <c r="J2268" t="s">
        <v>2034</v>
      </c>
      <c r="K2268" t="s">
        <v>48</v>
      </c>
      <c r="L2268" t="s">
        <v>49</v>
      </c>
      <c r="M2268">
        <v>17</v>
      </c>
      <c r="N2268" t="s">
        <v>2035</v>
      </c>
      <c r="O2268" t="s">
        <v>51</v>
      </c>
      <c r="P2268" t="s">
        <v>912</v>
      </c>
      <c r="Q2268" t="s">
        <v>92</v>
      </c>
      <c r="R2268" t="s">
        <v>237</v>
      </c>
      <c r="S2268" t="s">
        <v>55</v>
      </c>
      <c r="T2268" t="s">
        <v>55</v>
      </c>
      <c r="U2268" t="s">
        <v>1908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1469</v>
      </c>
      <c r="AG2268" t="s">
        <v>1470</v>
      </c>
      <c r="AH2268">
        <v>11</v>
      </c>
      <c r="AI2268">
        <f>"02104     "</f>
        <v>0</v>
      </c>
      <c r="AJ2268" t="s">
        <v>205</v>
      </c>
      <c r="AK2268" t="s">
        <v>206</v>
      </c>
      <c r="AL2268" t="s">
        <v>1997</v>
      </c>
      <c r="AM2268" t="s">
        <v>1998</v>
      </c>
      <c r="AN2268" t="s">
        <v>68</v>
      </c>
      <c r="AO2268" t="s">
        <v>71</v>
      </c>
    </row>
    <row r="2269" spans="1:41">
      <c r="A2269">
        <v>2255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2033</v>
      </c>
      <c r="J2269" t="s">
        <v>2034</v>
      </c>
      <c r="K2269" t="s">
        <v>48</v>
      </c>
      <c r="L2269" t="s">
        <v>49</v>
      </c>
      <c r="M2269">
        <v>17</v>
      </c>
      <c r="N2269" t="s">
        <v>2035</v>
      </c>
      <c r="O2269" t="s">
        <v>51</v>
      </c>
      <c r="P2269" t="s">
        <v>912</v>
      </c>
      <c r="Q2269" t="s">
        <v>92</v>
      </c>
      <c r="R2269" t="s">
        <v>237</v>
      </c>
      <c r="S2269" t="s">
        <v>55</v>
      </c>
      <c r="T2269" t="s">
        <v>55</v>
      </c>
      <c r="U2269" t="s">
        <v>1908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1469</v>
      </c>
      <c r="AG2269" t="s">
        <v>1470</v>
      </c>
      <c r="AH2269">
        <v>12</v>
      </c>
      <c r="AI2269">
        <f>"02104     "</f>
        <v>0</v>
      </c>
      <c r="AJ2269" t="s">
        <v>205</v>
      </c>
      <c r="AK2269" t="s">
        <v>206</v>
      </c>
      <c r="AL2269" t="s">
        <v>1995</v>
      </c>
      <c r="AM2269" t="s">
        <v>1996</v>
      </c>
      <c r="AN2269" t="s">
        <v>68</v>
      </c>
      <c r="AO2269" t="s">
        <v>71</v>
      </c>
    </row>
    <row r="2270" spans="1:41">
      <c r="A2270">
        <v>2256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2033</v>
      </c>
      <c r="J2270" t="s">
        <v>2034</v>
      </c>
      <c r="K2270" t="s">
        <v>48</v>
      </c>
      <c r="L2270" t="s">
        <v>49</v>
      </c>
      <c r="M2270">
        <v>17</v>
      </c>
      <c r="N2270" t="s">
        <v>2035</v>
      </c>
      <c r="O2270" t="s">
        <v>51</v>
      </c>
      <c r="P2270" t="s">
        <v>912</v>
      </c>
      <c r="Q2270" t="s">
        <v>92</v>
      </c>
      <c r="R2270" t="s">
        <v>237</v>
      </c>
      <c r="S2270" t="s">
        <v>55</v>
      </c>
      <c r="T2270" t="s">
        <v>55</v>
      </c>
      <c r="U2270" t="s">
        <v>1908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1469</v>
      </c>
      <c r="AG2270" t="s">
        <v>1470</v>
      </c>
      <c r="AH2270">
        <v>13</v>
      </c>
      <c r="AI2270">
        <f>"02104     "</f>
        <v>0</v>
      </c>
      <c r="AJ2270" t="s">
        <v>205</v>
      </c>
      <c r="AK2270" t="s">
        <v>206</v>
      </c>
      <c r="AL2270" t="s">
        <v>1995</v>
      </c>
      <c r="AM2270" t="s">
        <v>1996</v>
      </c>
      <c r="AN2270" t="s">
        <v>68</v>
      </c>
      <c r="AO2270" t="s">
        <v>71</v>
      </c>
    </row>
    <row r="2271" spans="1:41">
      <c r="A2271">
        <v>2257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2033</v>
      </c>
      <c r="J2271" t="s">
        <v>2034</v>
      </c>
      <c r="K2271" t="s">
        <v>48</v>
      </c>
      <c r="L2271" t="s">
        <v>49</v>
      </c>
      <c r="M2271">
        <v>17</v>
      </c>
      <c r="N2271" t="s">
        <v>2035</v>
      </c>
      <c r="O2271" t="s">
        <v>51</v>
      </c>
      <c r="P2271" t="s">
        <v>912</v>
      </c>
      <c r="Q2271" t="s">
        <v>92</v>
      </c>
      <c r="R2271" t="s">
        <v>237</v>
      </c>
      <c r="S2271" t="s">
        <v>55</v>
      </c>
      <c r="T2271" t="s">
        <v>55</v>
      </c>
      <c r="U2271" t="s">
        <v>1908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1469</v>
      </c>
      <c r="AG2271" t="s">
        <v>1470</v>
      </c>
      <c r="AH2271">
        <v>14</v>
      </c>
      <c r="AI2271">
        <f>"02104     "</f>
        <v>0</v>
      </c>
      <c r="AJ2271" t="s">
        <v>205</v>
      </c>
      <c r="AK2271" t="s">
        <v>206</v>
      </c>
      <c r="AL2271" t="s">
        <v>2036</v>
      </c>
      <c r="AM2271" t="s">
        <v>2037</v>
      </c>
      <c r="AN2271" t="s">
        <v>68</v>
      </c>
      <c r="AO2271" t="s">
        <v>71</v>
      </c>
    </row>
    <row r="2272" spans="1:41">
      <c r="A2272">
        <v>2258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2033</v>
      </c>
      <c r="J2272" t="s">
        <v>2034</v>
      </c>
      <c r="K2272" t="s">
        <v>48</v>
      </c>
      <c r="L2272" t="s">
        <v>49</v>
      </c>
      <c r="M2272">
        <v>17</v>
      </c>
      <c r="N2272" t="s">
        <v>2035</v>
      </c>
      <c r="O2272" t="s">
        <v>51</v>
      </c>
      <c r="P2272" t="s">
        <v>912</v>
      </c>
      <c r="Q2272" t="s">
        <v>92</v>
      </c>
      <c r="R2272" t="s">
        <v>237</v>
      </c>
      <c r="S2272" t="s">
        <v>55</v>
      </c>
      <c r="T2272" t="s">
        <v>55</v>
      </c>
      <c r="U2272" t="s">
        <v>1908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1469</v>
      </c>
      <c r="AG2272" t="s">
        <v>1470</v>
      </c>
      <c r="AH2272">
        <v>15</v>
      </c>
      <c r="AI2272">
        <f>"02104     "</f>
        <v>0</v>
      </c>
      <c r="AJ2272" t="s">
        <v>205</v>
      </c>
      <c r="AK2272" t="s">
        <v>206</v>
      </c>
      <c r="AL2272" t="s">
        <v>2036</v>
      </c>
      <c r="AM2272" t="s">
        <v>2037</v>
      </c>
      <c r="AN2272" t="s">
        <v>68</v>
      </c>
      <c r="AO2272" t="s">
        <v>71</v>
      </c>
    </row>
    <row r="2273" spans="1:41">
      <c r="A2273">
        <v>2259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2033</v>
      </c>
      <c r="J2273" t="s">
        <v>2034</v>
      </c>
      <c r="K2273" t="s">
        <v>48</v>
      </c>
      <c r="L2273" t="s">
        <v>49</v>
      </c>
      <c r="M2273">
        <v>17</v>
      </c>
      <c r="N2273" t="s">
        <v>2035</v>
      </c>
      <c r="O2273" t="s">
        <v>51</v>
      </c>
      <c r="P2273" t="s">
        <v>912</v>
      </c>
      <c r="Q2273" t="s">
        <v>92</v>
      </c>
      <c r="R2273" t="s">
        <v>237</v>
      </c>
      <c r="S2273" t="s">
        <v>55</v>
      </c>
      <c r="T2273" t="s">
        <v>55</v>
      </c>
      <c r="U2273" t="s">
        <v>1908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1469</v>
      </c>
      <c r="AG2273" t="s">
        <v>1470</v>
      </c>
      <c r="AH2273">
        <v>16</v>
      </c>
      <c r="AI2273">
        <f>"02104     "</f>
        <v>0</v>
      </c>
      <c r="AJ2273" t="s">
        <v>205</v>
      </c>
      <c r="AK2273" t="s">
        <v>206</v>
      </c>
      <c r="AL2273" t="s">
        <v>2036</v>
      </c>
      <c r="AM2273" t="s">
        <v>2037</v>
      </c>
      <c r="AN2273" t="s">
        <v>68</v>
      </c>
      <c r="AO2273" t="s">
        <v>71</v>
      </c>
    </row>
    <row r="2274" spans="1:41">
      <c r="A2274">
        <v>2260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2033</v>
      </c>
      <c r="J2274" t="s">
        <v>2034</v>
      </c>
      <c r="K2274" t="s">
        <v>48</v>
      </c>
      <c r="L2274" t="s">
        <v>49</v>
      </c>
      <c r="M2274">
        <v>17</v>
      </c>
      <c r="N2274" t="s">
        <v>2035</v>
      </c>
      <c r="O2274" t="s">
        <v>51</v>
      </c>
      <c r="P2274" t="s">
        <v>912</v>
      </c>
      <c r="Q2274" t="s">
        <v>92</v>
      </c>
      <c r="R2274" t="s">
        <v>237</v>
      </c>
      <c r="S2274" t="s">
        <v>55</v>
      </c>
      <c r="T2274" t="s">
        <v>55</v>
      </c>
      <c r="U2274" t="s">
        <v>1908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1469</v>
      </c>
      <c r="AG2274" t="s">
        <v>1470</v>
      </c>
      <c r="AH2274">
        <v>18</v>
      </c>
      <c r="AI2274">
        <f>"02104     "</f>
        <v>0</v>
      </c>
      <c r="AJ2274" t="s">
        <v>205</v>
      </c>
      <c r="AK2274" t="s">
        <v>206</v>
      </c>
      <c r="AL2274" t="s">
        <v>1521</v>
      </c>
      <c r="AM2274" t="s">
        <v>1522</v>
      </c>
      <c r="AN2274" t="s">
        <v>68</v>
      </c>
      <c r="AO2274" t="s">
        <v>71</v>
      </c>
    </row>
    <row r="2275" spans="1:41">
      <c r="A2275">
        <v>2261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2033</v>
      </c>
      <c r="J2275" t="s">
        <v>2034</v>
      </c>
      <c r="K2275" t="s">
        <v>48</v>
      </c>
      <c r="L2275" t="s">
        <v>49</v>
      </c>
      <c r="M2275">
        <v>17</v>
      </c>
      <c r="N2275" t="s">
        <v>2035</v>
      </c>
      <c r="O2275" t="s">
        <v>51</v>
      </c>
      <c r="P2275" t="s">
        <v>912</v>
      </c>
      <c r="Q2275" t="s">
        <v>92</v>
      </c>
      <c r="R2275" t="s">
        <v>237</v>
      </c>
      <c r="S2275" t="s">
        <v>55</v>
      </c>
      <c r="T2275" t="s">
        <v>55</v>
      </c>
      <c r="U2275" t="s">
        <v>1908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1469</v>
      </c>
      <c r="AG2275" t="s">
        <v>1470</v>
      </c>
      <c r="AH2275">
        <v>19</v>
      </c>
      <c r="AI2275">
        <f>"02104     "</f>
        <v>0</v>
      </c>
      <c r="AJ2275" t="s">
        <v>205</v>
      </c>
      <c r="AK2275" t="s">
        <v>206</v>
      </c>
      <c r="AL2275" t="s">
        <v>1999</v>
      </c>
      <c r="AM2275" t="s">
        <v>2000</v>
      </c>
      <c r="AN2275" t="s">
        <v>68</v>
      </c>
      <c r="AO2275" t="s">
        <v>71</v>
      </c>
    </row>
    <row r="2276" spans="1:41">
      <c r="A2276">
        <v>2262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2033</v>
      </c>
      <c r="J2276" t="s">
        <v>2034</v>
      </c>
      <c r="K2276" t="s">
        <v>48</v>
      </c>
      <c r="L2276" t="s">
        <v>49</v>
      </c>
      <c r="M2276">
        <v>17</v>
      </c>
      <c r="N2276" t="s">
        <v>2035</v>
      </c>
      <c r="O2276" t="s">
        <v>51</v>
      </c>
      <c r="P2276" t="s">
        <v>912</v>
      </c>
      <c r="Q2276" t="s">
        <v>92</v>
      </c>
      <c r="R2276" t="s">
        <v>237</v>
      </c>
      <c r="S2276" t="s">
        <v>55</v>
      </c>
      <c r="T2276" t="s">
        <v>55</v>
      </c>
      <c r="U2276" t="s">
        <v>1908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1469</v>
      </c>
      <c r="AG2276" t="s">
        <v>1470</v>
      </c>
      <c r="AH2276">
        <v>20</v>
      </c>
      <c r="AI2276">
        <f>"02104     "</f>
        <v>0</v>
      </c>
      <c r="AJ2276" t="s">
        <v>205</v>
      </c>
      <c r="AK2276" t="s">
        <v>206</v>
      </c>
      <c r="AL2276" t="s">
        <v>2038</v>
      </c>
      <c r="AM2276" t="s">
        <v>2039</v>
      </c>
      <c r="AN2276" t="s">
        <v>68</v>
      </c>
      <c r="AO2276" t="s">
        <v>71</v>
      </c>
    </row>
    <row r="2277" spans="1:41">
      <c r="A2277">
        <v>2263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2033</v>
      </c>
      <c r="J2277" t="s">
        <v>2034</v>
      </c>
      <c r="K2277" t="s">
        <v>48</v>
      </c>
      <c r="L2277" t="s">
        <v>49</v>
      </c>
      <c r="M2277">
        <v>17</v>
      </c>
      <c r="N2277" t="s">
        <v>2035</v>
      </c>
      <c r="O2277" t="s">
        <v>51</v>
      </c>
      <c r="P2277" t="s">
        <v>912</v>
      </c>
      <c r="Q2277" t="s">
        <v>92</v>
      </c>
      <c r="R2277" t="s">
        <v>237</v>
      </c>
      <c r="S2277" t="s">
        <v>55</v>
      </c>
      <c r="T2277" t="s">
        <v>55</v>
      </c>
      <c r="U2277" t="s">
        <v>1908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1469</v>
      </c>
      <c r="AG2277" t="s">
        <v>1470</v>
      </c>
      <c r="AH2277">
        <v>21</v>
      </c>
      <c r="AI2277">
        <f>"02104     "</f>
        <v>0</v>
      </c>
      <c r="AJ2277" t="s">
        <v>205</v>
      </c>
      <c r="AK2277" t="s">
        <v>206</v>
      </c>
      <c r="AL2277" t="s">
        <v>1991</v>
      </c>
      <c r="AM2277" t="s">
        <v>1992</v>
      </c>
      <c r="AN2277" t="s">
        <v>68</v>
      </c>
      <c r="AO2277" t="s">
        <v>71</v>
      </c>
    </row>
    <row r="2278" spans="1:41">
      <c r="A2278">
        <v>2264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2033</v>
      </c>
      <c r="J2278" t="s">
        <v>2034</v>
      </c>
      <c r="K2278" t="s">
        <v>48</v>
      </c>
      <c r="L2278" t="s">
        <v>49</v>
      </c>
      <c r="M2278">
        <v>17</v>
      </c>
      <c r="N2278" t="s">
        <v>2035</v>
      </c>
      <c r="O2278" t="s">
        <v>51</v>
      </c>
      <c r="P2278" t="s">
        <v>912</v>
      </c>
      <c r="Q2278" t="s">
        <v>92</v>
      </c>
      <c r="R2278" t="s">
        <v>237</v>
      </c>
      <c r="S2278" t="s">
        <v>55</v>
      </c>
      <c r="T2278" t="s">
        <v>55</v>
      </c>
      <c r="U2278" t="s">
        <v>1908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1469</v>
      </c>
      <c r="AG2278" t="s">
        <v>1470</v>
      </c>
      <c r="AH2278">
        <v>22</v>
      </c>
      <c r="AI2278">
        <f>"02104     "</f>
        <v>0</v>
      </c>
      <c r="AJ2278" t="s">
        <v>205</v>
      </c>
      <c r="AK2278" t="s">
        <v>206</v>
      </c>
      <c r="AL2278" t="s">
        <v>2040</v>
      </c>
      <c r="AM2278" t="s">
        <v>2041</v>
      </c>
      <c r="AN2278" t="s">
        <v>68</v>
      </c>
      <c r="AO2278" t="s">
        <v>71</v>
      </c>
    </row>
    <row r="2279" spans="1:41">
      <c r="A2279">
        <v>2265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2033</v>
      </c>
      <c r="J2279" t="s">
        <v>2034</v>
      </c>
      <c r="K2279" t="s">
        <v>48</v>
      </c>
      <c r="L2279" t="s">
        <v>49</v>
      </c>
      <c r="M2279">
        <v>17</v>
      </c>
      <c r="N2279" t="s">
        <v>2035</v>
      </c>
      <c r="O2279" t="s">
        <v>51</v>
      </c>
      <c r="P2279" t="s">
        <v>912</v>
      </c>
      <c r="Q2279" t="s">
        <v>92</v>
      </c>
      <c r="R2279" t="s">
        <v>237</v>
      </c>
      <c r="S2279" t="s">
        <v>55</v>
      </c>
      <c r="T2279" t="s">
        <v>55</v>
      </c>
      <c r="U2279" t="s">
        <v>1908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1469</v>
      </c>
      <c r="AG2279" t="s">
        <v>1470</v>
      </c>
      <c r="AH2279">
        <v>23</v>
      </c>
      <c r="AI2279">
        <f>"02104     "</f>
        <v>0</v>
      </c>
      <c r="AJ2279" t="s">
        <v>205</v>
      </c>
      <c r="AK2279" t="s">
        <v>206</v>
      </c>
      <c r="AL2279" t="s">
        <v>2038</v>
      </c>
      <c r="AM2279" t="s">
        <v>2039</v>
      </c>
      <c r="AN2279" t="s">
        <v>68</v>
      </c>
      <c r="AO2279" t="s">
        <v>71</v>
      </c>
    </row>
    <row r="2280" spans="1:41">
      <c r="A2280">
        <v>2266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2033</v>
      </c>
      <c r="J2280" t="s">
        <v>2034</v>
      </c>
      <c r="K2280" t="s">
        <v>48</v>
      </c>
      <c r="L2280" t="s">
        <v>49</v>
      </c>
      <c r="M2280">
        <v>17</v>
      </c>
      <c r="N2280" t="s">
        <v>2035</v>
      </c>
      <c r="O2280" t="s">
        <v>51</v>
      </c>
      <c r="P2280" t="s">
        <v>912</v>
      </c>
      <c r="Q2280" t="s">
        <v>92</v>
      </c>
      <c r="R2280" t="s">
        <v>237</v>
      </c>
      <c r="S2280" t="s">
        <v>55</v>
      </c>
      <c r="T2280" t="s">
        <v>55</v>
      </c>
      <c r="U2280" t="s">
        <v>1908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1469</v>
      </c>
      <c r="AG2280" t="s">
        <v>1470</v>
      </c>
      <c r="AH2280">
        <v>24</v>
      </c>
      <c r="AI2280">
        <f>"02104     "</f>
        <v>0</v>
      </c>
      <c r="AJ2280" t="s">
        <v>205</v>
      </c>
      <c r="AK2280" t="s">
        <v>206</v>
      </c>
      <c r="AL2280" t="s">
        <v>1991</v>
      </c>
      <c r="AM2280" t="s">
        <v>1992</v>
      </c>
      <c r="AN2280" t="s">
        <v>68</v>
      </c>
      <c r="AO2280" t="s">
        <v>71</v>
      </c>
    </row>
    <row r="2281" spans="1:41">
      <c r="A2281">
        <v>2267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2033</v>
      </c>
      <c r="J2281" t="s">
        <v>2034</v>
      </c>
      <c r="K2281" t="s">
        <v>48</v>
      </c>
      <c r="L2281" t="s">
        <v>49</v>
      </c>
      <c r="M2281">
        <v>17</v>
      </c>
      <c r="N2281" t="s">
        <v>2035</v>
      </c>
      <c r="O2281" t="s">
        <v>51</v>
      </c>
      <c r="P2281" t="s">
        <v>912</v>
      </c>
      <c r="Q2281" t="s">
        <v>92</v>
      </c>
      <c r="R2281" t="s">
        <v>237</v>
      </c>
      <c r="S2281" t="s">
        <v>55</v>
      </c>
      <c r="T2281" t="s">
        <v>55</v>
      </c>
      <c r="U2281" t="s">
        <v>1908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1469</v>
      </c>
      <c r="AG2281" t="s">
        <v>1470</v>
      </c>
      <c r="AH2281">
        <v>25</v>
      </c>
      <c r="AI2281">
        <f>"02104     "</f>
        <v>0</v>
      </c>
      <c r="AJ2281" t="s">
        <v>205</v>
      </c>
      <c r="AK2281" t="s">
        <v>206</v>
      </c>
      <c r="AL2281" t="s">
        <v>1999</v>
      </c>
      <c r="AM2281" t="s">
        <v>2000</v>
      </c>
      <c r="AN2281" t="s">
        <v>68</v>
      </c>
      <c r="AO2281" t="s">
        <v>71</v>
      </c>
    </row>
    <row r="2282" spans="1:41">
      <c r="A2282">
        <v>2268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2033</v>
      </c>
      <c r="J2282" t="s">
        <v>2034</v>
      </c>
      <c r="K2282" t="s">
        <v>48</v>
      </c>
      <c r="L2282" t="s">
        <v>49</v>
      </c>
      <c r="M2282">
        <v>17</v>
      </c>
      <c r="N2282" t="s">
        <v>2035</v>
      </c>
      <c r="O2282" t="s">
        <v>51</v>
      </c>
      <c r="P2282" t="s">
        <v>912</v>
      </c>
      <c r="Q2282" t="s">
        <v>92</v>
      </c>
      <c r="R2282" t="s">
        <v>237</v>
      </c>
      <c r="S2282" t="s">
        <v>55</v>
      </c>
      <c r="T2282" t="s">
        <v>55</v>
      </c>
      <c r="U2282" t="s">
        <v>1908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1469</v>
      </c>
      <c r="AG2282" t="s">
        <v>1470</v>
      </c>
      <c r="AH2282">
        <v>26</v>
      </c>
      <c r="AI2282">
        <f>"02104     "</f>
        <v>0</v>
      </c>
      <c r="AJ2282" t="s">
        <v>205</v>
      </c>
      <c r="AK2282" t="s">
        <v>206</v>
      </c>
      <c r="AL2282" t="s">
        <v>1519</v>
      </c>
      <c r="AM2282" t="s">
        <v>1520</v>
      </c>
      <c r="AN2282" t="s">
        <v>68</v>
      </c>
      <c r="AO2282" t="s">
        <v>71</v>
      </c>
    </row>
    <row r="2283" spans="1:41">
      <c r="A2283">
        <v>2269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2033</v>
      </c>
      <c r="J2283" t="s">
        <v>2034</v>
      </c>
      <c r="K2283" t="s">
        <v>48</v>
      </c>
      <c r="L2283" t="s">
        <v>49</v>
      </c>
      <c r="M2283">
        <v>17</v>
      </c>
      <c r="N2283" t="s">
        <v>2035</v>
      </c>
      <c r="O2283" t="s">
        <v>51</v>
      </c>
      <c r="P2283" t="s">
        <v>912</v>
      </c>
      <c r="Q2283" t="s">
        <v>92</v>
      </c>
      <c r="R2283" t="s">
        <v>237</v>
      </c>
      <c r="S2283" t="s">
        <v>55</v>
      </c>
      <c r="T2283" t="s">
        <v>55</v>
      </c>
      <c r="U2283" t="s">
        <v>1908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1469</v>
      </c>
      <c r="AG2283" t="s">
        <v>1470</v>
      </c>
      <c r="AH2283">
        <v>27</v>
      </c>
      <c r="AI2283">
        <f>"02104     "</f>
        <v>0</v>
      </c>
      <c r="AJ2283" t="s">
        <v>205</v>
      </c>
      <c r="AK2283" t="s">
        <v>206</v>
      </c>
      <c r="AL2283" t="s">
        <v>2040</v>
      </c>
      <c r="AM2283" t="s">
        <v>2041</v>
      </c>
      <c r="AN2283" t="s">
        <v>68</v>
      </c>
      <c r="AO2283" t="s">
        <v>71</v>
      </c>
    </row>
    <row r="2284" spans="1:41">
      <c r="A2284">
        <v>2270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2033</v>
      </c>
      <c r="J2284" t="s">
        <v>2034</v>
      </c>
      <c r="K2284" t="s">
        <v>48</v>
      </c>
      <c r="L2284" t="s">
        <v>49</v>
      </c>
      <c r="M2284">
        <v>17</v>
      </c>
      <c r="N2284" t="s">
        <v>2035</v>
      </c>
      <c r="O2284" t="s">
        <v>51</v>
      </c>
      <c r="P2284" t="s">
        <v>912</v>
      </c>
      <c r="Q2284" t="s">
        <v>92</v>
      </c>
      <c r="R2284" t="s">
        <v>237</v>
      </c>
      <c r="S2284" t="s">
        <v>55</v>
      </c>
      <c r="T2284" t="s">
        <v>55</v>
      </c>
      <c r="U2284" t="s">
        <v>1908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1469</v>
      </c>
      <c r="AG2284" t="s">
        <v>1470</v>
      </c>
      <c r="AH2284">
        <v>28</v>
      </c>
      <c r="AI2284">
        <f>"02104     "</f>
        <v>0</v>
      </c>
      <c r="AJ2284" t="s">
        <v>205</v>
      </c>
      <c r="AK2284" t="s">
        <v>206</v>
      </c>
      <c r="AL2284" t="s">
        <v>2040</v>
      </c>
      <c r="AM2284" t="s">
        <v>2041</v>
      </c>
      <c r="AN2284" t="s">
        <v>68</v>
      </c>
      <c r="AO2284" t="s">
        <v>71</v>
      </c>
    </row>
    <row r="2285" spans="1:41">
      <c r="A2285">
        <v>2271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2033</v>
      </c>
      <c r="J2285" t="s">
        <v>2034</v>
      </c>
      <c r="K2285" t="s">
        <v>48</v>
      </c>
      <c r="L2285" t="s">
        <v>49</v>
      </c>
      <c r="M2285">
        <v>17</v>
      </c>
      <c r="N2285" t="s">
        <v>2035</v>
      </c>
      <c r="O2285" t="s">
        <v>51</v>
      </c>
      <c r="P2285" t="s">
        <v>912</v>
      </c>
      <c r="Q2285" t="s">
        <v>92</v>
      </c>
      <c r="R2285" t="s">
        <v>237</v>
      </c>
      <c r="S2285" t="s">
        <v>55</v>
      </c>
      <c r="T2285" t="s">
        <v>55</v>
      </c>
      <c r="U2285" t="s">
        <v>1908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1469</v>
      </c>
      <c r="AG2285" t="s">
        <v>1470</v>
      </c>
      <c r="AH2285">
        <v>29</v>
      </c>
      <c r="AI2285">
        <f>"02104     "</f>
        <v>0</v>
      </c>
      <c r="AJ2285" t="s">
        <v>205</v>
      </c>
      <c r="AK2285" t="s">
        <v>206</v>
      </c>
      <c r="AL2285" t="s">
        <v>2040</v>
      </c>
      <c r="AM2285" t="s">
        <v>2041</v>
      </c>
      <c r="AN2285" t="s">
        <v>68</v>
      </c>
      <c r="AO2285" t="s">
        <v>71</v>
      </c>
    </row>
    <row r="2286" spans="1:41">
      <c r="A2286">
        <v>2272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2033</v>
      </c>
      <c r="J2286" t="s">
        <v>2034</v>
      </c>
      <c r="K2286" t="s">
        <v>48</v>
      </c>
      <c r="L2286" t="s">
        <v>49</v>
      </c>
      <c r="M2286">
        <v>17</v>
      </c>
      <c r="N2286" t="s">
        <v>2035</v>
      </c>
      <c r="O2286" t="s">
        <v>51</v>
      </c>
      <c r="P2286" t="s">
        <v>912</v>
      </c>
      <c r="Q2286" t="s">
        <v>92</v>
      </c>
      <c r="R2286" t="s">
        <v>237</v>
      </c>
      <c r="S2286" t="s">
        <v>55</v>
      </c>
      <c r="T2286" t="s">
        <v>55</v>
      </c>
      <c r="U2286" t="s">
        <v>1908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1469</v>
      </c>
      <c r="AG2286" t="s">
        <v>1470</v>
      </c>
      <c r="AH2286">
        <v>30</v>
      </c>
      <c r="AI2286">
        <f>"02104     "</f>
        <v>0</v>
      </c>
      <c r="AJ2286" t="s">
        <v>205</v>
      </c>
      <c r="AK2286" t="s">
        <v>206</v>
      </c>
      <c r="AL2286" t="s">
        <v>1997</v>
      </c>
      <c r="AM2286" t="s">
        <v>1998</v>
      </c>
      <c r="AN2286" t="s">
        <v>68</v>
      </c>
      <c r="AO2286" t="s">
        <v>71</v>
      </c>
    </row>
    <row r="2287" spans="1:41">
      <c r="A2287">
        <v>2273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2033</v>
      </c>
      <c r="J2287" t="s">
        <v>2034</v>
      </c>
      <c r="K2287" t="s">
        <v>48</v>
      </c>
      <c r="L2287" t="s">
        <v>49</v>
      </c>
      <c r="M2287">
        <v>17</v>
      </c>
      <c r="N2287" t="s">
        <v>2035</v>
      </c>
      <c r="O2287" t="s">
        <v>51</v>
      </c>
      <c r="P2287" t="s">
        <v>912</v>
      </c>
      <c r="Q2287" t="s">
        <v>92</v>
      </c>
      <c r="R2287" t="s">
        <v>237</v>
      </c>
      <c r="S2287" t="s">
        <v>55</v>
      </c>
      <c r="T2287" t="s">
        <v>55</v>
      </c>
      <c r="U2287" t="s">
        <v>1908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1469</v>
      </c>
      <c r="AG2287" t="s">
        <v>1470</v>
      </c>
      <c r="AH2287">
        <v>31</v>
      </c>
      <c r="AI2287">
        <f>"02104     "</f>
        <v>0</v>
      </c>
      <c r="AJ2287" t="s">
        <v>205</v>
      </c>
      <c r="AK2287" t="s">
        <v>206</v>
      </c>
      <c r="AL2287" t="s">
        <v>2040</v>
      </c>
      <c r="AM2287" t="s">
        <v>2041</v>
      </c>
      <c r="AN2287" t="s">
        <v>68</v>
      </c>
      <c r="AO2287" t="s">
        <v>71</v>
      </c>
    </row>
    <row r="2288" spans="1:41">
      <c r="A2288">
        <v>2274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2033</v>
      </c>
      <c r="J2288" t="s">
        <v>2034</v>
      </c>
      <c r="K2288" t="s">
        <v>48</v>
      </c>
      <c r="L2288" t="s">
        <v>49</v>
      </c>
      <c r="M2288">
        <v>17</v>
      </c>
      <c r="N2288" t="s">
        <v>2035</v>
      </c>
      <c r="O2288" t="s">
        <v>51</v>
      </c>
      <c r="P2288" t="s">
        <v>912</v>
      </c>
      <c r="Q2288" t="s">
        <v>92</v>
      </c>
      <c r="R2288" t="s">
        <v>237</v>
      </c>
      <c r="S2288" t="s">
        <v>55</v>
      </c>
      <c r="T2288" t="s">
        <v>55</v>
      </c>
      <c r="U2288" t="s">
        <v>1908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1469</v>
      </c>
      <c r="AG2288" t="s">
        <v>1470</v>
      </c>
      <c r="AH2288">
        <v>32</v>
      </c>
      <c r="AI2288">
        <f>"02104     "</f>
        <v>0</v>
      </c>
      <c r="AJ2288" t="s">
        <v>205</v>
      </c>
      <c r="AK2288" t="s">
        <v>206</v>
      </c>
      <c r="AL2288" t="s">
        <v>1991</v>
      </c>
      <c r="AM2288" t="s">
        <v>1992</v>
      </c>
      <c r="AN2288" t="s">
        <v>68</v>
      </c>
      <c r="AO2288" t="s">
        <v>71</v>
      </c>
    </row>
    <row r="2289" spans="1:41">
      <c r="A2289">
        <v>2275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2033</v>
      </c>
      <c r="J2289" t="s">
        <v>2034</v>
      </c>
      <c r="K2289" t="s">
        <v>48</v>
      </c>
      <c r="L2289" t="s">
        <v>49</v>
      </c>
      <c r="M2289">
        <v>17</v>
      </c>
      <c r="N2289" t="s">
        <v>2035</v>
      </c>
      <c r="O2289" t="s">
        <v>51</v>
      </c>
      <c r="P2289" t="s">
        <v>912</v>
      </c>
      <c r="Q2289" t="s">
        <v>92</v>
      </c>
      <c r="R2289" t="s">
        <v>237</v>
      </c>
      <c r="S2289" t="s">
        <v>55</v>
      </c>
      <c r="T2289" t="s">
        <v>55</v>
      </c>
      <c r="U2289" t="s">
        <v>1908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1469</v>
      </c>
      <c r="AG2289" t="s">
        <v>1470</v>
      </c>
      <c r="AH2289">
        <v>33</v>
      </c>
      <c r="AI2289">
        <f>"02104     "</f>
        <v>0</v>
      </c>
      <c r="AJ2289" t="s">
        <v>205</v>
      </c>
      <c r="AK2289" t="s">
        <v>206</v>
      </c>
      <c r="AL2289" t="s">
        <v>1991</v>
      </c>
      <c r="AM2289" t="s">
        <v>1992</v>
      </c>
      <c r="AN2289" t="s">
        <v>68</v>
      </c>
      <c r="AO2289" t="s">
        <v>71</v>
      </c>
    </row>
    <row r="2290" spans="1:41">
      <c r="A2290">
        <v>2276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2033</v>
      </c>
      <c r="J2290" t="s">
        <v>2034</v>
      </c>
      <c r="K2290" t="s">
        <v>48</v>
      </c>
      <c r="L2290" t="s">
        <v>49</v>
      </c>
      <c r="M2290">
        <v>17</v>
      </c>
      <c r="N2290" t="s">
        <v>2035</v>
      </c>
      <c r="O2290" t="s">
        <v>51</v>
      </c>
      <c r="P2290" t="s">
        <v>912</v>
      </c>
      <c r="Q2290" t="s">
        <v>92</v>
      </c>
      <c r="R2290" t="s">
        <v>237</v>
      </c>
      <c r="S2290" t="s">
        <v>55</v>
      </c>
      <c r="T2290" t="s">
        <v>55</v>
      </c>
      <c r="U2290" t="s">
        <v>1908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1469</v>
      </c>
      <c r="AG2290" t="s">
        <v>1470</v>
      </c>
      <c r="AH2290">
        <v>34</v>
      </c>
      <c r="AI2290">
        <f>"02104     "</f>
        <v>0</v>
      </c>
      <c r="AJ2290" t="s">
        <v>205</v>
      </c>
      <c r="AK2290" t="s">
        <v>206</v>
      </c>
      <c r="AL2290" t="s">
        <v>2036</v>
      </c>
      <c r="AM2290" t="s">
        <v>2037</v>
      </c>
      <c r="AN2290" t="s">
        <v>68</v>
      </c>
      <c r="AO2290" t="s">
        <v>71</v>
      </c>
    </row>
    <row r="2291" spans="1:41">
      <c r="A2291">
        <v>2277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2033</v>
      </c>
      <c r="J2291" t="s">
        <v>2034</v>
      </c>
      <c r="K2291" t="s">
        <v>48</v>
      </c>
      <c r="L2291" t="s">
        <v>49</v>
      </c>
      <c r="M2291">
        <v>17</v>
      </c>
      <c r="N2291" t="s">
        <v>2035</v>
      </c>
      <c r="O2291" t="s">
        <v>51</v>
      </c>
      <c r="P2291" t="s">
        <v>912</v>
      </c>
      <c r="Q2291" t="s">
        <v>92</v>
      </c>
      <c r="R2291" t="s">
        <v>237</v>
      </c>
      <c r="S2291" t="s">
        <v>55</v>
      </c>
      <c r="T2291" t="s">
        <v>55</v>
      </c>
      <c r="U2291" t="s">
        <v>1908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1469</v>
      </c>
      <c r="AG2291" t="s">
        <v>1470</v>
      </c>
      <c r="AH2291">
        <v>35</v>
      </c>
      <c r="AI2291">
        <f>"02104     "</f>
        <v>0</v>
      </c>
      <c r="AJ2291" t="s">
        <v>205</v>
      </c>
      <c r="AK2291" t="s">
        <v>206</v>
      </c>
      <c r="AL2291" t="s">
        <v>1991</v>
      </c>
      <c r="AM2291" t="s">
        <v>1992</v>
      </c>
      <c r="AN2291" t="s">
        <v>68</v>
      </c>
      <c r="AO2291" t="s">
        <v>71</v>
      </c>
    </row>
    <row r="2292" spans="1:41">
      <c r="A2292">
        <v>2278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2033</v>
      </c>
      <c r="J2292" t="s">
        <v>2034</v>
      </c>
      <c r="K2292" t="s">
        <v>48</v>
      </c>
      <c r="L2292" t="s">
        <v>49</v>
      </c>
      <c r="M2292">
        <v>17</v>
      </c>
      <c r="N2292" t="s">
        <v>2035</v>
      </c>
      <c r="O2292" t="s">
        <v>51</v>
      </c>
      <c r="P2292" t="s">
        <v>912</v>
      </c>
      <c r="Q2292" t="s">
        <v>92</v>
      </c>
      <c r="R2292" t="s">
        <v>237</v>
      </c>
      <c r="S2292" t="s">
        <v>55</v>
      </c>
      <c r="T2292" t="s">
        <v>55</v>
      </c>
      <c r="U2292" t="s">
        <v>1908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1469</v>
      </c>
      <c r="AG2292" t="s">
        <v>1470</v>
      </c>
      <c r="AH2292">
        <v>36</v>
      </c>
      <c r="AI2292">
        <f>"02104     "</f>
        <v>0</v>
      </c>
      <c r="AJ2292" t="s">
        <v>205</v>
      </c>
      <c r="AK2292" t="s">
        <v>206</v>
      </c>
      <c r="AL2292" t="s">
        <v>1991</v>
      </c>
      <c r="AM2292" t="s">
        <v>1992</v>
      </c>
      <c r="AN2292" t="s">
        <v>68</v>
      </c>
      <c r="AO2292" t="s">
        <v>71</v>
      </c>
    </row>
    <row r="2293" spans="1:41">
      <c r="A2293">
        <v>2279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2033</v>
      </c>
      <c r="J2293" t="s">
        <v>2034</v>
      </c>
      <c r="K2293" t="s">
        <v>48</v>
      </c>
      <c r="L2293" t="s">
        <v>49</v>
      </c>
      <c r="M2293">
        <v>17</v>
      </c>
      <c r="N2293" t="s">
        <v>2035</v>
      </c>
      <c r="O2293" t="s">
        <v>51</v>
      </c>
      <c r="P2293" t="s">
        <v>912</v>
      </c>
      <c r="Q2293" t="s">
        <v>92</v>
      </c>
      <c r="R2293" t="s">
        <v>237</v>
      </c>
      <c r="S2293" t="s">
        <v>55</v>
      </c>
      <c r="T2293" t="s">
        <v>55</v>
      </c>
      <c r="U2293" t="s">
        <v>1908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1469</v>
      </c>
      <c r="AG2293" t="s">
        <v>1470</v>
      </c>
      <c r="AH2293">
        <v>40</v>
      </c>
      <c r="AI2293">
        <f>"02104     "</f>
        <v>0</v>
      </c>
      <c r="AJ2293" t="s">
        <v>205</v>
      </c>
      <c r="AK2293" t="s">
        <v>206</v>
      </c>
      <c r="AL2293" t="s">
        <v>1999</v>
      </c>
      <c r="AM2293" t="s">
        <v>2000</v>
      </c>
      <c r="AN2293" t="s">
        <v>68</v>
      </c>
      <c r="AO2293" t="s">
        <v>71</v>
      </c>
    </row>
    <row r="2294" spans="1:41">
      <c r="A2294">
        <v>2280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2033</v>
      </c>
      <c r="J2294" t="s">
        <v>2034</v>
      </c>
      <c r="K2294" t="s">
        <v>48</v>
      </c>
      <c r="L2294" t="s">
        <v>49</v>
      </c>
      <c r="M2294">
        <v>17</v>
      </c>
      <c r="N2294" t="s">
        <v>2035</v>
      </c>
      <c r="O2294" t="s">
        <v>51</v>
      </c>
      <c r="P2294" t="s">
        <v>912</v>
      </c>
      <c r="Q2294" t="s">
        <v>92</v>
      </c>
      <c r="R2294" t="s">
        <v>237</v>
      </c>
      <c r="S2294" t="s">
        <v>55</v>
      </c>
      <c r="T2294" t="s">
        <v>55</v>
      </c>
      <c r="U2294" t="s">
        <v>1908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1469</v>
      </c>
      <c r="AG2294" t="s">
        <v>1470</v>
      </c>
      <c r="AH2294">
        <v>41</v>
      </c>
      <c r="AI2294">
        <f>"02104     "</f>
        <v>0</v>
      </c>
      <c r="AJ2294" t="s">
        <v>205</v>
      </c>
      <c r="AK2294" t="s">
        <v>206</v>
      </c>
      <c r="AL2294" t="s">
        <v>1991</v>
      </c>
      <c r="AM2294" t="s">
        <v>1992</v>
      </c>
      <c r="AN2294" t="s">
        <v>68</v>
      </c>
      <c r="AO2294" t="s">
        <v>71</v>
      </c>
    </row>
    <row r="2295" spans="1:41">
      <c r="A2295">
        <v>2281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2033</v>
      </c>
      <c r="J2295" t="s">
        <v>2034</v>
      </c>
      <c r="K2295" t="s">
        <v>48</v>
      </c>
      <c r="L2295" t="s">
        <v>49</v>
      </c>
      <c r="M2295">
        <v>17</v>
      </c>
      <c r="N2295" t="s">
        <v>2035</v>
      </c>
      <c r="O2295" t="s">
        <v>51</v>
      </c>
      <c r="P2295" t="s">
        <v>912</v>
      </c>
      <c r="Q2295" t="s">
        <v>92</v>
      </c>
      <c r="R2295" t="s">
        <v>237</v>
      </c>
      <c r="S2295" t="s">
        <v>55</v>
      </c>
      <c r="T2295" t="s">
        <v>55</v>
      </c>
      <c r="U2295" t="s">
        <v>1908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1469</v>
      </c>
      <c r="AG2295" t="s">
        <v>1470</v>
      </c>
      <c r="AH2295">
        <v>42</v>
      </c>
      <c r="AI2295">
        <f>"02104     "</f>
        <v>0</v>
      </c>
      <c r="AJ2295" t="s">
        <v>205</v>
      </c>
      <c r="AK2295" t="s">
        <v>206</v>
      </c>
      <c r="AL2295" t="s">
        <v>1995</v>
      </c>
      <c r="AM2295" t="s">
        <v>1996</v>
      </c>
      <c r="AN2295" t="s">
        <v>68</v>
      </c>
      <c r="AO2295" t="s">
        <v>71</v>
      </c>
    </row>
    <row r="2296" spans="1:41">
      <c r="A2296">
        <v>2282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2033</v>
      </c>
      <c r="J2296" t="s">
        <v>2034</v>
      </c>
      <c r="K2296" t="s">
        <v>48</v>
      </c>
      <c r="L2296" t="s">
        <v>49</v>
      </c>
      <c r="M2296">
        <v>17</v>
      </c>
      <c r="N2296" t="s">
        <v>2035</v>
      </c>
      <c r="O2296" t="s">
        <v>51</v>
      </c>
      <c r="P2296" t="s">
        <v>912</v>
      </c>
      <c r="Q2296" t="s">
        <v>92</v>
      </c>
      <c r="R2296" t="s">
        <v>237</v>
      </c>
      <c r="S2296" t="s">
        <v>55</v>
      </c>
      <c r="T2296" t="s">
        <v>55</v>
      </c>
      <c r="U2296" t="s">
        <v>1908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1469</v>
      </c>
      <c r="AG2296" t="s">
        <v>1470</v>
      </c>
      <c r="AH2296">
        <v>43</v>
      </c>
      <c r="AI2296">
        <f>"02104     "</f>
        <v>0</v>
      </c>
      <c r="AJ2296" t="s">
        <v>205</v>
      </c>
      <c r="AK2296" t="s">
        <v>206</v>
      </c>
      <c r="AL2296" t="s">
        <v>1999</v>
      </c>
      <c r="AM2296" t="s">
        <v>2000</v>
      </c>
      <c r="AN2296" t="s">
        <v>68</v>
      </c>
      <c r="AO2296" t="s">
        <v>71</v>
      </c>
    </row>
    <row r="2297" spans="1:41">
      <c r="A2297">
        <v>2283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3348</v>
      </c>
      <c r="I2297" t="s">
        <v>2033</v>
      </c>
      <c r="J2297" t="s">
        <v>2034</v>
      </c>
      <c r="K2297" t="s">
        <v>48</v>
      </c>
      <c r="L2297" t="s">
        <v>49</v>
      </c>
      <c r="M2297">
        <v>17</v>
      </c>
      <c r="N2297" t="s">
        <v>2035</v>
      </c>
      <c r="O2297" t="s">
        <v>51</v>
      </c>
      <c r="P2297" t="s">
        <v>912</v>
      </c>
      <c r="Q2297" t="s">
        <v>92</v>
      </c>
      <c r="R2297" t="s">
        <v>237</v>
      </c>
      <c r="S2297" t="s">
        <v>55</v>
      </c>
      <c r="T2297" t="s">
        <v>55</v>
      </c>
      <c r="U2297" t="s">
        <v>1908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1469</v>
      </c>
      <c r="AG2297" t="s">
        <v>1470</v>
      </c>
      <c r="AH2297">
        <v>45</v>
      </c>
      <c r="AI2297">
        <f>"02104     "</f>
        <v>0</v>
      </c>
      <c r="AJ2297" t="s">
        <v>205</v>
      </c>
      <c r="AK2297" t="s">
        <v>206</v>
      </c>
      <c r="AL2297" t="s">
        <v>1519</v>
      </c>
      <c r="AM2297" t="s">
        <v>1520</v>
      </c>
      <c r="AN2297" t="s">
        <v>68</v>
      </c>
      <c r="AO2297" t="s">
        <v>71</v>
      </c>
    </row>
    <row r="2298" spans="1:41">
      <c r="A2298">
        <v>2284</v>
      </c>
      <c r="B2298" t="s">
        <v>41</v>
      </c>
      <c r="C2298" t="s">
        <v>42</v>
      </c>
      <c r="D2298" t="s">
        <v>43</v>
      </c>
      <c r="E2298">
        <f>"02"</f>
        <v>0</v>
      </c>
      <c r="F2298" t="s">
        <v>124</v>
      </c>
      <c r="G2298" t="s">
        <v>125</v>
      </c>
      <c r="H2298">
        <v>3348</v>
      </c>
      <c r="I2298" t="s">
        <v>2033</v>
      </c>
      <c r="J2298" t="s">
        <v>2034</v>
      </c>
      <c r="K2298" t="s">
        <v>48</v>
      </c>
      <c r="L2298" t="s">
        <v>49</v>
      </c>
      <c r="M2298">
        <v>17</v>
      </c>
      <c r="N2298" t="s">
        <v>2035</v>
      </c>
      <c r="O2298" t="s">
        <v>51</v>
      </c>
      <c r="P2298" t="s">
        <v>912</v>
      </c>
      <c r="Q2298" t="s">
        <v>92</v>
      </c>
      <c r="R2298" t="s">
        <v>237</v>
      </c>
      <c r="S2298" t="s">
        <v>55</v>
      </c>
      <c r="T2298" t="s">
        <v>55</v>
      </c>
      <c r="U2298" t="s">
        <v>1908</v>
      </c>
      <c r="V2298" t="s">
        <v>80</v>
      </c>
      <c r="W2298" t="s">
        <v>80</v>
      </c>
      <c r="X2298" t="s">
        <v>60</v>
      </c>
      <c r="Y2298" t="s">
        <v>60</v>
      </c>
      <c r="Z2298" t="s">
        <v>60</v>
      </c>
      <c r="AA2298" t="s">
        <v>61</v>
      </c>
      <c r="AB2298" t="s">
        <v>60</v>
      </c>
      <c r="AC2298" t="s">
        <v>60</v>
      </c>
      <c r="AD2298" t="s">
        <v>61</v>
      </c>
      <c r="AE2298" t="s">
        <v>60</v>
      </c>
      <c r="AF2298" t="s">
        <v>1469</v>
      </c>
      <c r="AG2298" t="s">
        <v>1470</v>
      </c>
      <c r="AH2298">
        <v>46</v>
      </c>
      <c r="AI2298">
        <f>"02104     "</f>
        <v>0</v>
      </c>
      <c r="AJ2298" t="s">
        <v>205</v>
      </c>
      <c r="AK2298" t="s">
        <v>206</v>
      </c>
      <c r="AL2298" t="s">
        <v>1995</v>
      </c>
      <c r="AM2298" t="s">
        <v>1996</v>
      </c>
      <c r="AN2298" t="s">
        <v>68</v>
      </c>
      <c r="AO2298" t="s">
        <v>70</v>
      </c>
    </row>
    <row r="2299" spans="1:41">
      <c r="A2299">
        <v>2285</v>
      </c>
      <c r="B2299" t="s">
        <v>41</v>
      </c>
      <c r="C2299" t="s">
        <v>42</v>
      </c>
      <c r="D2299" t="s">
        <v>43</v>
      </c>
      <c r="E2299">
        <f>"02"</f>
        <v>0</v>
      </c>
      <c r="F2299" t="s">
        <v>124</v>
      </c>
      <c r="G2299" t="s">
        <v>125</v>
      </c>
      <c r="H2299">
        <v>3348</v>
      </c>
      <c r="I2299" t="s">
        <v>2033</v>
      </c>
      <c r="J2299" t="s">
        <v>2034</v>
      </c>
      <c r="K2299" t="s">
        <v>48</v>
      </c>
      <c r="L2299" t="s">
        <v>49</v>
      </c>
      <c r="M2299">
        <v>17</v>
      </c>
      <c r="N2299" t="s">
        <v>2035</v>
      </c>
      <c r="O2299" t="s">
        <v>51</v>
      </c>
      <c r="P2299" t="s">
        <v>912</v>
      </c>
      <c r="Q2299" t="s">
        <v>92</v>
      </c>
      <c r="R2299" t="s">
        <v>237</v>
      </c>
      <c r="S2299" t="s">
        <v>55</v>
      </c>
      <c r="T2299" t="s">
        <v>55</v>
      </c>
      <c r="U2299" t="s">
        <v>1908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1469</v>
      </c>
      <c r="AG2299" t="s">
        <v>1470</v>
      </c>
      <c r="AH2299">
        <v>47</v>
      </c>
      <c r="AI2299">
        <f>"02104     "</f>
        <v>0</v>
      </c>
      <c r="AJ2299" t="s">
        <v>205</v>
      </c>
      <c r="AK2299" t="s">
        <v>206</v>
      </c>
      <c r="AL2299" t="s">
        <v>1991</v>
      </c>
      <c r="AM2299" t="s">
        <v>1992</v>
      </c>
      <c r="AN2299" t="s">
        <v>68</v>
      </c>
      <c r="AO2299" t="s">
        <v>2042</v>
      </c>
    </row>
    <row r="2300" spans="1:41">
      <c r="A2300">
        <v>2286</v>
      </c>
      <c r="B2300" t="s">
        <v>41</v>
      </c>
      <c r="C2300" t="s">
        <v>42</v>
      </c>
      <c r="D2300" t="s">
        <v>43</v>
      </c>
      <c r="E2300">
        <f>"02"</f>
        <v>0</v>
      </c>
      <c r="F2300" t="s">
        <v>124</v>
      </c>
      <c r="G2300" t="s">
        <v>125</v>
      </c>
      <c r="H2300">
        <v>3349</v>
      </c>
      <c r="I2300" t="s">
        <v>2043</v>
      </c>
      <c r="J2300" t="s">
        <v>2044</v>
      </c>
      <c r="K2300" t="s">
        <v>48</v>
      </c>
      <c r="L2300" t="s">
        <v>49</v>
      </c>
      <c r="M2300">
        <v>17</v>
      </c>
      <c r="N2300" t="s">
        <v>1881</v>
      </c>
      <c r="O2300" t="s">
        <v>51</v>
      </c>
      <c r="P2300" t="s">
        <v>912</v>
      </c>
      <c r="Q2300" t="s">
        <v>92</v>
      </c>
      <c r="R2300" t="s">
        <v>237</v>
      </c>
      <c r="S2300" t="s">
        <v>55</v>
      </c>
      <c r="T2300" t="s">
        <v>55</v>
      </c>
      <c r="U2300" t="s">
        <v>1908</v>
      </c>
      <c r="V2300" t="s">
        <v>80</v>
      </c>
      <c r="W2300" t="s">
        <v>80</v>
      </c>
      <c r="X2300" t="s">
        <v>60</v>
      </c>
      <c r="Y2300" t="s">
        <v>60</v>
      </c>
      <c r="Z2300" t="s">
        <v>60</v>
      </c>
      <c r="AA2300" t="s">
        <v>61</v>
      </c>
      <c r="AB2300" t="s">
        <v>60</v>
      </c>
      <c r="AC2300" t="s">
        <v>60</v>
      </c>
      <c r="AD2300" t="s">
        <v>61</v>
      </c>
      <c r="AE2300" t="s">
        <v>60</v>
      </c>
      <c r="AF2300" t="s">
        <v>80</v>
      </c>
      <c r="AG2300" t="s">
        <v>80</v>
      </c>
      <c r="AH2300">
        <v>3</v>
      </c>
      <c r="AI2300">
        <f>"02104     "</f>
        <v>0</v>
      </c>
      <c r="AJ2300" t="s">
        <v>205</v>
      </c>
      <c r="AK2300" t="s">
        <v>206</v>
      </c>
      <c r="AL2300" t="s">
        <v>1995</v>
      </c>
      <c r="AM2300" t="s">
        <v>1996</v>
      </c>
      <c r="AN2300" t="s">
        <v>68</v>
      </c>
      <c r="AO2300" t="s">
        <v>71</v>
      </c>
    </row>
    <row r="2301" spans="1:41">
      <c r="A2301">
        <v>2287</v>
      </c>
      <c r="B2301" t="s">
        <v>41</v>
      </c>
      <c r="C2301" t="s">
        <v>42</v>
      </c>
      <c r="D2301" t="s">
        <v>43</v>
      </c>
      <c r="E2301">
        <f>"03"</f>
        <v>0</v>
      </c>
      <c r="F2301" t="s">
        <v>73</v>
      </c>
      <c r="G2301" t="s">
        <v>74</v>
      </c>
      <c r="H2301">
        <v>3372</v>
      </c>
      <c r="I2301" t="s">
        <v>2045</v>
      </c>
      <c r="J2301" t="s">
        <v>2046</v>
      </c>
      <c r="K2301" t="s">
        <v>77</v>
      </c>
      <c r="L2301" t="s">
        <v>49</v>
      </c>
      <c r="M2301">
        <v>19</v>
      </c>
      <c r="N2301" t="s">
        <v>911</v>
      </c>
      <c r="O2301" t="s">
        <v>51</v>
      </c>
      <c r="P2301" t="s">
        <v>912</v>
      </c>
      <c r="Q2301" t="s">
        <v>913</v>
      </c>
      <c r="R2301" t="s">
        <v>914</v>
      </c>
      <c r="S2301" t="s">
        <v>55</v>
      </c>
      <c r="T2301" t="s">
        <v>55</v>
      </c>
      <c r="U2301" t="s">
        <v>915</v>
      </c>
      <c r="V2301" t="s">
        <v>80</v>
      </c>
      <c r="W2301" t="s">
        <v>80</v>
      </c>
      <c r="X2301" t="s">
        <v>60</v>
      </c>
      <c r="Y2301" t="s">
        <v>60</v>
      </c>
      <c r="Z2301" t="s">
        <v>61</v>
      </c>
      <c r="AA2301" t="s">
        <v>61</v>
      </c>
      <c r="AB2301" t="s">
        <v>61</v>
      </c>
      <c r="AC2301" t="s">
        <v>60</v>
      </c>
      <c r="AD2301" t="s">
        <v>61</v>
      </c>
      <c r="AE2301" t="s">
        <v>60</v>
      </c>
      <c r="AF2301" t="s">
        <v>80</v>
      </c>
      <c r="AG2301" t="s">
        <v>80</v>
      </c>
      <c r="AH2301">
        <v>1</v>
      </c>
      <c r="AI2301">
        <f>"03101     "</f>
        <v>0</v>
      </c>
      <c r="AJ2301" t="s">
        <v>81</v>
      </c>
      <c r="AK2301" t="s">
        <v>82</v>
      </c>
      <c r="AL2301" t="s">
        <v>83</v>
      </c>
      <c r="AM2301" t="s">
        <v>84</v>
      </c>
      <c r="AN2301" t="s">
        <v>68</v>
      </c>
      <c r="AO2301" t="s">
        <v>69</v>
      </c>
    </row>
    <row r="2302" spans="1:41">
      <c r="A2302">
        <v>2288</v>
      </c>
      <c r="B2302" t="s">
        <v>41</v>
      </c>
      <c r="C2302" t="s">
        <v>42</v>
      </c>
      <c r="D2302" t="s">
        <v>43</v>
      </c>
      <c r="E2302">
        <f>"03"</f>
        <v>0</v>
      </c>
      <c r="F2302" t="s">
        <v>73</v>
      </c>
      <c r="G2302" t="s">
        <v>74</v>
      </c>
      <c r="H2302">
        <v>3379</v>
      </c>
      <c r="I2302" t="s">
        <v>2047</v>
      </c>
      <c r="J2302" t="s">
        <v>2048</v>
      </c>
      <c r="K2302" t="s">
        <v>77</v>
      </c>
      <c r="L2302" t="s">
        <v>49</v>
      </c>
      <c r="M2302">
        <v>19</v>
      </c>
      <c r="N2302" t="s">
        <v>1934</v>
      </c>
      <c r="O2302" t="s">
        <v>51</v>
      </c>
      <c r="P2302" t="s">
        <v>912</v>
      </c>
      <c r="Q2302" t="s">
        <v>913</v>
      </c>
      <c r="R2302" t="s">
        <v>914</v>
      </c>
      <c r="S2302" t="s">
        <v>55</v>
      </c>
      <c r="T2302" t="s">
        <v>55</v>
      </c>
      <c r="U2302" t="s">
        <v>915</v>
      </c>
      <c r="V2302" t="s">
        <v>80</v>
      </c>
      <c r="W2302" t="s">
        <v>80</v>
      </c>
      <c r="X2302" t="s">
        <v>60</v>
      </c>
      <c r="Y2302" t="s">
        <v>60</v>
      </c>
      <c r="Z2302" t="s">
        <v>60</v>
      </c>
      <c r="AA2302" t="s">
        <v>61</v>
      </c>
      <c r="AB2302" t="s">
        <v>60</v>
      </c>
      <c r="AC2302" t="s">
        <v>60</v>
      </c>
      <c r="AD2302" t="s">
        <v>61</v>
      </c>
      <c r="AE2302" t="s">
        <v>60</v>
      </c>
      <c r="AF2302" t="s">
        <v>80</v>
      </c>
      <c r="AG2302" t="s">
        <v>80</v>
      </c>
      <c r="AH2302">
        <v>1</v>
      </c>
      <c r="AI2302">
        <f>"03104     "</f>
        <v>0</v>
      </c>
      <c r="AJ2302" t="s">
        <v>703</v>
      </c>
      <c r="AK2302" t="s">
        <v>704</v>
      </c>
      <c r="AL2302" t="s">
        <v>83</v>
      </c>
      <c r="AM2302" t="s">
        <v>84</v>
      </c>
      <c r="AN2302" t="s">
        <v>68</v>
      </c>
      <c r="AO2302" t="s">
        <v>69</v>
      </c>
    </row>
    <row r="2303" spans="1:41">
      <c r="A2303">
        <v>2289</v>
      </c>
      <c r="B2303" t="s">
        <v>41</v>
      </c>
      <c r="C2303" t="s">
        <v>42</v>
      </c>
      <c r="D2303" t="s">
        <v>43</v>
      </c>
      <c r="E2303">
        <f>"05"</f>
        <v>0</v>
      </c>
      <c r="F2303" t="s">
        <v>99</v>
      </c>
      <c r="G2303" t="s">
        <v>100</v>
      </c>
      <c r="H2303">
        <v>3423</v>
      </c>
      <c r="I2303" t="s">
        <v>2049</v>
      </c>
      <c r="J2303" t="s">
        <v>2050</v>
      </c>
      <c r="K2303" t="s">
        <v>77</v>
      </c>
      <c r="L2303" t="s">
        <v>49</v>
      </c>
      <c r="M2303">
        <v>21</v>
      </c>
      <c r="N2303" t="s">
        <v>2051</v>
      </c>
      <c r="O2303" t="s">
        <v>51</v>
      </c>
      <c r="P2303" t="s">
        <v>912</v>
      </c>
      <c r="Q2303" t="s">
        <v>53</v>
      </c>
      <c r="R2303" t="s">
        <v>914</v>
      </c>
      <c r="S2303" t="s">
        <v>237</v>
      </c>
      <c r="T2303" t="s">
        <v>55</v>
      </c>
      <c r="U2303" t="s">
        <v>1885</v>
      </c>
      <c r="V2303" t="s">
        <v>80</v>
      </c>
      <c r="W2303" t="s">
        <v>80</v>
      </c>
      <c r="X2303" t="s">
        <v>60</v>
      </c>
      <c r="Y2303" t="s">
        <v>60</v>
      </c>
      <c r="Z2303" t="s">
        <v>61</v>
      </c>
      <c r="AA2303" t="s">
        <v>61</v>
      </c>
      <c r="AB2303" t="s">
        <v>61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1</v>
      </c>
      <c r="AI2303">
        <f>"05114     "</f>
        <v>0</v>
      </c>
      <c r="AJ2303" t="s">
        <v>590</v>
      </c>
      <c r="AK2303" t="s">
        <v>591</v>
      </c>
      <c r="AL2303" t="s">
        <v>107</v>
      </c>
      <c r="AM2303" t="s">
        <v>108</v>
      </c>
      <c r="AN2303" t="s">
        <v>68</v>
      </c>
      <c r="AO2303" t="s">
        <v>2052</v>
      </c>
    </row>
    <row r="2304" spans="1:41">
      <c r="A2304">
        <v>2290</v>
      </c>
      <c r="B2304" t="s">
        <v>41</v>
      </c>
      <c r="C2304" t="s">
        <v>42</v>
      </c>
      <c r="D2304" t="s">
        <v>43</v>
      </c>
      <c r="E2304">
        <f>"05"</f>
        <v>0</v>
      </c>
      <c r="F2304" t="s">
        <v>99</v>
      </c>
      <c r="G2304" t="s">
        <v>100</v>
      </c>
      <c r="H2304">
        <v>3430</v>
      </c>
      <c r="I2304" t="s">
        <v>2053</v>
      </c>
      <c r="J2304" t="s">
        <v>2054</v>
      </c>
      <c r="K2304" t="s">
        <v>77</v>
      </c>
      <c r="L2304" t="s">
        <v>49</v>
      </c>
      <c r="M2304">
        <v>21</v>
      </c>
      <c r="N2304" t="s">
        <v>2051</v>
      </c>
      <c r="O2304" t="s">
        <v>51</v>
      </c>
      <c r="P2304" t="s">
        <v>912</v>
      </c>
      <c r="Q2304" t="s">
        <v>53</v>
      </c>
      <c r="R2304" t="s">
        <v>914</v>
      </c>
      <c r="S2304" t="s">
        <v>237</v>
      </c>
      <c r="T2304" t="s">
        <v>55</v>
      </c>
      <c r="U2304" t="s">
        <v>1885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1</v>
      </c>
      <c r="AI2304">
        <f>"05114     "</f>
        <v>0</v>
      </c>
      <c r="AJ2304" t="s">
        <v>590</v>
      </c>
      <c r="AK2304" t="s">
        <v>591</v>
      </c>
      <c r="AL2304" t="s">
        <v>107</v>
      </c>
      <c r="AM2304" t="s">
        <v>108</v>
      </c>
      <c r="AN2304" t="s">
        <v>68</v>
      </c>
      <c r="AO2304" t="s">
        <v>2052</v>
      </c>
    </row>
    <row r="2305" spans="1:41">
      <c r="A2305">
        <v>2291</v>
      </c>
      <c r="B2305" t="s">
        <v>41</v>
      </c>
      <c r="C2305" t="s">
        <v>42</v>
      </c>
      <c r="D2305" t="s">
        <v>43</v>
      </c>
      <c r="E2305">
        <f>"05"</f>
        <v>0</v>
      </c>
      <c r="F2305" t="s">
        <v>99</v>
      </c>
      <c r="G2305" t="s">
        <v>100</v>
      </c>
      <c r="H2305">
        <v>3435</v>
      </c>
      <c r="I2305" t="s">
        <v>2055</v>
      </c>
      <c r="J2305" t="s">
        <v>2056</v>
      </c>
      <c r="K2305" t="s">
        <v>48</v>
      </c>
      <c r="L2305" t="s">
        <v>49</v>
      </c>
      <c r="M2305">
        <v>21</v>
      </c>
      <c r="N2305" t="s">
        <v>2051</v>
      </c>
      <c r="O2305" t="s">
        <v>51</v>
      </c>
      <c r="P2305" t="s">
        <v>912</v>
      </c>
      <c r="Q2305" t="s">
        <v>53</v>
      </c>
      <c r="R2305" t="s">
        <v>914</v>
      </c>
      <c r="S2305" t="s">
        <v>237</v>
      </c>
      <c r="T2305" t="s">
        <v>55</v>
      </c>
      <c r="U2305" t="s">
        <v>1885</v>
      </c>
      <c r="V2305" t="s">
        <v>80</v>
      </c>
      <c r="W2305" t="s">
        <v>80</v>
      </c>
      <c r="X2305" t="s">
        <v>60</v>
      </c>
      <c r="Y2305" t="s">
        <v>60</v>
      </c>
      <c r="Z2305" t="s">
        <v>61</v>
      </c>
      <c r="AA2305" t="s">
        <v>61</v>
      </c>
      <c r="AB2305" t="s">
        <v>61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1</v>
      </c>
      <c r="AI2305">
        <f>"05114     "</f>
        <v>0</v>
      </c>
      <c r="AJ2305" t="s">
        <v>590</v>
      </c>
      <c r="AK2305" t="s">
        <v>591</v>
      </c>
      <c r="AL2305" t="s">
        <v>1533</v>
      </c>
      <c r="AM2305" t="s">
        <v>1534</v>
      </c>
      <c r="AN2305" t="s">
        <v>68</v>
      </c>
      <c r="AO2305" t="s">
        <v>233</v>
      </c>
    </row>
    <row r="2306" spans="1:41">
      <c r="A2306">
        <v>2292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3435</v>
      </c>
      <c r="I2306" t="s">
        <v>2055</v>
      </c>
      <c r="J2306" t="s">
        <v>2056</v>
      </c>
      <c r="K2306" t="s">
        <v>48</v>
      </c>
      <c r="L2306" t="s">
        <v>49</v>
      </c>
      <c r="M2306">
        <v>21</v>
      </c>
      <c r="N2306" t="s">
        <v>2051</v>
      </c>
      <c r="O2306" t="s">
        <v>51</v>
      </c>
      <c r="P2306" t="s">
        <v>912</v>
      </c>
      <c r="Q2306" t="s">
        <v>53</v>
      </c>
      <c r="R2306" t="s">
        <v>914</v>
      </c>
      <c r="S2306" t="s">
        <v>237</v>
      </c>
      <c r="T2306" t="s">
        <v>55</v>
      </c>
      <c r="U2306" t="s">
        <v>1885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2</v>
      </c>
      <c r="AI2306">
        <f>"05114     "</f>
        <v>0</v>
      </c>
      <c r="AJ2306" t="s">
        <v>590</v>
      </c>
      <c r="AK2306" t="s">
        <v>591</v>
      </c>
      <c r="AL2306" t="s">
        <v>1529</v>
      </c>
      <c r="AM2306" t="s">
        <v>1530</v>
      </c>
      <c r="AN2306" t="s">
        <v>68</v>
      </c>
      <c r="AO2306" t="s">
        <v>2052</v>
      </c>
    </row>
    <row r="2307" spans="1:41">
      <c r="A2307">
        <v>2293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3435</v>
      </c>
      <c r="I2307" t="s">
        <v>2055</v>
      </c>
      <c r="J2307" t="s">
        <v>2056</v>
      </c>
      <c r="K2307" t="s">
        <v>48</v>
      </c>
      <c r="L2307" t="s">
        <v>49</v>
      </c>
      <c r="M2307">
        <v>21</v>
      </c>
      <c r="N2307" t="s">
        <v>2051</v>
      </c>
      <c r="O2307" t="s">
        <v>51</v>
      </c>
      <c r="P2307" t="s">
        <v>912</v>
      </c>
      <c r="Q2307" t="s">
        <v>53</v>
      </c>
      <c r="R2307" t="s">
        <v>914</v>
      </c>
      <c r="S2307" t="s">
        <v>237</v>
      </c>
      <c r="T2307" t="s">
        <v>55</v>
      </c>
      <c r="U2307" t="s">
        <v>1885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3</v>
      </c>
      <c r="AI2307">
        <f>"05114     "</f>
        <v>0</v>
      </c>
      <c r="AJ2307" t="s">
        <v>590</v>
      </c>
      <c r="AK2307" t="s">
        <v>591</v>
      </c>
      <c r="AL2307" t="s">
        <v>1527</v>
      </c>
      <c r="AM2307" t="s">
        <v>1528</v>
      </c>
      <c r="AN2307" t="s">
        <v>68</v>
      </c>
      <c r="AO2307" t="s">
        <v>2052</v>
      </c>
    </row>
    <row r="2308" spans="1:41">
      <c r="A2308">
        <v>2294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3435</v>
      </c>
      <c r="I2308" t="s">
        <v>2055</v>
      </c>
      <c r="J2308" t="s">
        <v>2056</v>
      </c>
      <c r="K2308" t="s">
        <v>48</v>
      </c>
      <c r="L2308" t="s">
        <v>49</v>
      </c>
      <c r="M2308">
        <v>21</v>
      </c>
      <c r="N2308" t="s">
        <v>2051</v>
      </c>
      <c r="O2308" t="s">
        <v>51</v>
      </c>
      <c r="P2308" t="s">
        <v>912</v>
      </c>
      <c r="Q2308" t="s">
        <v>53</v>
      </c>
      <c r="R2308" t="s">
        <v>914</v>
      </c>
      <c r="S2308" t="s">
        <v>237</v>
      </c>
      <c r="T2308" t="s">
        <v>55</v>
      </c>
      <c r="U2308" t="s">
        <v>1885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4</v>
      </c>
      <c r="AI2308">
        <f>"05114     "</f>
        <v>0</v>
      </c>
      <c r="AJ2308" t="s">
        <v>590</v>
      </c>
      <c r="AK2308" t="s">
        <v>591</v>
      </c>
      <c r="AL2308" t="s">
        <v>1525</v>
      </c>
      <c r="AM2308" t="s">
        <v>1526</v>
      </c>
      <c r="AN2308" t="s">
        <v>68</v>
      </c>
      <c r="AO2308" t="s">
        <v>2052</v>
      </c>
    </row>
    <row r="2309" spans="1:41">
      <c r="A2309">
        <v>2295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2055</v>
      </c>
      <c r="J2309" t="s">
        <v>2056</v>
      </c>
      <c r="K2309" t="s">
        <v>48</v>
      </c>
      <c r="L2309" t="s">
        <v>49</v>
      </c>
      <c r="M2309">
        <v>21</v>
      </c>
      <c r="N2309" t="s">
        <v>2051</v>
      </c>
      <c r="O2309" t="s">
        <v>51</v>
      </c>
      <c r="P2309" t="s">
        <v>912</v>
      </c>
      <c r="Q2309" t="s">
        <v>53</v>
      </c>
      <c r="R2309" t="s">
        <v>914</v>
      </c>
      <c r="S2309" t="s">
        <v>237</v>
      </c>
      <c r="T2309" t="s">
        <v>55</v>
      </c>
      <c r="U2309" t="s">
        <v>1885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5</v>
      </c>
      <c r="AI2309">
        <f>"05114     "</f>
        <v>0</v>
      </c>
      <c r="AJ2309" t="s">
        <v>590</v>
      </c>
      <c r="AK2309" t="s">
        <v>591</v>
      </c>
      <c r="AL2309" t="s">
        <v>1550</v>
      </c>
      <c r="AM2309" t="s">
        <v>1551</v>
      </c>
      <c r="AN2309" t="s">
        <v>68</v>
      </c>
      <c r="AO2309" t="s">
        <v>85</v>
      </c>
    </row>
    <row r="2310" spans="1:41">
      <c r="A2310">
        <v>2296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2055</v>
      </c>
      <c r="J2310" t="s">
        <v>2056</v>
      </c>
      <c r="K2310" t="s">
        <v>48</v>
      </c>
      <c r="L2310" t="s">
        <v>49</v>
      </c>
      <c r="M2310">
        <v>21</v>
      </c>
      <c r="N2310" t="s">
        <v>2051</v>
      </c>
      <c r="O2310" t="s">
        <v>51</v>
      </c>
      <c r="P2310" t="s">
        <v>912</v>
      </c>
      <c r="Q2310" t="s">
        <v>53</v>
      </c>
      <c r="R2310" t="s">
        <v>914</v>
      </c>
      <c r="S2310" t="s">
        <v>237</v>
      </c>
      <c r="T2310" t="s">
        <v>55</v>
      </c>
      <c r="U2310" t="s">
        <v>1885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6</v>
      </c>
      <c r="AI2310">
        <f>"05114     "</f>
        <v>0</v>
      </c>
      <c r="AJ2310" t="s">
        <v>590</v>
      </c>
      <c r="AK2310" t="s">
        <v>591</v>
      </c>
      <c r="AL2310" t="s">
        <v>1531</v>
      </c>
      <c r="AM2310" t="s">
        <v>1532</v>
      </c>
      <c r="AN2310" t="s">
        <v>68</v>
      </c>
      <c r="AO2310" t="s">
        <v>233</v>
      </c>
    </row>
    <row r="2311" spans="1:41">
      <c r="A2311">
        <v>2297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3435</v>
      </c>
      <c r="I2311" t="s">
        <v>2055</v>
      </c>
      <c r="J2311" t="s">
        <v>2056</v>
      </c>
      <c r="K2311" t="s">
        <v>48</v>
      </c>
      <c r="L2311" t="s">
        <v>49</v>
      </c>
      <c r="M2311">
        <v>21</v>
      </c>
      <c r="N2311" t="s">
        <v>2051</v>
      </c>
      <c r="O2311" t="s">
        <v>51</v>
      </c>
      <c r="P2311" t="s">
        <v>912</v>
      </c>
      <c r="Q2311" t="s">
        <v>53</v>
      </c>
      <c r="R2311" t="s">
        <v>914</v>
      </c>
      <c r="S2311" t="s">
        <v>237</v>
      </c>
      <c r="T2311" t="s">
        <v>55</v>
      </c>
      <c r="U2311" t="s">
        <v>1885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7</v>
      </c>
      <c r="AI2311">
        <f>"05114     "</f>
        <v>0</v>
      </c>
      <c r="AJ2311" t="s">
        <v>590</v>
      </c>
      <c r="AK2311" t="s">
        <v>591</v>
      </c>
      <c r="AL2311" t="s">
        <v>1535</v>
      </c>
      <c r="AM2311" t="s">
        <v>1536</v>
      </c>
      <c r="AN2311" t="s">
        <v>68</v>
      </c>
      <c r="AO2311" t="s">
        <v>85</v>
      </c>
    </row>
    <row r="2312" spans="1:41">
      <c r="A2312">
        <v>2298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3435</v>
      </c>
      <c r="I2312" t="s">
        <v>2055</v>
      </c>
      <c r="J2312" t="s">
        <v>2056</v>
      </c>
      <c r="K2312" t="s">
        <v>48</v>
      </c>
      <c r="L2312" t="s">
        <v>49</v>
      </c>
      <c r="M2312">
        <v>21</v>
      </c>
      <c r="N2312" t="s">
        <v>2051</v>
      </c>
      <c r="O2312" t="s">
        <v>51</v>
      </c>
      <c r="P2312" t="s">
        <v>912</v>
      </c>
      <c r="Q2312" t="s">
        <v>53</v>
      </c>
      <c r="R2312" t="s">
        <v>914</v>
      </c>
      <c r="S2312" t="s">
        <v>237</v>
      </c>
      <c r="T2312" t="s">
        <v>55</v>
      </c>
      <c r="U2312" t="s">
        <v>1885</v>
      </c>
      <c r="V2312" t="s">
        <v>80</v>
      </c>
      <c r="W2312" t="s">
        <v>80</v>
      </c>
      <c r="X2312" t="s">
        <v>60</v>
      </c>
      <c r="Y2312" t="s">
        <v>60</v>
      </c>
      <c r="Z2312" t="s">
        <v>61</v>
      </c>
      <c r="AA2312" t="s">
        <v>61</v>
      </c>
      <c r="AB2312" t="s">
        <v>61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8</v>
      </c>
      <c r="AI2312">
        <f>"05114     "</f>
        <v>0</v>
      </c>
      <c r="AJ2312" t="s">
        <v>590</v>
      </c>
      <c r="AK2312" t="s">
        <v>591</v>
      </c>
      <c r="AL2312" t="s">
        <v>1548</v>
      </c>
      <c r="AM2312" t="s">
        <v>1549</v>
      </c>
      <c r="AN2312" t="s">
        <v>68</v>
      </c>
      <c r="AO2312" t="s">
        <v>2052</v>
      </c>
    </row>
    <row r="2313" spans="1:41">
      <c r="A2313">
        <v>2299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3438</v>
      </c>
      <c r="I2313" t="s">
        <v>2057</v>
      </c>
      <c r="J2313" t="s">
        <v>2058</v>
      </c>
      <c r="K2313" t="s">
        <v>77</v>
      </c>
      <c r="L2313" t="s">
        <v>49</v>
      </c>
      <c r="M2313">
        <v>21</v>
      </c>
      <c r="N2313" t="s">
        <v>2051</v>
      </c>
      <c r="O2313" t="s">
        <v>51</v>
      </c>
      <c r="P2313" t="s">
        <v>912</v>
      </c>
      <c r="Q2313" t="s">
        <v>53</v>
      </c>
      <c r="R2313" t="s">
        <v>914</v>
      </c>
      <c r="S2313" t="s">
        <v>237</v>
      </c>
      <c r="T2313" t="s">
        <v>55</v>
      </c>
      <c r="U2313" t="s">
        <v>1885</v>
      </c>
      <c r="V2313" t="s">
        <v>80</v>
      </c>
      <c r="W2313" t="s">
        <v>80</v>
      </c>
      <c r="X2313" t="s">
        <v>60</v>
      </c>
      <c r="Y2313" t="s">
        <v>60</v>
      </c>
      <c r="Z2313" t="s">
        <v>61</v>
      </c>
      <c r="AA2313" t="s">
        <v>61</v>
      </c>
      <c r="AB2313" t="s">
        <v>61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1</v>
      </c>
      <c r="AI2313">
        <f>"05114     "</f>
        <v>0</v>
      </c>
      <c r="AJ2313" t="s">
        <v>590</v>
      </c>
      <c r="AK2313" t="s">
        <v>591</v>
      </c>
      <c r="AL2313" t="s">
        <v>107</v>
      </c>
      <c r="AM2313" t="s">
        <v>108</v>
      </c>
      <c r="AN2313" t="s">
        <v>68</v>
      </c>
      <c r="AO2313" t="s">
        <v>2052</v>
      </c>
    </row>
    <row r="2314" spans="1:41">
      <c r="A2314">
        <v>2300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3440</v>
      </c>
      <c r="I2314" t="s">
        <v>2059</v>
      </c>
      <c r="J2314" t="s">
        <v>2060</v>
      </c>
      <c r="K2314" t="s">
        <v>48</v>
      </c>
      <c r="L2314" t="s">
        <v>49</v>
      </c>
      <c r="M2314">
        <v>18</v>
      </c>
      <c r="N2314" t="s">
        <v>1970</v>
      </c>
      <c r="O2314" t="s">
        <v>51</v>
      </c>
      <c r="P2314" t="s">
        <v>912</v>
      </c>
      <c r="Q2314" t="s">
        <v>53</v>
      </c>
      <c r="R2314" t="s">
        <v>914</v>
      </c>
      <c r="S2314" t="s">
        <v>237</v>
      </c>
      <c r="T2314" t="s">
        <v>55</v>
      </c>
      <c r="U2314" t="s">
        <v>1885</v>
      </c>
      <c r="V2314" t="s">
        <v>80</v>
      </c>
      <c r="W2314" t="s">
        <v>80</v>
      </c>
      <c r="X2314" t="s">
        <v>60</v>
      </c>
      <c r="Y2314" t="s">
        <v>60</v>
      </c>
      <c r="Z2314" t="s">
        <v>60</v>
      </c>
      <c r="AA2314" t="s">
        <v>61</v>
      </c>
      <c r="AB2314" t="s">
        <v>60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1</v>
      </c>
      <c r="AI2314">
        <f>"05114     "</f>
        <v>0</v>
      </c>
      <c r="AJ2314" t="s">
        <v>590</v>
      </c>
      <c r="AK2314" t="s">
        <v>591</v>
      </c>
      <c r="AL2314" t="s">
        <v>107</v>
      </c>
      <c r="AM2314" t="s">
        <v>108</v>
      </c>
      <c r="AN2314" t="s">
        <v>68</v>
      </c>
      <c r="AO2314" t="s">
        <v>2052</v>
      </c>
    </row>
    <row r="2315" spans="1:41">
      <c r="A2315">
        <v>2301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3440</v>
      </c>
      <c r="I2315" t="s">
        <v>2059</v>
      </c>
      <c r="J2315" t="s">
        <v>2060</v>
      </c>
      <c r="K2315" t="s">
        <v>48</v>
      </c>
      <c r="L2315" t="s">
        <v>49</v>
      </c>
      <c r="M2315">
        <v>18</v>
      </c>
      <c r="N2315" t="s">
        <v>1970</v>
      </c>
      <c r="O2315" t="s">
        <v>51</v>
      </c>
      <c r="P2315" t="s">
        <v>912</v>
      </c>
      <c r="Q2315" t="s">
        <v>53</v>
      </c>
      <c r="R2315" t="s">
        <v>914</v>
      </c>
      <c r="S2315" t="s">
        <v>237</v>
      </c>
      <c r="T2315" t="s">
        <v>55</v>
      </c>
      <c r="U2315" t="s">
        <v>1885</v>
      </c>
      <c r="V2315" t="s">
        <v>80</v>
      </c>
      <c r="W2315" t="s">
        <v>80</v>
      </c>
      <c r="X2315" t="s">
        <v>60</v>
      </c>
      <c r="Y2315" t="s">
        <v>60</v>
      </c>
      <c r="Z2315" t="s">
        <v>60</v>
      </c>
      <c r="AA2315" t="s">
        <v>61</v>
      </c>
      <c r="AB2315" t="s">
        <v>60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2</v>
      </c>
      <c r="AI2315">
        <f>"05114     "</f>
        <v>0</v>
      </c>
      <c r="AJ2315" t="s">
        <v>590</v>
      </c>
      <c r="AK2315" t="s">
        <v>591</v>
      </c>
      <c r="AL2315" t="s">
        <v>107</v>
      </c>
      <c r="AM2315" t="s">
        <v>108</v>
      </c>
      <c r="AN2315" t="s">
        <v>68</v>
      </c>
      <c r="AO2315" t="s">
        <v>2052</v>
      </c>
    </row>
    <row r="2316" spans="1:41">
      <c r="A2316">
        <v>2302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3440</v>
      </c>
      <c r="I2316" t="s">
        <v>2059</v>
      </c>
      <c r="J2316" t="s">
        <v>2060</v>
      </c>
      <c r="K2316" t="s">
        <v>48</v>
      </c>
      <c r="L2316" t="s">
        <v>49</v>
      </c>
      <c r="M2316">
        <v>18</v>
      </c>
      <c r="N2316" t="s">
        <v>1970</v>
      </c>
      <c r="O2316" t="s">
        <v>51</v>
      </c>
      <c r="P2316" t="s">
        <v>912</v>
      </c>
      <c r="Q2316" t="s">
        <v>53</v>
      </c>
      <c r="R2316" t="s">
        <v>914</v>
      </c>
      <c r="S2316" t="s">
        <v>237</v>
      </c>
      <c r="T2316" t="s">
        <v>55</v>
      </c>
      <c r="U2316" t="s">
        <v>1885</v>
      </c>
      <c r="V2316" t="s">
        <v>80</v>
      </c>
      <c r="W2316" t="s">
        <v>80</v>
      </c>
      <c r="X2316" t="s">
        <v>60</v>
      </c>
      <c r="Y2316" t="s">
        <v>60</v>
      </c>
      <c r="Z2316" t="s">
        <v>60</v>
      </c>
      <c r="AA2316" t="s">
        <v>61</v>
      </c>
      <c r="AB2316" t="s">
        <v>60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3</v>
      </c>
      <c r="AI2316">
        <f>"05114     "</f>
        <v>0</v>
      </c>
      <c r="AJ2316" t="s">
        <v>590</v>
      </c>
      <c r="AK2316" t="s">
        <v>591</v>
      </c>
      <c r="AL2316" t="s">
        <v>107</v>
      </c>
      <c r="AM2316" t="s">
        <v>108</v>
      </c>
      <c r="AN2316" t="s">
        <v>68</v>
      </c>
      <c r="AO2316" t="s">
        <v>2052</v>
      </c>
    </row>
    <row r="2317" spans="1:41">
      <c r="A2317">
        <v>2303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3440</v>
      </c>
      <c r="I2317" t="s">
        <v>2059</v>
      </c>
      <c r="J2317" t="s">
        <v>2060</v>
      </c>
      <c r="K2317" t="s">
        <v>48</v>
      </c>
      <c r="L2317" t="s">
        <v>49</v>
      </c>
      <c r="M2317">
        <v>18</v>
      </c>
      <c r="N2317" t="s">
        <v>1970</v>
      </c>
      <c r="O2317" t="s">
        <v>51</v>
      </c>
      <c r="P2317" t="s">
        <v>912</v>
      </c>
      <c r="Q2317" t="s">
        <v>53</v>
      </c>
      <c r="R2317" t="s">
        <v>914</v>
      </c>
      <c r="S2317" t="s">
        <v>237</v>
      </c>
      <c r="T2317" t="s">
        <v>55</v>
      </c>
      <c r="U2317" t="s">
        <v>1885</v>
      </c>
      <c r="V2317" t="s">
        <v>80</v>
      </c>
      <c r="W2317" t="s">
        <v>80</v>
      </c>
      <c r="X2317" t="s">
        <v>60</v>
      </c>
      <c r="Y2317" t="s">
        <v>60</v>
      </c>
      <c r="Z2317" t="s">
        <v>60</v>
      </c>
      <c r="AA2317" t="s">
        <v>61</v>
      </c>
      <c r="AB2317" t="s">
        <v>60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4</v>
      </c>
      <c r="AI2317">
        <f>"05114     "</f>
        <v>0</v>
      </c>
      <c r="AJ2317" t="s">
        <v>590</v>
      </c>
      <c r="AK2317" t="s">
        <v>591</v>
      </c>
      <c r="AL2317" t="s">
        <v>107</v>
      </c>
      <c r="AM2317" t="s">
        <v>108</v>
      </c>
      <c r="AN2317" t="s">
        <v>68</v>
      </c>
      <c r="AO2317" t="s">
        <v>2052</v>
      </c>
    </row>
    <row r="2318" spans="1:41">
      <c r="A2318">
        <v>2304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3440</v>
      </c>
      <c r="I2318" t="s">
        <v>2059</v>
      </c>
      <c r="J2318" t="s">
        <v>2060</v>
      </c>
      <c r="K2318" t="s">
        <v>48</v>
      </c>
      <c r="L2318" t="s">
        <v>49</v>
      </c>
      <c r="M2318">
        <v>18</v>
      </c>
      <c r="N2318" t="s">
        <v>1970</v>
      </c>
      <c r="O2318" t="s">
        <v>51</v>
      </c>
      <c r="P2318" t="s">
        <v>912</v>
      </c>
      <c r="Q2318" t="s">
        <v>53</v>
      </c>
      <c r="R2318" t="s">
        <v>914</v>
      </c>
      <c r="S2318" t="s">
        <v>237</v>
      </c>
      <c r="T2318" t="s">
        <v>55</v>
      </c>
      <c r="U2318" t="s">
        <v>1885</v>
      </c>
      <c r="V2318" t="s">
        <v>80</v>
      </c>
      <c r="W2318" t="s">
        <v>80</v>
      </c>
      <c r="X2318" t="s">
        <v>60</v>
      </c>
      <c r="Y2318" t="s">
        <v>60</v>
      </c>
      <c r="Z2318" t="s">
        <v>60</v>
      </c>
      <c r="AA2318" t="s">
        <v>61</v>
      </c>
      <c r="AB2318" t="s">
        <v>60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5</v>
      </c>
      <c r="AI2318">
        <f>"05114     "</f>
        <v>0</v>
      </c>
      <c r="AJ2318" t="s">
        <v>590</v>
      </c>
      <c r="AK2318" t="s">
        <v>591</v>
      </c>
      <c r="AL2318" t="s">
        <v>107</v>
      </c>
      <c r="AM2318" t="s">
        <v>108</v>
      </c>
      <c r="AN2318" t="s">
        <v>68</v>
      </c>
      <c r="AO2318" t="s">
        <v>2052</v>
      </c>
    </row>
    <row r="2319" spans="1:41">
      <c r="A2319">
        <v>2305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2059</v>
      </c>
      <c r="J2319" t="s">
        <v>2060</v>
      </c>
      <c r="K2319" t="s">
        <v>48</v>
      </c>
      <c r="L2319" t="s">
        <v>49</v>
      </c>
      <c r="M2319">
        <v>18</v>
      </c>
      <c r="N2319" t="s">
        <v>1970</v>
      </c>
      <c r="O2319" t="s">
        <v>51</v>
      </c>
      <c r="P2319" t="s">
        <v>912</v>
      </c>
      <c r="Q2319" t="s">
        <v>53</v>
      </c>
      <c r="R2319" t="s">
        <v>914</v>
      </c>
      <c r="S2319" t="s">
        <v>237</v>
      </c>
      <c r="T2319" t="s">
        <v>55</v>
      </c>
      <c r="U2319" t="s">
        <v>1885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6</v>
      </c>
      <c r="AI2319">
        <f>"05114     "</f>
        <v>0</v>
      </c>
      <c r="AJ2319" t="s">
        <v>590</v>
      </c>
      <c r="AK2319" t="s">
        <v>591</v>
      </c>
      <c r="AL2319" t="s">
        <v>107</v>
      </c>
      <c r="AM2319" t="s">
        <v>108</v>
      </c>
      <c r="AN2319" t="s">
        <v>68</v>
      </c>
      <c r="AO2319" t="s">
        <v>2052</v>
      </c>
    </row>
    <row r="2320" spans="1:41">
      <c r="A2320">
        <v>2306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2059</v>
      </c>
      <c r="J2320" t="s">
        <v>2060</v>
      </c>
      <c r="K2320" t="s">
        <v>48</v>
      </c>
      <c r="L2320" t="s">
        <v>49</v>
      </c>
      <c r="M2320">
        <v>18</v>
      </c>
      <c r="N2320" t="s">
        <v>1970</v>
      </c>
      <c r="O2320" t="s">
        <v>51</v>
      </c>
      <c r="P2320" t="s">
        <v>912</v>
      </c>
      <c r="Q2320" t="s">
        <v>53</v>
      </c>
      <c r="R2320" t="s">
        <v>914</v>
      </c>
      <c r="S2320" t="s">
        <v>237</v>
      </c>
      <c r="T2320" t="s">
        <v>55</v>
      </c>
      <c r="U2320" t="s">
        <v>1885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7</v>
      </c>
      <c r="AI2320">
        <f>"05114     "</f>
        <v>0</v>
      </c>
      <c r="AJ2320" t="s">
        <v>590</v>
      </c>
      <c r="AK2320" t="s">
        <v>591</v>
      </c>
      <c r="AL2320" t="s">
        <v>107</v>
      </c>
      <c r="AM2320" t="s">
        <v>108</v>
      </c>
      <c r="AN2320" t="s">
        <v>68</v>
      </c>
      <c r="AO2320" t="s">
        <v>2052</v>
      </c>
    </row>
    <row r="2321" spans="1:41">
      <c r="A2321">
        <v>2307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2059</v>
      </c>
      <c r="J2321" t="s">
        <v>2060</v>
      </c>
      <c r="K2321" t="s">
        <v>48</v>
      </c>
      <c r="L2321" t="s">
        <v>49</v>
      </c>
      <c r="M2321">
        <v>18</v>
      </c>
      <c r="N2321" t="s">
        <v>1970</v>
      </c>
      <c r="O2321" t="s">
        <v>51</v>
      </c>
      <c r="P2321" t="s">
        <v>912</v>
      </c>
      <c r="Q2321" t="s">
        <v>53</v>
      </c>
      <c r="R2321" t="s">
        <v>914</v>
      </c>
      <c r="S2321" t="s">
        <v>237</v>
      </c>
      <c r="T2321" t="s">
        <v>55</v>
      </c>
      <c r="U2321" t="s">
        <v>1885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8</v>
      </c>
      <c r="AI2321">
        <f>"05114     "</f>
        <v>0</v>
      </c>
      <c r="AJ2321" t="s">
        <v>590</v>
      </c>
      <c r="AK2321" t="s">
        <v>591</v>
      </c>
      <c r="AL2321" t="s">
        <v>107</v>
      </c>
      <c r="AM2321" t="s">
        <v>108</v>
      </c>
      <c r="AN2321" t="s">
        <v>68</v>
      </c>
      <c r="AO2321" t="s">
        <v>2052</v>
      </c>
    </row>
    <row r="2322" spans="1:41">
      <c r="A2322">
        <v>2308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2059</v>
      </c>
      <c r="J2322" t="s">
        <v>2060</v>
      </c>
      <c r="K2322" t="s">
        <v>48</v>
      </c>
      <c r="L2322" t="s">
        <v>49</v>
      </c>
      <c r="M2322">
        <v>18</v>
      </c>
      <c r="N2322" t="s">
        <v>1970</v>
      </c>
      <c r="O2322" t="s">
        <v>51</v>
      </c>
      <c r="P2322" t="s">
        <v>912</v>
      </c>
      <c r="Q2322" t="s">
        <v>53</v>
      </c>
      <c r="R2322" t="s">
        <v>914</v>
      </c>
      <c r="S2322" t="s">
        <v>237</v>
      </c>
      <c r="T2322" t="s">
        <v>55</v>
      </c>
      <c r="U2322" t="s">
        <v>1885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9</v>
      </c>
      <c r="AI2322">
        <f>"05114     "</f>
        <v>0</v>
      </c>
      <c r="AJ2322" t="s">
        <v>590</v>
      </c>
      <c r="AK2322" t="s">
        <v>591</v>
      </c>
      <c r="AL2322" t="s">
        <v>107</v>
      </c>
      <c r="AM2322" t="s">
        <v>108</v>
      </c>
      <c r="AN2322" t="s">
        <v>68</v>
      </c>
      <c r="AO2322" t="s">
        <v>2052</v>
      </c>
    </row>
    <row r="2323" spans="1:41">
      <c r="A2323">
        <v>2309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2059</v>
      </c>
      <c r="J2323" t="s">
        <v>2060</v>
      </c>
      <c r="K2323" t="s">
        <v>48</v>
      </c>
      <c r="L2323" t="s">
        <v>49</v>
      </c>
      <c r="M2323">
        <v>18</v>
      </c>
      <c r="N2323" t="s">
        <v>1970</v>
      </c>
      <c r="O2323" t="s">
        <v>51</v>
      </c>
      <c r="P2323" t="s">
        <v>912</v>
      </c>
      <c r="Q2323" t="s">
        <v>53</v>
      </c>
      <c r="R2323" t="s">
        <v>914</v>
      </c>
      <c r="S2323" t="s">
        <v>237</v>
      </c>
      <c r="T2323" t="s">
        <v>55</v>
      </c>
      <c r="U2323" t="s">
        <v>1885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10</v>
      </c>
      <c r="AI2323">
        <f>"05114     "</f>
        <v>0</v>
      </c>
      <c r="AJ2323" t="s">
        <v>590</v>
      </c>
      <c r="AK2323" t="s">
        <v>591</v>
      </c>
      <c r="AL2323" t="s">
        <v>107</v>
      </c>
      <c r="AM2323" t="s">
        <v>108</v>
      </c>
      <c r="AN2323" t="s">
        <v>68</v>
      </c>
      <c r="AO2323" t="s">
        <v>2052</v>
      </c>
    </row>
    <row r="2324" spans="1:41">
      <c r="A2324">
        <v>2310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2059</v>
      </c>
      <c r="J2324" t="s">
        <v>2060</v>
      </c>
      <c r="K2324" t="s">
        <v>48</v>
      </c>
      <c r="L2324" t="s">
        <v>49</v>
      </c>
      <c r="M2324">
        <v>18</v>
      </c>
      <c r="N2324" t="s">
        <v>1970</v>
      </c>
      <c r="O2324" t="s">
        <v>51</v>
      </c>
      <c r="P2324" t="s">
        <v>912</v>
      </c>
      <c r="Q2324" t="s">
        <v>53</v>
      </c>
      <c r="R2324" t="s">
        <v>914</v>
      </c>
      <c r="S2324" t="s">
        <v>237</v>
      </c>
      <c r="T2324" t="s">
        <v>55</v>
      </c>
      <c r="U2324" t="s">
        <v>1885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11</v>
      </c>
      <c r="AI2324">
        <f>"05114     "</f>
        <v>0</v>
      </c>
      <c r="AJ2324" t="s">
        <v>590</v>
      </c>
      <c r="AK2324" t="s">
        <v>591</v>
      </c>
      <c r="AL2324" t="s">
        <v>107</v>
      </c>
      <c r="AM2324" t="s">
        <v>108</v>
      </c>
      <c r="AN2324" t="s">
        <v>68</v>
      </c>
      <c r="AO2324" t="s">
        <v>310</v>
      </c>
    </row>
    <row r="2325" spans="1:41">
      <c r="A2325">
        <v>2311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2059</v>
      </c>
      <c r="J2325" t="s">
        <v>2060</v>
      </c>
      <c r="K2325" t="s">
        <v>48</v>
      </c>
      <c r="L2325" t="s">
        <v>49</v>
      </c>
      <c r="M2325">
        <v>18</v>
      </c>
      <c r="N2325" t="s">
        <v>1970</v>
      </c>
      <c r="O2325" t="s">
        <v>51</v>
      </c>
      <c r="P2325" t="s">
        <v>912</v>
      </c>
      <c r="Q2325" t="s">
        <v>53</v>
      </c>
      <c r="R2325" t="s">
        <v>914</v>
      </c>
      <c r="S2325" t="s">
        <v>237</v>
      </c>
      <c r="T2325" t="s">
        <v>55</v>
      </c>
      <c r="U2325" t="s">
        <v>1885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12</v>
      </c>
      <c r="AI2325">
        <f>"05114     "</f>
        <v>0</v>
      </c>
      <c r="AJ2325" t="s">
        <v>590</v>
      </c>
      <c r="AK2325" t="s">
        <v>591</v>
      </c>
      <c r="AL2325" t="s">
        <v>107</v>
      </c>
      <c r="AM2325" t="s">
        <v>108</v>
      </c>
      <c r="AN2325" t="s">
        <v>68</v>
      </c>
      <c r="AO2325" t="s">
        <v>310</v>
      </c>
    </row>
    <row r="2326" spans="1:41">
      <c r="A2326">
        <v>2312</v>
      </c>
      <c r="B2326" t="s">
        <v>41</v>
      </c>
      <c r="C2326" t="s">
        <v>42</v>
      </c>
      <c r="D2326" t="s">
        <v>43</v>
      </c>
      <c r="E2326">
        <f>"05"</f>
        <v>0</v>
      </c>
      <c r="F2326" t="s">
        <v>99</v>
      </c>
      <c r="G2326" t="s">
        <v>100</v>
      </c>
      <c r="H2326">
        <v>3440</v>
      </c>
      <c r="I2326" t="s">
        <v>2059</v>
      </c>
      <c r="J2326" t="s">
        <v>2060</v>
      </c>
      <c r="K2326" t="s">
        <v>48</v>
      </c>
      <c r="L2326" t="s">
        <v>49</v>
      </c>
      <c r="M2326">
        <v>18</v>
      </c>
      <c r="N2326" t="s">
        <v>1970</v>
      </c>
      <c r="O2326" t="s">
        <v>51</v>
      </c>
      <c r="P2326" t="s">
        <v>912</v>
      </c>
      <c r="Q2326" t="s">
        <v>53</v>
      </c>
      <c r="R2326" t="s">
        <v>914</v>
      </c>
      <c r="S2326" t="s">
        <v>237</v>
      </c>
      <c r="T2326" t="s">
        <v>55</v>
      </c>
      <c r="U2326" t="s">
        <v>1885</v>
      </c>
      <c r="V2326" t="s">
        <v>80</v>
      </c>
      <c r="W2326" t="s">
        <v>80</v>
      </c>
      <c r="X2326" t="s">
        <v>60</v>
      </c>
      <c r="Y2326" t="s">
        <v>60</v>
      </c>
      <c r="Z2326" t="s">
        <v>60</v>
      </c>
      <c r="AA2326" t="s">
        <v>61</v>
      </c>
      <c r="AB2326" t="s">
        <v>60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13</v>
      </c>
      <c r="AI2326">
        <f>"05114     "</f>
        <v>0</v>
      </c>
      <c r="AJ2326" t="s">
        <v>590</v>
      </c>
      <c r="AK2326" t="s">
        <v>591</v>
      </c>
      <c r="AL2326" t="s">
        <v>107</v>
      </c>
      <c r="AM2326" t="s">
        <v>108</v>
      </c>
      <c r="AN2326" t="s">
        <v>68</v>
      </c>
      <c r="AO2326" t="s">
        <v>310</v>
      </c>
    </row>
    <row r="2327" spans="1:41">
      <c r="A2327">
        <v>2313</v>
      </c>
      <c r="B2327" t="s">
        <v>41</v>
      </c>
      <c r="C2327" t="s">
        <v>42</v>
      </c>
      <c r="D2327" t="s">
        <v>43</v>
      </c>
      <c r="E2327">
        <f>"05"</f>
        <v>0</v>
      </c>
      <c r="F2327" t="s">
        <v>99</v>
      </c>
      <c r="G2327" t="s">
        <v>100</v>
      </c>
      <c r="H2327">
        <v>3440</v>
      </c>
      <c r="I2327" t="s">
        <v>2059</v>
      </c>
      <c r="J2327" t="s">
        <v>2060</v>
      </c>
      <c r="K2327" t="s">
        <v>48</v>
      </c>
      <c r="L2327" t="s">
        <v>49</v>
      </c>
      <c r="M2327">
        <v>18</v>
      </c>
      <c r="N2327" t="s">
        <v>1970</v>
      </c>
      <c r="O2327" t="s">
        <v>51</v>
      </c>
      <c r="P2327" t="s">
        <v>912</v>
      </c>
      <c r="Q2327" t="s">
        <v>53</v>
      </c>
      <c r="R2327" t="s">
        <v>914</v>
      </c>
      <c r="S2327" t="s">
        <v>237</v>
      </c>
      <c r="T2327" t="s">
        <v>55</v>
      </c>
      <c r="U2327" t="s">
        <v>1885</v>
      </c>
      <c r="V2327" t="s">
        <v>80</v>
      </c>
      <c r="W2327" t="s">
        <v>80</v>
      </c>
      <c r="X2327" t="s">
        <v>60</v>
      </c>
      <c r="Y2327" t="s">
        <v>60</v>
      </c>
      <c r="Z2327" t="s">
        <v>60</v>
      </c>
      <c r="AA2327" t="s">
        <v>61</v>
      </c>
      <c r="AB2327" t="s">
        <v>60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14</v>
      </c>
      <c r="AI2327">
        <f>"05114     "</f>
        <v>0</v>
      </c>
      <c r="AJ2327" t="s">
        <v>590</v>
      </c>
      <c r="AK2327" t="s">
        <v>591</v>
      </c>
      <c r="AL2327" t="s">
        <v>107</v>
      </c>
      <c r="AM2327" t="s">
        <v>108</v>
      </c>
      <c r="AN2327" t="s">
        <v>68</v>
      </c>
      <c r="AO2327" t="s">
        <v>310</v>
      </c>
    </row>
    <row r="2328" spans="1:41">
      <c r="A2328">
        <v>2314</v>
      </c>
      <c r="B2328" t="s">
        <v>41</v>
      </c>
      <c r="C2328" t="s">
        <v>42</v>
      </c>
      <c r="D2328" t="s">
        <v>43</v>
      </c>
      <c r="E2328">
        <f>"02"</f>
        <v>0</v>
      </c>
      <c r="F2328" t="s">
        <v>124</v>
      </c>
      <c r="G2328" t="s">
        <v>125</v>
      </c>
      <c r="H2328">
        <v>3446</v>
      </c>
      <c r="I2328" t="s">
        <v>2061</v>
      </c>
      <c r="J2328" t="s">
        <v>2062</v>
      </c>
      <c r="K2328" t="s">
        <v>77</v>
      </c>
      <c r="L2328" t="s">
        <v>49</v>
      </c>
      <c r="M2328">
        <v>19</v>
      </c>
      <c r="N2328" t="s">
        <v>911</v>
      </c>
      <c r="O2328" t="s">
        <v>51</v>
      </c>
      <c r="P2328" t="s">
        <v>912</v>
      </c>
      <c r="Q2328" t="s">
        <v>913</v>
      </c>
      <c r="R2328" t="s">
        <v>914</v>
      </c>
      <c r="S2328" t="s">
        <v>55</v>
      </c>
      <c r="T2328" t="s">
        <v>55</v>
      </c>
      <c r="U2328" t="s">
        <v>915</v>
      </c>
      <c r="V2328" t="s">
        <v>80</v>
      </c>
      <c r="W2328" t="s">
        <v>80</v>
      </c>
      <c r="X2328" t="s">
        <v>60</v>
      </c>
      <c r="Y2328" t="s">
        <v>60</v>
      </c>
      <c r="Z2328" t="s">
        <v>61</v>
      </c>
      <c r="AA2328" t="s">
        <v>61</v>
      </c>
      <c r="AB2328" t="s">
        <v>61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1</v>
      </c>
      <c r="AI2328">
        <f>"02001     "</f>
        <v>0</v>
      </c>
      <c r="AJ2328" t="s">
        <v>834</v>
      </c>
      <c r="AK2328" t="s">
        <v>835</v>
      </c>
      <c r="AL2328" t="s">
        <v>96</v>
      </c>
      <c r="AM2328" t="s">
        <v>97</v>
      </c>
      <c r="AN2328" t="s">
        <v>68</v>
      </c>
      <c r="AO2328" t="s">
        <v>69</v>
      </c>
    </row>
    <row r="2329" spans="1:41">
      <c r="A2329">
        <v>2315</v>
      </c>
      <c r="B2329" t="s">
        <v>41</v>
      </c>
      <c r="C2329" t="s">
        <v>42</v>
      </c>
      <c r="D2329" t="s">
        <v>43</v>
      </c>
      <c r="E2329">
        <f>"04"</f>
        <v>0</v>
      </c>
      <c r="F2329" t="s">
        <v>86</v>
      </c>
      <c r="G2329" t="s">
        <v>87</v>
      </c>
      <c r="H2329">
        <v>3448</v>
      </c>
      <c r="I2329" t="s">
        <v>2063</v>
      </c>
      <c r="J2329" t="s">
        <v>2064</v>
      </c>
      <c r="K2329" t="s">
        <v>48</v>
      </c>
      <c r="L2329" t="s">
        <v>49</v>
      </c>
      <c r="M2329">
        <v>18</v>
      </c>
      <c r="N2329" t="s">
        <v>1851</v>
      </c>
      <c r="O2329" t="s">
        <v>51</v>
      </c>
      <c r="P2329" t="s">
        <v>1862</v>
      </c>
      <c r="Q2329" t="s">
        <v>53</v>
      </c>
      <c r="R2329" t="s">
        <v>914</v>
      </c>
      <c r="S2329" t="s">
        <v>1877</v>
      </c>
      <c r="T2329" t="s">
        <v>237</v>
      </c>
      <c r="U2329" t="s">
        <v>2065</v>
      </c>
      <c r="V2329" t="s">
        <v>80</v>
      </c>
      <c r="W2329" t="s">
        <v>80</v>
      </c>
      <c r="X2329" t="s">
        <v>60</v>
      </c>
      <c r="Y2329" t="s">
        <v>60</v>
      </c>
      <c r="Z2329" t="s">
        <v>61</v>
      </c>
      <c r="AA2329" t="s">
        <v>61</v>
      </c>
      <c r="AB2329" t="s">
        <v>61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5</v>
      </c>
      <c r="AI2329">
        <f>"04001     "</f>
        <v>0</v>
      </c>
      <c r="AJ2329" t="s">
        <v>274</v>
      </c>
      <c r="AK2329" t="s">
        <v>275</v>
      </c>
      <c r="AL2329" t="s">
        <v>96</v>
      </c>
      <c r="AM2329" t="s">
        <v>97</v>
      </c>
      <c r="AN2329" t="s">
        <v>286</v>
      </c>
      <c r="AO2329" t="s">
        <v>98</v>
      </c>
    </row>
    <row r="2330" spans="1:41">
      <c r="A2330">
        <v>2316</v>
      </c>
      <c r="B2330" t="s">
        <v>41</v>
      </c>
      <c r="C2330" t="s">
        <v>42</v>
      </c>
      <c r="D2330" t="s">
        <v>43</v>
      </c>
      <c r="E2330">
        <f>"04"</f>
        <v>0</v>
      </c>
      <c r="F2330" t="s">
        <v>86</v>
      </c>
      <c r="G2330" t="s">
        <v>87</v>
      </c>
      <c r="H2330">
        <v>3448</v>
      </c>
      <c r="I2330" t="s">
        <v>2063</v>
      </c>
      <c r="J2330" t="s">
        <v>2064</v>
      </c>
      <c r="K2330" t="s">
        <v>48</v>
      </c>
      <c r="L2330" t="s">
        <v>49</v>
      </c>
      <c r="M2330">
        <v>18</v>
      </c>
      <c r="N2330" t="s">
        <v>1851</v>
      </c>
      <c r="O2330" t="s">
        <v>51</v>
      </c>
      <c r="P2330" t="s">
        <v>1862</v>
      </c>
      <c r="Q2330" t="s">
        <v>53</v>
      </c>
      <c r="R2330" t="s">
        <v>914</v>
      </c>
      <c r="S2330" t="s">
        <v>1877</v>
      </c>
      <c r="T2330" t="s">
        <v>237</v>
      </c>
      <c r="U2330" t="s">
        <v>2065</v>
      </c>
      <c r="V2330" t="s">
        <v>80</v>
      </c>
      <c r="W2330" t="s">
        <v>80</v>
      </c>
      <c r="X2330" t="s">
        <v>60</v>
      </c>
      <c r="Y2330" t="s">
        <v>60</v>
      </c>
      <c r="Z2330" t="s">
        <v>61</v>
      </c>
      <c r="AA2330" t="s">
        <v>61</v>
      </c>
      <c r="AB2330" t="s">
        <v>61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6</v>
      </c>
      <c r="AI2330">
        <f>"04201     "</f>
        <v>0</v>
      </c>
      <c r="AJ2330" t="s">
        <v>219</v>
      </c>
      <c r="AK2330" t="s">
        <v>220</v>
      </c>
      <c r="AL2330" t="s">
        <v>221</v>
      </c>
      <c r="AM2330" t="s">
        <v>222</v>
      </c>
      <c r="AN2330" t="s">
        <v>286</v>
      </c>
      <c r="AO2330" t="s">
        <v>98</v>
      </c>
    </row>
    <row r="2331" spans="1:41">
      <c r="A2331">
        <v>2317</v>
      </c>
      <c r="B2331" t="s">
        <v>41</v>
      </c>
      <c r="C2331" t="s">
        <v>42</v>
      </c>
      <c r="D2331" t="s">
        <v>43</v>
      </c>
      <c r="E2331">
        <f>"05"</f>
        <v>0</v>
      </c>
      <c r="F2331" t="s">
        <v>99</v>
      </c>
      <c r="G2331" t="s">
        <v>100</v>
      </c>
      <c r="H2331">
        <v>3448</v>
      </c>
      <c r="I2331" t="s">
        <v>2063</v>
      </c>
      <c r="J2331" t="s">
        <v>2064</v>
      </c>
      <c r="K2331" t="s">
        <v>48</v>
      </c>
      <c r="L2331" t="s">
        <v>49</v>
      </c>
      <c r="M2331">
        <v>18</v>
      </c>
      <c r="N2331" t="s">
        <v>1851</v>
      </c>
      <c r="O2331" t="s">
        <v>51</v>
      </c>
      <c r="P2331" t="s">
        <v>1862</v>
      </c>
      <c r="Q2331" t="s">
        <v>53</v>
      </c>
      <c r="R2331" t="s">
        <v>914</v>
      </c>
      <c r="S2331" t="s">
        <v>1877</v>
      </c>
      <c r="T2331" t="s">
        <v>237</v>
      </c>
      <c r="U2331" t="s">
        <v>2065</v>
      </c>
      <c r="V2331" t="s">
        <v>80</v>
      </c>
      <c r="W2331" t="s">
        <v>80</v>
      </c>
      <c r="X2331" t="s">
        <v>60</v>
      </c>
      <c r="Y2331" t="s">
        <v>60</v>
      </c>
      <c r="Z2331" t="s">
        <v>61</v>
      </c>
      <c r="AA2331" t="s">
        <v>61</v>
      </c>
      <c r="AB2331" t="s">
        <v>61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7</v>
      </c>
      <c r="AI2331">
        <f>"05205     "</f>
        <v>0</v>
      </c>
      <c r="AJ2331" t="s">
        <v>470</v>
      </c>
      <c r="AK2331" t="s">
        <v>471</v>
      </c>
      <c r="AL2331" t="s">
        <v>107</v>
      </c>
      <c r="AM2331" t="s">
        <v>108</v>
      </c>
      <c r="AN2331" t="s">
        <v>286</v>
      </c>
      <c r="AO2331" t="s">
        <v>98</v>
      </c>
    </row>
    <row r="2332" spans="1:41">
      <c r="A2332">
        <v>2318</v>
      </c>
      <c r="B2332" t="s">
        <v>41</v>
      </c>
      <c r="C2332" t="s">
        <v>42</v>
      </c>
      <c r="D2332" t="s">
        <v>43</v>
      </c>
      <c r="E2332">
        <f>"04"</f>
        <v>0</v>
      </c>
      <c r="F2332" t="s">
        <v>86</v>
      </c>
      <c r="G2332" t="s">
        <v>87</v>
      </c>
      <c r="H2332">
        <v>3448</v>
      </c>
      <c r="I2332" t="s">
        <v>2063</v>
      </c>
      <c r="J2332" t="s">
        <v>2064</v>
      </c>
      <c r="K2332" t="s">
        <v>48</v>
      </c>
      <c r="L2332" t="s">
        <v>49</v>
      </c>
      <c r="M2332">
        <v>18</v>
      </c>
      <c r="N2332" t="s">
        <v>1851</v>
      </c>
      <c r="O2332" t="s">
        <v>51</v>
      </c>
      <c r="P2332" t="s">
        <v>1862</v>
      </c>
      <c r="Q2332" t="s">
        <v>53</v>
      </c>
      <c r="R2332" t="s">
        <v>914</v>
      </c>
      <c r="S2332" t="s">
        <v>1877</v>
      </c>
      <c r="T2332" t="s">
        <v>237</v>
      </c>
      <c r="U2332" t="s">
        <v>2065</v>
      </c>
      <c r="V2332" t="s">
        <v>80</v>
      </c>
      <c r="W2332" t="s">
        <v>80</v>
      </c>
      <c r="X2332" t="s">
        <v>60</v>
      </c>
      <c r="Y2332" t="s">
        <v>60</v>
      </c>
      <c r="Z2332" t="s">
        <v>61</v>
      </c>
      <c r="AA2332" t="s">
        <v>61</v>
      </c>
      <c r="AB2332" t="s">
        <v>61</v>
      </c>
      <c r="AC2332" t="s">
        <v>60</v>
      </c>
      <c r="AD2332" t="s">
        <v>61</v>
      </c>
      <c r="AE2332" t="s">
        <v>60</v>
      </c>
      <c r="AF2332" t="s">
        <v>80</v>
      </c>
      <c r="AG2332" t="s">
        <v>80</v>
      </c>
      <c r="AH2332">
        <v>8</v>
      </c>
      <c r="AI2332">
        <f>"042       "</f>
        <v>0</v>
      </c>
      <c r="AJ2332" t="s">
        <v>788</v>
      </c>
      <c r="AK2332" t="s">
        <v>789</v>
      </c>
      <c r="AL2332" t="s">
        <v>121</v>
      </c>
      <c r="AM2332" t="s">
        <v>122</v>
      </c>
      <c r="AN2332" t="s">
        <v>286</v>
      </c>
      <c r="AO2332" t="s">
        <v>98</v>
      </c>
    </row>
    <row r="2333" spans="1:41">
      <c r="A2333">
        <v>2320</v>
      </c>
      <c r="B2333" t="s">
        <v>41</v>
      </c>
      <c r="C2333" t="s">
        <v>42</v>
      </c>
      <c r="D2333" t="s">
        <v>43</v>
      </c>
      <c r="E2333">
        <f>"04"</f>
        <v>0</v>
      </c>
      <c r="F2333" t="s">
        <v>86</v>
      </c>
      <c r="G2333" t="s">
        <v>87</v>
      </c>
      <c r="H2333">
        <v>3469</v>
      </c>
      <c r="I2333" t="s">
        <v>2066</v>
      </c>
      <c r="J2333" t="s">
        <v>2067</v>
      </c>
      <c r="K2333" t="s">
        <v>77</v>
      </c>
      <c r="L2333" t="s">
        <v>49</v>
      </c>
      <c r="M2333">
        <v>19</v>
      </c>
      <c r="N2333" t="s">
        <v>911</v>
      </c>
      <c r="O2333" t="s">
        <v>51</v>
      </c>
      <c r="P2333" t="s">
        <v>912</v>
      </c>
      <c r="Q2333" t="s">
        <v>913</v>
      </c>
      <c r="R2333" t="s">
        <v>914</v>
      </c>
      <c r="S2333" t="s">
        <v>55</v>
      </c>
      <c r="T2333" t="s">
        <v>55</v>
      </c>
      <c r="U2333" t="s">
        <v>915</v>
      </c>
      <c r="V2333" t="s">
        <v>80</v>
      </c>
      <c r="W2333" t="s">
        <v>80</v>
      </c>
      <c r="X2333" t="s">
        <v>60</v>
      </c>
      <c r="Y2333" t="s">
        <v>60</v>
      </c>
      <c r="Z2333" t="s">
        <v>61</v>
      </c>
      <c r="AA2333" t="s">
        <v>61</v>
      </c>
      <c r="AB2333" t="s">
        <v>61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"04101     "</f>
        <v>0</v>
      </c>
      <c r="AJ2333" t="s">
        <v>153</v>
      </c>
      <c r="AK2333" t="s">
        <v>154</v>
      </c>
      <c r="AL2333" t="s">
        <v>96</v>
      </c>
      <c r="AM2333" t="s">
        <v>97</v>
      </c>
      <c r="AN2333" t="s">
        <v>68</v>
      </c>
      <c r="AO2333" t="s">
        <v>2052</v>
      </c>
    </row>
    <row r="2334" spans="1:41">
      <c r="A2334">
        <v>2321</v>
      </c>
      <c r="B2334" t="s">
        <v>41</v>
      </c>
      <c r="C2334" t="s">
        <v>42</v>
      </c>
      <c r="D2334" t="s">
        <v>43</v>
      </c>
      <c r="E2334">
        <f>"05"</f>
        <v>0</v>
      </c>
      <c r="F2334" t="s">
        <v>99</v>
      </c>
      <c r="G2334" t="s">
        <v>100</v>
      </c>
      <c r="H2334">
        <v>3476</v>
      </c>
      <c r="I2334" t="s">
        <v>2068</v>
      </c>
      <c r="J2334" t="s">
        <v>2069</v>
      </c>
      <c r="K2334" t="s">
        <v>48</v>
      </c>
      <c r="L2334" t="s">
        <v>49</v>
      </c>
      <c r="M2334">
        <v>18</v>
      </c>
      <c r="N2334" t="s">
        <v>1970</v>
      </c>
      <c r="O2334" t="s">
        <v>51</v>
      </c>
      <c r="P2334" t="s">
        <v>912</v>
      </c>
      <c r="Q2334" t="s">
        <v>913</v>
      </c>
      <c r="R2334" t="s">
        <v>914</v>
      </c>
      <c r="S2334" t="s">
        <v>55</v>
      </c>
      <c r="T2334" t="s">
        <v>55</v>
      </c>
      <c r="U2334" t="s">
        <v>915</v>
      </c>
      <c r="V2334" t="s">
        <v>80</v>
      </c>
      <c r="W2334" t="s">
        <v>80</v>
      </c>
      <c r="X2334" t="s">
        <v>60</v>
      </c>
      <c r="Y2334" t="s">
        <v>60</v>
      </c>
      <c r="Z2334" t="s">
        <v>60</v>
      </c>
      <c r="AA2334" t="s">
        <v>61</v>
      </c>
      <c r="AB2334" t="s">
        <v>60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1</v>
      </c>
      <c r="AI2334">
        <f>"05114     "</f>
        <v>0</v>
      </c>
      <c r="AJ2334" t="s">
        <v>590</v>
      </c>
      <c r="AK2334" t="s">
        <v>591</v>
      </c>
      <c r="AL2334" t="s">
        <v>1529</v>
      </c>
      <c r="AM2334" t="s">
        <v>1530</v>
      </c>
      <c r="AN2334" t="s">
        <v>68</v>
      </c>
      <c r="AO2334" t="s">
        <v>999</v>
      </c>
    </row>
    <row r="2335" spans="1:41">
      <c r="A2335">
        <v>2322</v>
      </c>
      <c r="B2335" t="s">
        <v>41</v>
      </c>
      <c r="C2335" t="s">
        <v>42</v>
      </c>
      <c r="D2335" t="s">
        <v>43</v>
      </c>
      <c r="E2335">
        <f>"05"</f>
        <v>0</v>
      </c>
      <c r="F2335" t="s">
        <v>99</v>
      </c>
      <c r="G2335" t="s">
        <v>100</v>
      </c>
      <c r="H2335">
        <v>3476</v>
      </c>
      <c r="I2335" t="s">
        <v>2068</v>
      </c>
      <c r="J2335" t="s">
        <v>2069</v>
      </c>
      <c r="K2335" t="s">
        <v>48</v>
      </c>
      <c r="L2335" t="s">
        <v>49</v>
      </c>
      <c r="M2335">
        <v>18</v>
      </c>
      <c r="N2335" t="s">
        <v>1970</v>
      </c>
      <c r="O2335" t="s">
        <v>51</v>
      </c>
      <c r="P2335" t="s">
        <v>912</v>
      </c>
      <c r="Q2335" t="s">
        <v>913</v>
      </c>
      <c r="R2335" t="s">
        <v>914</v>
      </c>
      <c r="S2335" t="s">
        <v>55</v>
      </c>
      <c r="T2335" t="s">
        <v>55</v>
      </c>
      <c r="U2335" t="s">
        <v>915</v>
      </c>
      <c r="V2335" t="s">
        <v>80</v>
      </c>
      <c r="W2335" t="s">
        <v>80</v>
      </c>
      <c r="X2335" t="s">
        <v>60</v>
      </c>
      <c r="Y2335" t="s">
        <v>60</v>
      </c>
      <c r="Z2335" t="s">
        <v>60</v>
      </c>
      <c r="AA2335" t="s">
        <v>61</v>
      </c>
      <c r="AB2335" t="s">
        <v>60</v>
      </c>
      <c r="AC2335" t="s">
        <v>60</v>
      </c>
      <c r="AD2335" t="s">
        <v>61</v>
      </c>
      <c r="AE2335" t="s">
        <v>60</v>
      </c>
      <c r="AF2335" t="s">
        <v>80</v>
      </c>
      <c r="AG2335" t="s">
        <v>80</v>
      </c>
      <c r="AH2335">
        <v>2</v>
      </c>
      <c r="AI2335">
        <f>"05114     "</f>
        <v>0</v>
      </c>
      <c r="AJ2335" t="s">
        <v>590</v>
      </c>
      <c r="AK2335" t="s">
        <v>591</v>
      </c>
      <c r="AL2335" t="s">
        <v>1525</v>
      </c>
      <c r="AM2335" t="s">
        <v>1526</v>
      </c>
      <c r="AN2335" t="s">
        <v>68</v>
      </c>
      <c r="AO2335" t="s">
        <v>276</v>
      </c>
    </row>
    <row r="2336" spans="1:41">
      <c r="A2336">
        <v>2323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3476</v>
      </c>
      <c r="I2336" t="s">
        <v>2068</v>
      </c>
      <c r="J2336" t="s">
        <v>2069</v>
      </c>
      <c r="K2336" t="s">
        <v>48</v>
      </c>
      <c r="L2336" t="s">
        <v>49</v>
      </c>
      <c r="M2336">
        <v>18</v>
      </c>
      <c r="N2336" t="s">
        <v>1970</v>
      </c>
      <c r="O2336" t="s">
        <v>51</v>
      </c>
      <c r="P2336" t="s">
        <v>912</v>
      </c>
      <c r="Q2336" t="s">
        <v>913</v>
      </c>
      <c r="R2336" t="s">
        <v>914</v>
      </c>
      <c r="S2336" t="s">
        <v>55</v>
      </c>
      <c r="T2336" t="s">
        <v>55</v>
      </c>
      <c r="U2336" t="s">
        <v>915</v>
      </c>
      <c r="V2336" t="s">
        <v>80</v>
      </c>
      <c r="W2336" t="s">
        <v>80</v>
      </c>
      <c r="X2336" t="s">
        <v>60</v>
      </c>
      <c r="Y2336" t="s">
        <v>60</v>
      </c>
      <c r="Z2336" t="s">
        <v>60</v>
      </c>
      <c r="AA2336" t="s">
        <v>61</v>
      </c>
      <c r="AB2336" t="s">
        <v>60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6</v>
      </c>
      <c r="AI2336">
        <f>"05114     "</f>
        <v>0</v>
      </c>
      <c r="AJ2336" t="s">
        <v>590</v>
      </c>
      <c r="AK2336" t="s">
        <v>591</v>
      </c>
      <c r="AL2336" t="s">
        <v>107</v>
      </c>
      <c r="AM2336" t="s">
        <v>108</v>
      </c>
      <c r="AN2336" t="s">
        <v>68</v>
      </c>
      <c r="AO2336" t="s">
        <v>440</v>
      </c>
    </row>
    <row r="2337" spans="1:41">
      <c r="A2337">
        <v>2324</v>
      </c>
      <c r="B2337" t="s">
        <v>41</v>
      </c>
      <c r="C2337" t="s">
        <v>42</v>
      </c>
      <c r="D2337" t="s">
        <v>43</v>
      </c>
      <c r="E2337">
        <f>"05"</f>
        <v>0</v>
      </c>
      <c r="F2337" t="s">
        <v>99</v>
      </c>
      <c r="G2337" t="s">
        <v>100</v>
      </c>
      <c r="H2337">
        <v>3476</v>
      </c>
      <c r="I2337" t="s">
        <v>2068</v>
      </c>
      <c r="J2337" t="s">
        <v>2069</v>
      </c>
      <c r="K2337" t="s">
        <v>48</v>
      </c>
      <c r="L2337" t="s">
        <v>49</v>
      </c>
      <c r="M2337">
        <v>18</v>
      </c>
      <c r="N2337" t="s">
        <v>1970</v>
      </c>
      <c r="O2337" t="s">
        <v>51</v>
      </c>
      <c r="P2337" t="s">
        <v>912</v>
      </c>
      <c r="Q2337" t="s">
        <v>913</v>
      </c>
      <c r="R2337" t="s">
        <v>914</v>
      </c>
      <c r="S2337" t="s">
        <v>55</v>
      </c>
      <c r="T2337" t="s">
        <v>55</v>
      </c>
      <c r="U2337" t="s">
        <v>915</v>
      </c>
      <c r="V2337" t="s">
        <v>80</v>
      </c>
      <c r="W2337" t="s">
        <v>80</v>
      </c>
      <c r="X2337" t="s">
        <v>60</v>
      </c>
      <c r="Y2337" t="s">
        <v>60</v>
      </c>
      <c r="Z2337" t="s">
        <v>60</v>
      </c>
      <c r="AA2337" t="s">
        <v>61</v>
      </c>
      <c r="AB2337" t="s">
        <v>60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7</v>
      </c>
      <c r="AI2337">
        <f>"05114     "</f>
        <v>0</v>
      </c>
      <c r="AJ2337" t="s">
        <v>590</v>
      </c>
      <c r="AK2337" t="s">
        <v>591</v>
      </c>
      <c r="AL2337" t="s">
        <v>1533</v>
      </c>
      <c r="AM2337" t="s">
        <v>1534</v>
      </c>
      <c r="AN2337" t="s">
        <v>68</v>
      </c>
      <c r="AO2337" t="s">
        <v>142</v>
      </c>
    </row>
    <row r="2338" spans="1:41">
      <c r="A2338">
        <v>2325</v>
      </c>
      <c r="B2338" t="s">
        <v>41</v>
      </c>
      <c r="C2338" t="s">
        <v>42</v>
      </c>
      <c r="D2338" t="s">
        <v>43</v>
      </c>
      <c r="E2338">
        <f>"05"</f>
        <v>0</v>
      </c>
      <c r="F2338" t="s">
        <v>99</v>
      </c>
      <c r="G2338" t="s">
        <v>100</v>
      </c>
      <c r="H2338">
        <v>3476</v>
      </c>
      <c r="I2338" t="s">
        <v>2068</v>
      </c>
      <c r="J2338" t="s">
        <v>2069</v>
      </c>
      <c r="K2338" t="s">
        <v>48</v>
      </c>
      <c r="L2338" t="s">
        <v>49</v>
      </c>
      <c r="M2338">
        <v>18</v>
      </c>
      <c r="N2338" t="s">
        <v>1970</v>
      </c>
      <c r="O2338" t="s">
        <v>51</v>
      </c>
      <c r="P2338" t="s">
        <v>912</v>
      </c>
      <c r="Q2338" t="s">
        <v>913</v>
      </c>
      <c r="R2338" t="s">
        <v>914</v>
      </c>
      <c r="S2338" t="s">
        <v>55</v>
      </c>
      <c r="T2338" t="s">
        <v>55</v>
      </c>
      <c r="U2338" t="s">
        <v>915</v>
      </c>
      <c r="V2338" t="s">
        <v>80</v>
      </c>
      <c r="W2338" t="s">
        <v>80</v>
      </c>
      <c r="X2338" t="s">
        <v>60</v>
      </c>
      <c r="Y2338" t="s">
        <v>60</v>
      </c>
      <c r="Z2338" t="s">
        <v>60</v>
      </c>
      <c r="AA2338" t="s">
        <v>61</v>
      </c>
      <c r="AB2338" t="s">
        <v>60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9</v>
      </c>
      <c r="AI2338">
        <f>"05114     "</f>
        <v>0</v>
      </c>
      <c r="AJ2338" t="s">
        <v>590</v>
      </c>
      <c r="AK2338" t="s">
        <v>591</v>
      </c>
      <c r="AL2338" t="s">
        <v>107</v>
      </c>
      <c r="AM2338" t="s">
        <v>108</v>
      </c>
      <c r="AN2338" t="s">
        <v>68</v>
      </c>
      <c r="AO2338" t="s">
        <v>1505</v>
      </c>
    </row>
    <row r="2339" spans="1:41">
      <c r="A2339">
        <v>2326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2068</v>
      </c>
      <c r="J2339" t="s">
        <v>2069</v>
      </c>
      <c r="K2339" t="s">
        <v>48</v>
      </c>
      <c r="L2339" t="s">
        <v>49</v>
      </c>
      <c r="M2339">
        <v>18</v>
      </c>
      <c r="N2339" t="s">
        <v>1970</v>
      </c>
      <c r="O2339" t="s">
        <v>51</v>
      </c>
      <c r="P2339" t="s">
        <v>912</v>
      </c>
      <c r="Q2339" t="s">
        <v>913</v>
      </c>
      <c r="R2339" t="s">
        <v>914</v>
      </c>
      <c r="S2339" t="s">
        <v>55</v>
      </c>
      <c r="T2339" t="s">
        <v>55</v>
      </c>
      <c r="U2339" t="s">
        <v>915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13</v>
      </c>
      <c r="AI2339">
        <f>"05114     "</f>
        <v>0</v>
      </c>
      <c r="AJ2339" t="s">
        <v>590</v>
      </c>
      <c r="AK2339" t="s">
        <v>591</v>
      </c>
      <c r="AL2339" t="s">
        <v>107</v>
      </c>
      <c r="AM2339" t="s">
        <v>108</v>
      </c>
      <c r="AN2339" t="s">
        <v>68</v>
      </c>
      <c r="AO2339" t="s">
        <v>440</v>
      </c>
    </row>
    <row r="2340" spans="1:41">
      <c r="A2340">
        <v>2327</v>
      </c>
      <c r="B2340" t="s">
        <v>41</v>
      </c>
      <c r="C2340" t="s">
        <v>42</v>
      </c>
      <c r="D2340" t="s">
        <v>43</v>
      </c>
      <c r="E2340">
        <f>"05"</f>
        <v>0</v>
      </c>
      <c r="F2340" t="s">
        <v>99</v>
      </c>
      <c r="G2340" t="s">
        <v>100</v>
      </c>
      <c r="H2340">
        <v>3476</v>
      </c>
      <c r="I2340" t="s">
        <v>2068</v>
      </c>
      <c r="J2340" t="s">
        <v>2069</v>
      </c>
      <c r="K2340" t="s">
        <v>48</v>
      </c>
      <c r="L2340" t="s">
        <v>49</v>
      </c>
      <c r="M2340">
        <v>18</v>
      </c>
      <c r="N2340" t="s">
        <v>1970</v>
      </c>
      <c r="O2340" t="s">
        <v>51</v>
      </c>
      <c r="P2340" t="s">
        <v>912</v>
      </c>
      <c r="Q2340" t="s">
        <v>913</v>
      </c>
      <c r="R2340" t="s">
        <v>914</v>
      </c>
      <c r="S2340" t="s">
        <v>55</v>
      </c>
      <c r="T2340" t="s">
        <v>55</v>
      </c>
      <c r="U2340" t="s">
        <v>915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60</v>
      </c>
      <c r="AC2340" t="s">
        <v>60</v>
      </c>
      <c r="AD2340" t="s">
        <v>61</v>
      </c>
      <c r="AE2340" t="s">
        <v>60</v>
      </c>
      <c r="AF2340" t="s">
        <v>80</v>
      </c>
      <c r="AG2340" t="s">
        <v>80</v>
      </c>
      <c r="AH2340">
        <v>15</v>
      </c>
      <c r="AI2340">
        <f>"05114     "</f>
        <v>0</v>
      </c>
      <c r="AJ2340" t="s">
        <v>590</v>
      </c>
      <c r="AK2340" t="s">
        <v>591</v>
      </c>
      <c r="AL2340" t="s">
        <v>1531</v>
      </c>
      <c r="AM2340" t="s">
        <v>1532</v>
      </c>
      <c r="AN2340" t="s">
        <v>68</v>
      </c>
      <c r="AO2340" t="s">
        <v>209</v>
      </c>
    </row>
    <row r="2341" spans="1:41">
      <c r="A2341">
        <v>2328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2068</v>
      </c>
      <c r="J2341" t="s">
        <v>2069</v>
      </c>
      <c r="K2341" t="s">
        <v>48</v>
      </c>
      <c r="L2341" t="s">
        <v>49</v>
      </c>
      <c r="M2341">
        <v>18</v>
      </c>
      <c r="N2341" t="s">
        <v>1970</v>
      </c>
      <c r="O2341" t="s">
        <v>51</v>
      </c>
      <c r="P2341" t="s">
        <v>912</v>
      </c>
      <c r="Q2341" t="s">
        <v>913</v>
      </c>
      <c r="R2341" t="s">
        <v>914</v>
      </c>
      <c r="S2341" t="s">
        <v>55</v>
      </c>
      <c r="T2341" t="s">
        <v>55</v>
      </c>
      <c r="U2341" t="s">
        <v>915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17</v>
      </c>
      <c r="AI2341">
        <f>"05114     "</f>
        <v>0</v>
      </c>
      <c r="AJ2341" t="s">
        <v>590</v>
      </c>
      <c r="AK2341" t="s">
        <v>591</v>
      </c>
      <c r="AL2341" t="s">
        <v>1535</v>
      </c>
      <c r="AM2341" t="s">
        <v>1536</v>
      </c>
      <c r="AN2341" t="s">
        <v>68</v>
      </c>
      <c r="AO2341" t="s">
        <v>265</v>
      </c>
    </row>
    <row r="2342" spans="1:41">
      <c r="A2342">
        <v>2329</v>
      </c>
      <c r="B2342" t="s">
        <v>41</v>
      </c>
      <c r="C2342" t="s">
        <v>42</v>
      </c>
      <c r="D2342" t="s">
        <v>43</v>
      </c>
      <c r="E2342">
        <f>"05"</f>
        <v>0</v>
      </c>
      <c r="F2342" t="s">
        <v>99</v>
      </c>
      <c r="G2342" t="s">
        <v>100</v>
      </c>
      <c r="H2342">
        <v>3476</v>
      </c>
      <c r="I2342" t="s">
        <v>2068</v>
      </c>
      <c r="J2342" t="s">
        <v>2069</v>
      </c>
      <c r="K2342" t="s">
        <v>48</v>
      </c>
      <c r="L2342" t="s">
        <v>49</v>
      </c>
      <c r="M2342">
        <v>18</v>
      </c>
      <c r="N2342" t="s">
        <v>1970</v>
      </c>
      <c r="O2342" t="s">
        <v>51</v>
      </c>
      <c r="P2342" t="s">
        <v>912</v>
      </c>
      <c r="Q2342" t="s">
        <v>913</v>
      </c>
      <c r="R2342" t="s">
        <v>914</v>
      </c>
      <c r="S2342" t="s">
        <v>55</v>
      </c>
      <c r="T2342" t="s">
        <v>55</v>
      </c>
      <c r="U2342" t="s">
        <v>915</v>
      </c>
      <c r="V2342" t="s">
        <v>80</v>
      </c>
      <c r="W2342" t="s">
        <v>80</v>
      </c>
      <c r="X2342" t="s">
        <v>60</v>
      </c>
      <c r="Y2342" t="s">
        <v>60</v>
      </c>
      <c r="Z2342" t="s">
        <v>60</v>
      </c>
      <c r="AA2342" t="s">
        <v>61</v>
      </c>
      <c r="AB2342" t="s">
        <v>60</v>
      </c>
      <c r="AC2342" t="s">
        <v>60</v>
      </c>
      <c r="AD2342" t="s">
        <v>61</v>
      </c>
      <c r="AE2342" t="s">
        <v>60</v>
      </c>
      <c r="AF2342" t="s">
        <v>80</v>
      </c>
      <c r="AG2342" t="s">
        <v>80</v>
      </c>
      <c r="AH2342">
        <v>18</v>
      </c>
      <c r="AI2342">
        <f>"05114     "</f>
        <v>0</v>
      </c>
      <c r="AJ2342" t="s">
        <v>590</v>
      </c>
      <c r="AK2342" t="s">
        <v>591</v>
      </c>
      <c r="AL2342" t="s">
        <v>107</v>
      </c>
      <c r="AM2342" t="s">
        <v>108</v>
      </c>
      <c r="AN2342" t="s">
        <v>68</v>
      </c>
      <c r="AO2342" t="s">
        <v>440</v>
      </c>
    </row>
    <row r="2343" spans="1:41">
      <c r="A2343">
        <v>2330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2068</v>
      </c>
      <c r="J2343" t="s">
        <v>2069</v>
      </c>
      <c r="K2343" t="s">
        <v>48</v>
      </c>
      <c r="L2343" t="s">
        <v>49</v>
      </c>
      <c r="M2343">
        <v>18</v>
      </c>
      <c r="N2343" t="s">
        <v>1970</v>
      </c>
      <c r="O2343" t="s">
        <v>51</v>
      </c>
      <c r="P2343" t="s">
        <v>912</v>
      </c>
      <c r="Q2343" t="s">
        <v>913</v>
      </c>
      <c r="R2343" t="s">
        <v>914</v>
      </c>
      <c r="S2343" t="s">
        <v>55</v>
      </c>
      <c r="T2343" t="s">
        <v>55</v>
      </c>
      <c r="U2343" t="s">
        <v>915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20</v>
      </c>
      <c r="AI2343">
        <f>"05114     "</f>
        <v>0</v>
      </c>
      <c r="AJ2343" t="s">
        <v>590</v>
      </c>
      <c r="AK2343" t="s">
        <v>591</v>
      </c>
      <c r="AL2343" t="s">
        <v>107</v>
      </c>
      <c r="AM2343" t="s">
        <v>108</v>
      </c>
      <c r="AN2343" t="s">
        <v>68</v>
      </c>
      <c r="AO2343" t="s">
        <v>233</v>
      </c>
    </row>
    <row r="2344" spans="1:41">
      <c r="A2344">
        <v>2331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2068</v>
      </c>
      <c r="J2344" t="s">
        <v>2069</v>
      </c>
      <c r="K2344" t="s">
        <v>48</v>
      </c>
      <c r="L2344" t="s">
        <v>49</v>
      </c>
      <c r="M2344">
        <v>18</v>
      </c>
      <c r="N2344" t="s">
        <v>1970</v>
      </c>
      <c r="O2344" t="s">
        <v>51</v>
      </c>
      <c r="P2344" t="s">
        <v>912</v>
      </c>
      <c r="Q2344" t="s">
        <v>913</v>
      </c>
      <c r="R2344" t="s">
        <v>914</v>
      </c>
      <c r="S2344" t="s">
        <v>55</v>
      </c>
      <c r="T2344" t="s">
        <v>55</v>
      </c>
      <c r="U2344" t="s">
        <v>915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21</v>
      </c>
      <c r="AI2344">
        <f>"05114     "</f>
        <v>0</v>
      </c>
      <c r="AJ2344" t="s">
        <v>590</v>
      </c>
      <c r="AK2344" t="s">
        <v>591</v>
      </c>
      <c r="AL2344" t="s">
        <v>1531</v>
      </c>
      <c r="AM2344" t="s">
        <v>1532</v>
      </c>
      <c r="AN2344" t="s">
        <v>68</v>
      </c>
      <c r="AO2344" t="s">
        <v>440</v>
      </c>
    </row>
    <row r="2345" spans="1:41">
      <c r="A2345">
        <v>2332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2068</v>
      </c>
      <c r="J2345" t="s">
        <v>2069</v>
      </c>
      <c r="K2345" t="s">
        <v>48</v>
      </c>
      <c r="L2345" t="s">
        <v>49</v>
      </c>
      <c r="M2345">
        <v>18</v>
      </c>
      <c r="N2345" t="s">
        <v>1970</v>
      </c>
      <c r="O2345" t="s">
        <v>51</v>
      </c>
      <c r="P2345" t="s">
        <v>912</v>
      </c>
      <c r="Q2345" t="s">
        <v>913</v>
      </c>
      <c r="R2345" t="s">
        <v>914</v>
      </c>
      <c r="S2345" t="s">
        <v>55</v>
      </c>
      <c r="T2345" t="s">
        <v>55</v>
      </c>
      <c r="U2345" t="s">
        <v>915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22</v>
      </c>
      <c r="AI2345">
        <f>"05114     "</f>
        <v>0</v>
      </c>
      <c r="AJ2345" t="s">
        <v>590</v>
      </c>
      <c r="AK2345" t="s">
        <v>591</v>
      </c>
      <c r="AL2345" t="s">
        <v>1535</v>
      </c>
      <c r="AM2345" t="s">
        <v>1536</v>
      </c>
      <c r="AN2345" t="s">
        <v>68</v>
      </c>
      <c r="AO2345" t="s">
        <v>85</v>
      </c>
    </row>
    <row r="2346" spans="1:41">
      <c r="A2346">
        <v>2333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2068</v>
      </c>
      <c r="J2346" t="s">
        <v>2069</v>
      </c>
      <c r="K2346" t="s">
        <v>48</v>
      </c>
      <c r="L2346" t="s">
        <v>49</v>
      </c>
      <c r="M2346">
        <v>18</v>
      </c>
      <c r="N2346" t="s">
        <v>1970</v>
      </c>
      <c r="O2346" t="s">
        <v>51</v>
      </c>
      <c r="P2346" t="s">
        <v>912</v>
      </c>
      <c r="Q2346" t="s">
        <v>913</v>
      </c>
      <c r="R2346" t="s">
        <v>914</v>
      </c>
      <c r="S2346" t="s">
        <v>55</v>
      </c>
      <c r="T2346" t="s">
        <v>55</v>
      </c>
      <c r="U2346" t="s">
        <v>915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23</v>
      </c>
      <c r="AI2346">
        <f>"05114     "</f>
        <v>0</v>
      </c>
      <c r="AJ2346" t="s">
        <v>590</v>
      </c>
      <c r="AK2346" t="s">
        <v>591</v>
      </c>
      <c r="AL2346" t="s">
        <v>1531</v>
      </c>
      <c r="AM2346" t="s">
        <v>1532</v>
      </c>
      <c r="AN2346" t="s">
        <v>68</v>
      </c>
      <c r="AO2346" t="s">
        <v>209</v>
      </c>
    </row>
    <row r="2347" spans="1:41">
      <c r="A2347">
        <v>2334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2068</v>
      </c>
      <c r="J2347" t="s">
        <v>2069</v>
      </c>
      <c r="K2347" t="s">
        <v>48</v>
      </c>
      <c r="L2347" t="s">
        <v>49</v>
      </c>
      <c r="M2347">
        <v>18</v>
      </c>
      <c r="N2347" t="s">
        <v>1970</v>
      </c>
      <c r="O2347" t="s">
        <v>51</v>
      </c>
      <c r="P2347" t="s">
        <v>912</v>
      </c>
      <c r="Q2347" t="s">
        <v>913</v>
      </c>
      <c r="R2347" t="s">
        <v>914</v>
      </c>
      <c r="S2347" t="s">
        <v>55</v>
      </c>
      <c r="T2347" t="s">
        <v>55</v>
      </c>
      <c r="U2347" t="s">
        <v>915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24</v>
      </c>
      <c r="AI2347">
        <f>"05114     "</f>
        <v>0</v>
      </c>
      <c r="AJ2347" t="s">
        <v>590</v>
      </c>
      <c r="AK2347" t="s">
        <v>591</v>
      </c>
      <c r="AL2347" t="s">
        <v>1535</v>
      </c>
      <c r="AM2347" t="s">
        <v>1536</v>
      </c>
      <c r="AN2347" t="s">
        <v>68</v>
      </c>
      <c r="AO2347" t="s">
        <v>209</v>
      </c>
    </row>
    <row r="2348" spans="1:41">
      <c r="A2348">
        <v>2335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2068</v>
      </c>
      <c r="J2348" t="s">
        <v>2069</v>
      </c>
      <c r="K2348" t="s">
        <v>48</v>
      </c>
      <c r="L2348" t="s">
        <v>49</v>
      </c>
      <c r="M2348">
        <v>18</v>
      </c>
      <c r="N2348" t="s">
        <v>1970</v>
      </c>
      <c r="O2348" t="s">
        <v>51</v>
      </c>
      <c r="P2348" t="s">
        <v>912</v>
      </c>
      <c r="Q2348" t="s">
        <v>913</v>
      </c>
      <c r="R2348" t="s">
        <v>914</v>
      </c>
      <c r="S2348" t="s">
        <v>55</v>
      </c>
      <c r="T2348" t="s">
        <v>55</v>
      </c>
      <c r="U2348" t="s">
        <v>915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25</v>
      </c>
      <c r="AI2348">
        <f>"05114     "</f>
        <v>0</v>
      </c>
      <c r="AJ2348" t="s">
        <v>590</v>
      </c>
      <c r="AK2348" t="s">
        <v>591</v>
      </c>
      <c r="AL2348" t="s">
        <v>107</v>
      </c>
      <c r="AM2348" t="s">
        <v>108</v>
      </c>
      <c r="AN2348" t="s">
        <v>68</v>
      </c>
      <c r="AO2348" t="s">
        <v>209</v>
      </c>
    </row>
    <row r="2349" spans="1:41">
      <c r="A2349">
        <v>2336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2068</v>
      </c>
      <c r="J2349" t="s">
        <v>2069</v>
      </c>
      <c r="K2349" t="s">
        <v>48</v>
      </c>
      <c r="L2349" t="s">
        <v>49</v>
      </c>
      <c r="M2349">
        <v>18</v>
      </c>
      <c r="N2349" t="s">
        <v>1970</v>
      </c>
      <c r="O2349" t="s">
        <v>51</v>
      </c>
      <c r="P2349" t="s">
        <v>912</v>
      </c>
      <c r="Q2349" t="s">
        <v>913</v>
      </c>
      <c r="R2349" t="s">
        <v>914</v>
      </c>
      <c r="S2349" t="s">
        <v>55</v>
      </c>
      <c r="T2349" t="s">
        <v>55</v>
      </c>
      <c r="U2349" t="s">
        <v>915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26</v>
      </c>
      <c r="AI2349">
        <f>"05114     "</f>
        <v>0</v>
      </c>
      <c r="AJ2349" t="s">
        <v>590</v>
      </c>
      <c r="AK2349" t="s">
        <v>591</v>
      </c>
      <c r="AL2349" t="s">
        <v>1550</v>
      </c>
      <c r="AM2349" t="s">
        <v>1551</v>
      </c>
      <c r="AN2349" t="s">
        <v>68</v>
      </c>
      <c r="AO2349" t="s">
        <v>70</v>
      </c>
    </row>
    <row r="2350" spans="1:41">
      <c r="A2350">
        <v>2337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2068</v>
      </c>
      <c r="J2350" t="s">
        <v>2069</v>
      </c>
      <c r="K2350" t="s">
        <v>48</v>
      </c>
      <c r="L2350" t="s">
        <v>49</v>
      </c>
      <c r="M2350">
        <v>18</v>
      </c>
      <c r="N2350" t="s">
        <v>1970</v>
      </c>
      <c r="O2350" t="s">
        <v>51</v>
      </c>
      <c r="P2350" t="s">
        <v>912</v>
      </c>
      <c r="Q2350" t="s">
        <v>913</v>
      </c>
      <c r="R2350" t="s">
        <v>914</v>
      </c>
      <c r="S2350" t="s">
        <v>55</v>
      </c>
      <c r="T2350" t="s">
        <v>55</v>
      </c>
      <c r="U2350" t="s">
        <v>915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27</v>
      </c>
      <c r="AI2350">
        <f>"05114     "</f>
        <v>0</v>
      </c>
      <c r="AJ2350" t="s">
        <v>590</v>
      </c>
      <c r="AK2350" t="s">
        <v>591</v>
      </c>
      <c r="AL2350" t="s">
        <v>107</v>
      </c>
      <c r="AM2350" t="s">
        <v>108</v>
      </c>
      <c r="AN2350" t="s">
        <v>68</v>
      </c>
      <c r="AO2350" t="s">
        <v>310</v>
      </c>
    </row>
    <row r="2351" spans="1:41">
      <c r="A2351">
        <v>2338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2068</v>
      </c>
      <c r="J2351" t="s">
        <v>2069</v>
      </c>
      <c r="K2351" t="s">
        <v>48</v>
      </c>
      <c r="L2351" t="s">
        <v>49</v>
      </c>
      <c r="M2351">
        <v>18</v>
      </c>
      <c r="N2351" t="s">
        <v>1970</v>
      </c>
      <c r="O2351" t="s">
        <v>51</v>
      </c>
      <c r="P2351" t="s">
        <v>912</v>
      </c>
      <c r="Q2351" t="s">
        <v>913</v>
      </c>
      <c r="R2351" t="s">
        <v>914</v>
      </c>
      <c r="S2351" t="s">
        <v>55</v>
      </c>
      <c r="T2351" t="s">
        <v>55</v>
      </c>
      <c r="U2351" t="s">
        <v>915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28</v>
      </c>
      <c r="AI2351">
        <f>"05114     "</f>
        <v>0</v>
      </c>
      <c r="AJ2351" t="s">
        <v>590</v>
      </c>
      <c r="AK2351" t="s">
        <v>591</v>
      </c>
      <c r="AL2351" t="s">
        <v>1548</v>
      </c>
      <c r="AM2351" t="s">
        <v>1549</v>
      </c>
      <c r="AN2351" t="s">
        <v>68</v>
      </c>
      <c r="AO2351" t="s">
        <v>310</v>
      </c>
    </row>
    <row r="2352" spans="1:41">
      <c r="A2352">
        <v>2339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2068</v>
      </c>
      <c r="J2352" t="s">
        <v>2069</v>
      </c>
      <c r="K2352" t="s">
        <v>48</v>
      </c>
      <c r="L2352" t="s">
        <v>49</v>
      </c>
      <c r="M2352">
        <v>18</v>
      </c>
      <c r="N2352" t="s">
        <v>1970</v>
      </c>
      <c r="O2352" t="s">
        <v>51</v>
      </c>
      <c r="P2352" t="s">
        <v>912</v>
      </c>
      <c r="Q2352" t="s">
        <v>913</v>
      </c>
      <c r="R2352" t="s">
        <v>914</v>
      </c>
      <c r="S2352" t="s">
        <v>55</v>
      </c>
      <c r="T2352" t="s">
        <v>55</v>
      </c>
      <c r="U2352" t="s">
        <v>915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29</v>
      </c>
      <c r="AI2352">
        <f>"05114     "</f>
        <v>0</v>
      </c>
      <c r="AJ2352" t="s">
        <v>590</v>
      </c>
      <c r="AK2352" t="s">
        <v>591</v>
      </c>
      <c r="AL2352" t="s">
        <v>1533</v>
      </c>
      <c r="AM2352" t="s">
        <v>1534</v>
      </c>
      <c r="AN2352" t="s">
        <v>68</v>
      </c>
      <c r="AO2352" t="s">
        <v>310</v>
      </c>
    </row>
    <row r="2353" spans="1:41">
      <c r="A2353">
        <v>2340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2068</v>
      </c>
      <c r="J2353" t="s">
        <v>2069</v>
      </c>
      <c r="K2353" t="s">
        <v>48</v>
      </c>
      <c r="L2353" t="s">
        <v>49</v>
      </c>
      <c r="M2353">
        <v>18</v>
      </c>
      <c r="N2353" t="s">
        <v>1970</v>
      </c>
      <c r="O2353" t="s">
        <v>51</v>
      </c>
      <c r="P2353" t="s">
        <v>912</v>
      </c>
      <c r="Q2353" t="s">
        <v>913</v>
      </c>
      <c r="R2353" t="s">
        <v>914</v>
      </c>
      <c r="S2353" t="s">
        <v>55</v>
      </c>
      <c r="T2353" t="s">
        <v>55</v>
      </c>
      <c r="U2353" t="s">
        <v>915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30</v>
      </c>
      <c r="AI2353">
        <f>"05114     "</f>
        <v>0</v>
      </c>
      <c r="AJ2353" t="s">
        <v>590</v>
      </c>
      <c r="AK2353" t="s">
        <v>591</v>
      </c>
      <c r="AL2353" t="s">
        <v>1525</v>
      </c>
      <c r="AM2353" t="s">
        <v>1526</v>
      </c>
      <c r="AN2353" t="s">
        <v>68</v>
      </c>
      <c r="AO2353" t="s">
        <v>310</v>
      </c>
    </row>
    <row r="2354" spans="1:41">
      <c r="A2354">
        <v>2341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2068</v>
      </c>
      <c r="J2354" t="s">
        <v>2069</v>
      </c>
      <c r="K2354" t="s">
        <v>48</v>
      </c>
      <c r="L2354" t="s">
        <v>49</v>
      </c>
      <c r="M2354">
        <v>18</v>
      </c>
      <c r="N2354" t="s">
        <v>1970</v>
      </c>
      <c r="O2354" t="s">
        <v>51</v>
      </c>
      <c r="P2354" t="s">
        <v>912</v>
      </c>
      <c r="Q2354" t="s">
        <v>913</v>
      </c>
      <c r="R2354" t="s">
        <v>914</v>
      </c>
      <c r="S2354" t="s">
        <v>55</v>
      </c>
      <c r="T2354" t="s">
        <v>55</v>
      </c>
      <c r="U2354" t="s">
        <v>915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31</v>
      </c>
      <c r="AI2354">
        <f>"05114     "</f>
        <v>0</v>
      </c>
      <c r="AJ2354" t="s">
        <v>590</v>
      </c>
      <c r="AK2354" t="s">
        <v>591</v>
      </c>
      <c r="AL2354" t="s">
        <v>1535</v>
      </c>
      <c r="AM2354" t="s">
        <v>1536</v>
      </c>
      <c r="AN2354" t="s">
        <v>68</v>
      </c>
      <c r="AO2354" t="s">
        <v>310</v>
      </c>
    </row>
    <row r="2355" spans="1:41">
      <c r="A2355">
        <v>2342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2068</v>
      </c>
      <c r="J2355" t="s">
        <v>2069</v>
      </c>
      <c r="K2355" t="s">
        <v>48</v>
      </c>
      <c r="L2355" t="s">
        <v>49</v>
      </c>
      <c r="M2355">
        <v>18</v>
      </c>
      <c r="N2355" t="s">
        <v>1970</v>
      </c>
      <c r="O2355" t="s">
        <v>51</v>
      </c>
      <c r="P2355" t="s">
        <v>912</v>
      </c>
      <c r="Q2355" t="s">
        <v>913</v>
      </c>
      <c r="R2355" t="s">
        <v>914</v>
      </c>
      <c r="S2355" t="s">
        <v>55</v>
      </c>
      <c r="T2355" t="s">
        <v>55</v>
      </c>
      <c r="U2355" t="s">
        <v>915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32</v>
      </c>
      <c r="AI2355">
        <f>"05114     "</f>
        <v>0</v>
      </c>
      <c r="AJ2355" t="s">
        <v>590</v>
      </c>
      <c r="AK2355" t="s">
        <v>591</v>
      </c>
      <c r="AL2355" t="s">
        <v>1527</v>
      </c>
      <c r="AM2355" t="s">
        <v>1528</v>
      </c>
      <c r="AN2355" t="s">
        <v>68</v>
      </c>
      <c r="AO2355" t="s">
        <v>1975</v>
      </c>
    </row>
    <row r="2356" spans="1:41">
      <c r="A2356">
        <v>2343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2068</v>
      </c>
      <c r="J2356" t="s">
        <v>2069</v>
      </c>
      <c r="K2356" t="s">
        <v>48</v>
      </c>
      <c r="L2356" t="s">
        <v>49</v>
      </c>
      <c r="M2356">
        <v>18</v>
      </c>
      <c r="N2356" t="s">
        <v>1970</v>
      </c>
      <c r="O2356" t="s">
        <v>51</v>
      </c>
      <c r="P2356" t="s">
        <v>912</v>
      </c>
      <c r="Q2356" t="s">
        <v>913</v>
      </c>
      <c r="R2356" t="s">
        <v>914</v>
      </c>
      <c r="S2356" t="s">
        <v>55</v>
      </c>
      <c r="T2356" t="s">
        <v>55</v>
      </c>
      <c r="U2356" t="s">
        <v>915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33</v>
      </c>
      <c r="AI2356">
        <f>"05114     "</f>
        <v>0</v>
      </c>
      <c r="AJ2356" t="s">
        <v>590</v>
      </c>
      <c r="AK2356" t="s">
        <v>591</v>
      </c>
      <c r="AL2356" t="s">
        <v>1527</v>
      </c>
      <c r="AM2356" t="s">
        <v>1528</v>
      </c>
      <c r="AN2356" t="s">
        <v>68</v>
      </c>
      <c r="AO2356" t="s">
        <v>70</v>
      </c>
    </row>
    <row r="2357" spans="1:41">
      <c r="A2357">
        <v>2344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2068</v>
      </c>
      <c r="J2357" t="s">
        <v>2069</v>
      </c>
      <c r="K2357" t="s">
        <v>48</v>
      </c>
      <c r="L2357" t="s">
        <v>49</v>
      </c>
      <c r="M2357">
        <v>18</v>
      </c>
      <c r="N2357" t="s">
        <v>1970</v>
      </c>
      <c r="O2357" t="s">
        <v>51</v>
      </c>
      <c r="P2357" t="s">
        <v>912</v>
      </c>
      <c r="Q2357" t="s">
        <v>913</v>
      </c>
      <c r="R2357" t="s">
        <v>914</v>
      </c>
      <c r="S2357" t="s">
        <v>55</v>
      </c>
      <c r="T2357" t="s">
        <v>55</v>
      </c>
      <c r="U2357" t="s">
        <v>915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34</v>
      </c>
      <c r="AI2357">
        <f>"05114     "</f>
        <v>0</v>
      </c>
      <c r="AJ2357" t="s">
        <v>590</v>
      </c>
      <c r="AK2357" t="s">
        <v>591</v>
      </c>
      <c r="AL2357" t="s">
        <v>1527</v>
      </c>
      <c r="AM2357" t="s">
        <v>1528</v>
      </c>
      <c r="AN2357" t="s">
        <v>68</v>
      </c>
      <c r="AO2357" t="s">
        <v>70</v>
      </c>
    </row>
    <row r="2358" spans="1:41">
      <c r="A2358">
        <v>2345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2068</v>
      </c>
      <c r="J2358" t="s">
        <v>2069</v>
      </c>
      <c r="K2358" t="s">
        <v>48</v>
      </c>
      <c r="L2358" t="s">
        <v>49</v>
      </c>
      <c r="M2358">
        <v>18</v>
      </c>
      <c r="N2358" t="s">
        <v>1970</v>
      </c>
      <c r="O2358" t="s">
        <v>51</v>
      </c>
      <c r="P2358" t="s">
        <v>912</v>
      </c>
      <c r="Q2358" t="s">
        <v>913</v>
      </c>
      <c r="R2358" t="s">
        <v>914</v>
      </c>
      <c r="S2358" t="s">
        <v>55</v>
      </c>
      <c r="T2358" t="s">
        <v>55</v>
      </c>
      <c r="U2358" t="s">
        <v>915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35</v>
      </c>
      <c r="AI2358">
        <f>"05114     "</f>
        <v>0</v>
      </c>
      <c r="AJ2358" t="s">
        <v>590</v>
      </c>
      <c r="AK2358" t="s">
        <v>591</v>
      </c>
      <c r="AL2358" t="s">
        <v>1525</v>
      </c>
      <c r="AM2358" t="s">
        <v>1526</v>
      </c>
      <c r="AN2358" t="s">
        <v>68</v>
      </c>
      <c r="AO2358" t="s">
        <v>70</v>
      </c>
    </row>
    <row r="2359" spans="1:41">
      <c r="A2359">
        <v>2346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2068</v>
      </c>
      <c r="J2359" t="s">
        <v>2069</v>
      </c>
      <c r="K2359" t="s">
        <v>48</v>
      </c>
      <c r="L2359" t="s">
        <v>49</v>
      </c>
      <c r="M2359">
        <v>18</v>
      </c>
      <c r="N2359" t="s">
        <v>1970</v>
      </c>
      <c r="O2359" t="s">
        <v>51</v>
      </c>
      <c r="P2359" t="s">
        <v>912</v>
      </c>
      <c r="Q2359" t="s">
        <v>913</v>
      </c>
      <c r="R2359" t="s">
        <v>914</v>
      </c>
      <c r="S2359" t="s">
        <v>55</v>
      </c>
      <c r="T2359" t="s">
        <v>55</v>
      </c>
      <c r="U2359" t="s">
        <v>915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36</v>
      </c>
      <c r="AI2359">
        <f>"05114     "</f>
        <v>0</v>
      </c>
      <c r="AJ2359" t="s">
        <v>590</v>
      </c>
      <c r="AK2359" t="s">
        <v>591</v>
      </c>
      <c r="AL2359" t="s">
        <v>1548</v>
      </c>
      <c r="AM2359" t="s">
        <v>1549</v>
      </c>
      <c r="AN2359" t="s">
        <v>68</v>
      </c>
      <c r="AO2359" t="s">
        <v>1975</v>
      </c>
    </row>
    <row r="2360" spans="1:41">
      <c r="A2360">
        <v>2347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2068</v>
      </c>
      <c r="J2360" t="s">
        <v>2069</v>
      </c>
      <c r="K2360" t="s">
        <v>48</v>
      </c>
      <c r="L2360" t="s">
        <v>49</v>
      </c>
      <c r="M2360">
        <v>18</v>
      </c>
      <c r="N2360" t="s">
        <v>1970</v>
      </c>
      <c r="O2360" t="s">
        <v>51</v>
      </c>
      <c r="P2360" t="s">
        <v>912</v>
      </c>
      <c r="Q2360" t="s">
        <v>913</v>
      </c>
      <c r="R2360" t="s">
        <v>914</v>
      </c>
      <c r="S2360" t="s">
        <v>55</v>
      </c>
      <c r="T2360" t="s">
        <v>55</v>
      </c>
      <c r="U2360" t="s">
        <v>915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37</v>
      </c>
      <c r="AI2360">
        <f>"05114     "</f>
        <v>0</v>
      </c>
      <c r="AJ2360" t="s">
        <v>590</v>
      </c>
      <c r="AK2360" t="s">
        <v>591</v>
      </c>
      <c r="AL2360" t="s">
        <v>1535</v>
      </c>
      <c r="AM2360" t="s">
        <v>1536</v>
      </c>
      <c r="AN2360" t="s">
        <v>68</v>
      </c>
      <c r="AO2360" t="s">
        <v>2070</v>
      </c>
    </row>
    <row r="2361" spans="1:41">
      <c r="A2361">
        <v>2348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2068</v>
      </c>
      <c r="J2361" t="s">
        <v>2069</v>
      </c>
      <c r="K2361" t="s">
        <v>48</v>
      </c>
      <c r="L2361" t="s">
        <v>49</v>
      </c>
      <c r="M2361">
        <v>18</v>
      </c>
      <c r="N2361" t="s">
        <v>1970</v>
      </c>
      <c r="O2361" t="s">
        <v>51</v>
      </c>
      <c r="P2361" t="s">
        <v>912</v>
      </c>
      <c r="Q2361" t="s">
        <v>913</v>
      </c>
      <c r="R2361" t="s">
        <v>914</v>
      </c>
      <c r="S2361" t="s">
        <v>55</v>
      </c>
      <c r="T2361" t="s">
        <v>55</v>
      </c>
      <c r="U2361" t="s">
        <v>915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38</v>
      </c>
      <c r="AI2361">
        <f>"05114     "</f>
        <v>0</v>
      </c>
      <c r="AJ2361" t="s">
        <v>590</v>
      </c>
      <c r="AK2361" t="s">
        <v>591</v>
      </c>
      <c r="AL2361" t="s">
        <v>1533</v>
      </c>
      <c r="AM2361" t="s">
        <v>1534</v>
      </c>
      <c r="AN2361" t="s">
        <v>68</v>
      </c>
      <c r="AO2361" t="s">
        <v>69</v>
      </c>
    </row>
    <row r="2362" spans="1:41">
      <c r="A2362">
        <v>2349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2068</v>
      </c>
      <c r="J2362" t="s">
        <v>2069</v>
      </c>
      <c r="K2362" t="s">
        <v>48</v>
      </c>
      <c r="L2362" t="s">
        <v>49</v>
      </c>
      <c r="M2362">
        <v>18</v>
      </c>
      <c r="N2362" t="s">
        <v>1970</v>
      </c>
      <c r="O2362" t="s">
        <v>51</v>
      </c>
      <c r="P2362" t="s">
        <v>912</v>
      </c>
      <c r="Q2362" t="s">
        <v>913</v>
      </c>
      <c r="R2362" t="s">
        <v>914</v>
      </c>
      <c r="S2362" t="s">
        <v>55</v>
      </c>
      <c r="T2362" t="s">
        <v>55</v>
      </c>
      <c r="U2362" t="s">
        <v>915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39</v>
      </c>
      <c r="AI2362">
        <f>"05114     "</f>
        <v>0</v>
      </c>
      <c r="AJ2362" t="s">
        <v>590</v>
      </c>
      <c r="AK2362" t="s">
        <v>591</v>
      </c>
      <c r="AL2362" t="s">
        <v>107</v>
      </c>
      <c r="AM2362" t="s">
        <v>108</v>
      </c>
      <c r="AN2362" t="s">
        <v>68</v>
      </c>
      <c r="AO2362" t="s">
        <v>313</v>
      </c>
    </row>
    <row r="2363" spans="1:41">
      <c r="A2363">
        <v>2350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2068</v>
      </c>
      <c r="J2363" t="s">
        <v>2069</v>
      </c>
      <c r="K2363" t="s">
        <v>48</v>
      </c>
      <c r="L2363" t="s">
        <v>49</v>
      </c>
      <c r="M2363">
        <v>18</v>
      </c>
      <c r="N2363" t="s">
        <v>1970</v>
      </c>
      <c r="O2363" t="s">
        <v>51</v>
      </c>
      <c r="P2363" t="s">
        <v>912</v>
      </c>
      <c r="Q2363" t="s">
        <v>913</v>
      </c>
      <c r="R2363" t="s">
        <v>914</v>
      </c>
      <c r="S2363" t="s">
        <v>55</v>
      </c>
      <c r="T2363" t="s">
        <v>55</v>
      </c>
      <c r="U2363" t="s">
        <v>915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40</v>
      </c>
      <c r="AI2363">
        <f>"05114     "</f>
        <v>0</v>
      </c>
      <c r="AJ2363" t="s">
        <v>590</v>
      </c>
      <c r="AK2363" t="s">
        <v>591</v>
      </c>
      <c r="AL2363" t="s">
        <v>1529</v>
      </c>
      <c r="AM2363" t="s">
        <v>1530</v>
      </c>
      <c r="AN2363" t="s">
        <v>68</v>
      </c>
      <c r="AO2363" t="s">
        <v>253</v>
      </c>
    </row>
    <row r="2364" spans="1:41">
      <c r="A2364">
        <v>2351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2068</v>
      </c>
      <c r="J2364" t="s">
        <v>2069</v>
      </c>
      <c r="K2364" t="s">
        <v>48</v>
      </c>
      <c r="L2364" t="s">
        <v>49</v>
      </c>
      <c r="M2364">
        <v>18</v>
      </c>
      <c r="N2364" t="s">
        <v>1970</v>
      </c>
      <c r="O2364" t="s">
        <v>51</v>
      </c>
      <c r="P2364" t="s">
        <v>912</v>
      </c>
      <c r="Q2364" t="s">
        <v>913</v>
      </c>
      <c r="R2364" t="s">
        <v>914</v>
      </c>
      <c r="S2364" t="s">
        <v>55</v>
      </c>
      <c r="T2364" t="s">
        <v>55</v>
      </c>
      <c r="U2364" t="s">
        <v>915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41</v>
      </c>
      <c r="AI2364">
        <f>"05114     "</f>
        <v>0</v>
      </c>
      <c r="AJ2364" t="s">
        <v>590</v>
      </c>
      <c r="AK2364" t="s">
        <v>591</v>
      </c>
      <c r="AL2364" t="s">
        <v>1550</v>
      </c>
      <c r="AM2364" t="s">
        <v>1551</v>
      </c>
      <c r="AN2364" t="s">
        <v>68</v>
      </c>
      <c r="AO2364" t="s">
        <v>2071</v>
      </c>
    </row>
    <row r="2365" spans="1:41">
      <c r="A2365">
        <v>2352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2068</v>
      </c>
      <c r="J2365" t="s">
        <v>2069</v>
      </c>
      <c r="K2365" t="s">
        <v>48</v>
      </c>
      <c r="L2365" t="s">
        <v>49</v>
      </c>
      <c r="M2365">
        <v>18</v>
      </c>
      <c r="N2365" t="s">
        <v>1970</v>
      </c>
      <c r="O2365" t="s">
        <v>51</v>
      </c>
      <c r="P2365" t="s">
        <v>912</v>
      </c>
      <c r="Q2365" t="s">
        <v>913</v>
      </c>
      <c r="R2365" t="s">
        <v>914</v>
      </c>
      <c r="S2365" t="s">
        <v>55</v>
      </c>
      <c r="T2365" t="s">
        <v>55</v>
      </c>
      <c r="U2365" t="s">
        <v>915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42</v>
      </c>
      <c r="AI2365">
        <f>"05114     "</f>
        <v>0</v>
      </c>
      <c r="AJ2365" t="s">
        <v>590</v>
      </c>
      <c r="AK2365" t="s">
        <v>591</v>
      </c>
      <c r="AL2365" t="s">
        <v>1529</v>
      </c>
      <c r="AM2365" t="s">
        <v>1530</v>
      </c>
      <c r="AN2365" t="s">
        <v>68</v>
      </c>
      <c r="AO2365" t="s">
        <v>2071</v>
      </c>
    </row>
    <row r="2366" spans="1:41">
      <c r="A2366">
        <v>2353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2068</v>
      </c>
      <c r="J2366" t="s">
        <v>2069</v>
      </c>
      <c r="K2366" t="s">
        <v>48</v>
      </c>
      <c r="L2366" t="s">
        <v>49</v>
      </c>
      <c r="M2366">
        <v>18</v>
      </c>
      <c r="N2366" t="s">
        <v>1970</v>
      </c>
      <c r="O2366" t="s">
        <v>51</v>
      </c>
      <c r="P2366" t="s">
        <v>912</v>
      </c>
      <c r="Q2366" t="s">
        <v>913</v>
      </c>
      <c r="R2366" t="s">
        <v>914</v>
      </c>
      <c r="S2366" t="s">
        <v>55</v>
      </c>
      <c r="T2366" t="s">
        <v>55</v>
      </c>
      <c r="U2366" t="s">
        <v>915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44</v>
      </c>
      <c r="AI2366">
        <f>"05114     "</f>
        <v>0</v>
      </c>
      <c r="AJ2366" t="s">
        <v>590</v>
      </c>
      <c r="AK2366" t="s">
        <v>591</v>
      </c>
      <c r="AL2366" t="s">
        <v>1533</v>
      </c>
      <c r="AM2366" t="s">
        <v>1534</v>
      </c>
      <c r="AN2366" t="s">
        <v>68</v>
      </c>
      <c r="AO2366" t="s">
        <v>70</v>
      </c>
    </row>
    <row r="2367" spans="1:41">
      <c r="A2367">
        <v>2354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2068</v>
      </c>
      <c r="J2367" t="s">
        <v>2069</v>
      </c>
      <c r="K2367" t="s">
        <v>48</v>
      </c>
      <c r="L2367" t="s">
        <v>49</v>
      </c>
      <c r="M2367">
        <v>18</v>
      </c>
      <c r="N2367" t="s">
        <v>1970</v>
      </c>
      <c r="O2367" t="s">
        <v>51</v>
      </c>
      <c r="P2367" t="s">
        <v>912</v>
      </c>
      <c r="Q2367" t="s">
        <v>913</v>
      </c>
      <c r="R2367" t="s">
        <v>914</v>
      </c>
      <c r="S2367" t="s">
        <v>55</v>
      </c>
      <c r="T2367" t="s">
        <v>55</v>
      </c>
      <c r="U2367" t="s">
        <v>915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45</v>
      </c>
      <c r="AI2367">
        <f>"05114     "</f>
        <v>0</v>
      </c>
      <c r="AJ2367" t="s">
        <v>590</v>
      </c>
      <c r="AK2367" t="s">
        <v>591</v>
      </c>
      <c r="AL2367" t="s">
        <v>1533</v>
      </c>
      <c r="AM2367" t="s">
        <v>1534</v>
      </c>
      <c r="AN2367" t="s">
        <v>68</v>
      </c>
      <c r="AO2367" t="s">
        <v>1239</v>
      </c>
    </row>
    <row r="2368" spans="1:41">
      <c r="A2368">
        <v>2355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2068</v>
      </c>
      <c r="J2368" t="s">
        <v>2069</v>
      </c>
      <c r="K2368" t="s">
        <v>48</v>
      </c>
      <c r="L2368" t="s">
        <v>49</v>
      </c>
      <c r="M2368">
        <v>18</v>
      </c>
      <c r="N2368" t="s">
        <v>1970</v>
      </c>
      <c r="O2368" t="s">
        <v>51</v>
      </c>
      <c r="P2368" t="s">
        <v>912</v>
      </c>
      <c r="Q2368" t="s">
        <v>913</v>
      </c>
      <c r="R2368" t="s">
        <v>914</v>
      </c>
      <c r="S2368" t="s">
        <v>55</v>
      </c>
      <c r="T2368" t="s">
        <v>55</v>
      </c>
      <c r="U2368" t="s">
        <v>915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46</v>
      </c>
      <c r="AI2368">
        <f>"05114     "</f>
        <v>0</v>
      </c>
      <c r="AJ2368" t="s">
        <v>590</v>
      </c>
      <c r="AK2368" t="s">
        <v>591</v>
      </c>
      <c r="AL2368" t="s">
        <v>1529</v>
      </c>
      <c r="AM2368" t="s">
        <v>1530</v>
      </c>
      <c r="AN2368" t="s">
        <v>68</v>
      </c>
      <c r="AO2368" t="s">
        <v>1239</v>
      </c>
    </row>
    <row r="2369" spans="1:41">
      <c r="A2369">
        <v>2356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2068</v>
      </c>
      <c r="J2369" t="s">
        <v>2069</v>
      </c>
      <c r="K2369" t="s">
        <v>48</v>
      </c>
      <c r="L2369" t="s">
        <v>49</v>
      </c>
      <c r="M2369">
        <v>18</v>
      </c>
      <c r="N2369" t="s">
        <v>1970</v>
      </c>
      <c r="O2369" t="s">
        <v>51</v>
      </c>
      <c r="P2369" t="s">
        <v>912</v>
      </c>
      <c r="Q2369" t="s">
        <v>913</v>
      </c>
      <c r="R2369" t="s">
        <v>914</v>
      </c>
      <c r="S2369" t="s">
        <v>55</v>
      </c>
      <c r="T2369" t="s">
        <v>55</v>
      </c>
      <c r="U2369" t="s">
        <v>915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47</v>
      </c>
      <c r="AI2369">
        <f>"05114     "</f>
        <v>0</v>
      </c>
      <c r="AJ2369" t="s">
        <v>590</v>
      </c>
      <c r="AK2369" t="s">
        <v>591</v>
      </c>
      <c r="AL2369" t="s">
        <v>1531</v>
      </c>
      <c r="AM2369" t="s">
        <v>1532</v>
      </c>
      <c r="AN2369" t="s">
        <v>68</v>
      </c>
      <c r="AO2369" t="s">
        <v>1296</v>
      </c>
    </row>
    <row r="2370" spans="1:41">
      <c r="A2370">
        <v>2357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2068</v>
      </c>
      <c r="J2370" t="s">
        <v>2069</v>
      </c>
      <c r="K2370" t="s">
        <v>48</v>
      </c>
      <c r="L2370" t="s">
        <v>49</v>
      </c>
      <c r="M2370">
        <v>18</v>
      </c>
      <c r="N2370" t="s">
        <v>1970</v>
      </c>
      <c r="O2370" t="s">
        <v>51</v>
      </c>
      <c r="P2370" t="s">
        <v>912</v>
      </c>
      <c r="Q2370" t="s">
        <v>913</v>
      </c>
      <c r="R2370" t="s">
        <v>914</v>
      </c>
      <c r="S2370" t="s">
        <v>55</v>
      </c>
      <c r="T2370" t="s">
        <v>55</v>
      </c>
      <c r="U2370" t="s">
        <v>915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48</v>
      </c>
      <c r="AI2370">
        <f>"05114     "</f>
        <v>0</v>
      </c>
      <c r="AJ2370" t="s">
        <v>590</v>
      </c>
      <c r="AK2370" t="s">
        <v>591</v>
      </c>
      <c r="AL2370" t="s">
        <v>1529</v>
      </c>
      <c r="AM2370" t="s">
        <v>1530</v>
      </c>
      <c r="AN2370" t="s">
        <v>68</v>
      </c>
      <c r="AO2370" t="s">
        <v>411</v>
      </c>
    </row>
    <row r="2371" spans="1:41">
      <c r="A2371">
        <v>2358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2068</v>
      </c>
      <c r="J2371" t="s">
        <v>2069</v>
      </c>
      <c r="K2371" t="s">
        <v>48</v>
      </c>
      <c r="L2371" t="s">
        <v>49</v>
      </c>
      <c r="M2371">
        <v>18</v>
      </c>
      <c r="N2371" t="s">
        <v>1970</v>
      </c>
      <c r="O2371" t="s">
        <v>51</v>
      </c>
      <c r="P2371" t="s">
        <v>912</v>
      </c>
      <c r="Q2371" t="s">
        <v>913</v>
      </c>
      <c r="R2371" t="s">
        <v>914</v>
      </c>
      <c r="S2371" t="s">
        <v>55</v>
      </c>
      <c r="T2371" t="s">
        <v>55</v>
      </c>
      <c r="U2371" t="s">
        <v>915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49</v>
      </c>
      <c r="AI2371">
        <f>"05114     "</f>
        <v>0</v>
      </c>
      <c r="AJ2371" t="s">
        <v>590</v>
      </c>
      <c r="AK2371" t="s">
        <v>591</v>
      </c>
      <c r="AL2371" t="s">
        <v>1529</v>
      </c>
      <c r="AM2371" t="s">
        <v>1530</v>
      </c>
      <c r="AN2371" t="s">
        <v>68</v>
      </c>
      <c r="AO2371" t="s">
        <v>70</v>
      </c>
    </row>
    <row r="2372" spans="1:41">
      <c r="A2372">
        <v>2359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3483</v>
      </c>
      <c r="I2372" t="s">
        <v>2072</v>
      </c>
      <c r="J2372" t="s">
        <v>2073</v>
      </c>
      <c r="K2372" t="s">
        <v>48</v>
      </c>
      <c r="L2372" t="s">
        <v>49</v>
      </c>
      <c r="M2372">
        <v>20</v>
      </c>
      <c r="N2372" t="s">
        <v>2074</v>
      </c>
      <c r="O2372" t="s">
        <v>51</v>
      </c>
      <c r="P2372" t="s">
        <v>912</v>
      </c>
      <c r="Q2372" t="s">
        <v>913</v>
      </c>
      <c r="R2372" t="s">
        <v>914</v>
      </c>
      <c r="S2372" t="s">
        <v>55</v>
      </c>
      <c r="T2372" t="s">
        <v>55</v>
      </c>
      <c r="U2372" t="s">
        <v>915</v>
      </c>
      <c r="V2372" t="s">
        <v>80</v>
      </c>
      <c r="W2372" t="s">
        <v>80</v>
      </c>
      <c r="X2372" t="s">
        <v>60</v>
      </c>
      <c r="Y2372" t="s">
        <v>60</v>
      </c>
      <c r="Z2372" t="s">
        <v>61</v>
      </c>
      <c r="AA2372" t="s">
        <v>61</v>
      </c>
      <c r="AB2372" t="s">
        <v>61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1</v>
      </c>
      <c r="AI2372">
        <f>"05312     "</f>
        <v>0</v>
      </c>
      <c r="AJ2372" t="s">
        <v>196</v>
      </c>
      <c r="AK2372" t="s">
        <v>197</v>
      </c>
      <c r="AL2372" t="s">
        <v>107</v>
      </c>
      <c r="AM2372" t="s">
        <v>108</v>
      </c>
      <c r="AN2372" t="s">
        <v>68</v>
      </c>
      <c r="AO2372" t="s">
        <v>999</v>
      </c>
    </row>
    <row r="2373" spans="1:41">
      <c r="A2373">
        <v>2360</v>
      </c>
      <c r="B2373" t="s">
        <v>41</v>
      </c>
      <c r="C2373" t="s">
        <v>42</v>
      </c>
      <c r="D2373" t="s">
        <v>43</v>
      </c>
      <c r="E2373">
        <f>"02"</f>
        <v>0</v>
      </c>
      <c r="F2373" t="s">
        <v>124</v>
      </c>
      <c r="G2373" t="s">
        <v>125</v>
      </c>
      <c r="H2373">
        <v>3486</v>
      </c>
      <c r="I2373" t="s">
        <v>2075</v>
      </c>
      <c r="J2373" t="s">
        <v>2076</v>
      </c>
      <c r="K2373" t="s">
        <v>48</v>
      </c>
      <c r="L2373" t="s">
        <v>49</v>
      </c>
      <c r="M2373">
        <v>19</v>
      </c>
      <c r="N2373" t="s">
        <v>2077</v>
      </c>
      <c r="O2373" t="s">
        <v>51</v>
      </c>
      <c r="P2373" t="s">
        <v>912</v>
      </c>
      <c r="Q2373" t="s">
        <v>92</v>
      </c>
      <c r="R2373" t="s">
        <v>237</v>
      </c>
      <c r="S2373" t="s">
        <v>55</v>
      </c>
      <c r="T2373" t="s">
        <v>55</v>
      </c>
      <c r="U2373" t="s">
        <v>1908</v>
      </c>
      <c r="V2373" t="s">
        <v>80</v>
      </c>
      <c r="W2373" t="s">
        <v>80</v>
      </c>
      <c r="X2373" t="s">
        <v>60</v>
      </c>
      <c r="Y2373" t="s">
        <v>60</v>
      </c>
      <c r="Z2373" t="s">
        <v>61</v>
      </c>
      <c r="AA2373" t="s">
        <v>61</v>
      </c>
      <c r="AB2373" t="s">
        <v>61</v>
      </c>
      <c r="AC2373" t="s">
        <v>60</v>
      </c>
      <c r="AD2373" t="s">
        <v>61</v>
      </c>
      <c r="AE2373" t="s">
        <v>61</v>
      </c>
      <c r="AF2373" t="s">
        <v>80</v>
      </c>
      <c r="AG2373" t="s">
        <v>80</v>
      </c>
      <c r="AH2373">
        <v>1</v>
      </c>
      <c r="AI2373">
        <f>"02105     "</f>
        <v>0</v>
      </c>
      <c r="AJ2373" t="s">
        <v>287</v>
      </c>
      <c r="AK2373" t="s">
        <v>288</v>
      </c>
      <c r="AL2373" t="s">
        <v>207</v>
      </c>
      <c r="AM2373" t="s">
        <v>208</v>
      </c>
      <c r="AN2373" t="s">
        <v>68</v>
      </c>
      <c r="AO2373" t="s">
        <v>1931</v>
      </c>
    </row>
    <row r="2374" spans="1:41">
      <c r="A2374">
        <v>2361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3535</v>
      </c>
      <c r="I2374" t="s">
        <v>2078</v>
      </c>
      <c r="J2374" t="s">
        <v>2079</v>
      </c>
      <c r="K2374" t="s">
        <v>48</v>
      </c>
      <c r="L2374" t="s">
        <v>49</v>
      </c>
      <c r="M2374">
        <v>17</v>
      </c>
      <c r="N2374" t="s">
        <v>1881</v>
      </c>
      <c r="O2374" t="s">
        <v>51</v>
      </c>
      <c r="P2374" t="s">
        <v>1862</v>
      </c>
      <c r="Q2374" t="s">
        <v>53</v>
      </c>
      <c r="R2374" t="s">
        <v>914</v>
      </c>
      <c r="S2374" t="s">
        <v>1877</v>
      </c>
      <c r="T2374" t="s">
        <v>55</v>
      </c>
      <c r="U2374" t="s">
        <v>2080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9</v>
      </c>
      <c r="AI2374">
        <f>"05131     "</f>
        <v>0</v>
      </c>
      <c r="AJ2374" t="s">
        <v>105</v>
      </c>
      <c r="AK2374" t="s">
        <v>106</v>
      </c>
      <c r="AL2374" t="s">
        <v>107</v>
      </c>
      <c r="AM2374" t="s">
        <v>108</v>
      </c>
      <c r="AN2374" t="s">
        <v>68</v>
      </c>
      <c r="AO2374" t="s">
        <v>233</v>
      </c>
    </row>
    <row r="2375" spans="1:41">
      <c r="A2375">
        <v>2362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3535</v>
      </c>
      <c r="I2375" t="s">
        <v>2078</v>
      </c>
      <c r="J2375" t="s">
        <v>2079</v>
      </c>
      <c r="K2375" t="s">
        <v>48</v>
      </c>
      <c r="L2375" t="s">
        <v>49</v>
      </c>
      <c r="M2375">
        <v>17</v>
      </c>
      <c r="N2375" t="s">
        <v>1881</v>
      </c>
      <c r="O2375" t="s">
        <v>51</v>
      </c>
      <c r="P2375" t="s">
        <v>1862</v>
      </c>
      <c r="Q2375" t="s">
        <v>53</v>
      </c>
      <c r="R2375" t="s">
        <v>914</v>
      </c>
      <c r="S2375" t="s">
        <v>1877</v>
      </c>
      <c r="T2375" t="s">
        <v>55</v>
      </c>
      <c r="U2375" t="s">
        <v>2080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13</v>
      </c>
      <c r="AI2375">
        <f>"05131     "</f>
        <v>0</v>
      </c>
      <c r="AJ2375" t="s">
        <v>105</v>
      </c>
      <c r="AK2375" t="s">
        <v>106</v>
      </c>
      <c r="AL2375" t="s">
        <v>107</v>
      </c>
      <c r="AM2375" t="s">
        <v>108</v>
      </c>
      <c r="AN2375" t="s">
        <v>68</v>
      </c>
      <c r="AO2375" t="s">
        <v>403</v>
      </c>
    </row>
    <row r="2376" spans="1:41">
      <c r="A2376">
        <v>2363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3535</v>
      </c>
      <c r="I2376" t="s">
        <v>2078</v>
      </c>
      <c r="J2376" t="s">
        <v>2079</v>
      </c>
      <c r="K2376" t="s">
        <v>48</v>
      </c>
      <c r="L2376" t="s">
        <v>49</v>
      </c>
      <c r="M2376">
        <v>17</v>
      </c>
      <c r="N2376" t="s">
        <v>1881</v>
      </c>
      <c r="O2376" t="s">
        <v>51</v>
      </c>
      <c r="P2376" t="s">
        <v>1862</v>
      </c>
      <c r="Q2376" t="s">
        <v>53</v>
      </c>
      <c r="R2376" t="s">
        <v>914</v>
      </c>
      <c r="S2376" t="s">
        <v>1877</v>
      </c>
      <c r="T2376" t="s">
        <v>55</v>
      </c>
      <c r="U2376" t="s">
        <v>2080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15</v>
      </c>
      <c r="AI2376">
        <f>"05131     "</f>
        <v>0</v>
      </c>
      <c r="AJ2376" t="s">
        <v>105</v>
      </c>
      <c r="AK2376" t="s">
        <v>106</v>
      </c>
      <c r="AL2376" t="s">
        <v>107</v>
      </c>
      <c r="AM2376" t="s">
        <v>108</v>
      </c>
      <c r="AN2376" t="s">
        <v>68</v>
      </c>
      <c r="AO2376" t="s">
        <v>403</v>
      </c>
    </row>
    <row r="2377" spans="1:41">
      <c r="A2377">
        <v>2364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3535</v>
      </c>
      <c r="I2377" t="s">
        <v>2078</v>
      </c>
      <c r="J2377" t="s">
        <v>2079</v>
      </c>
      <c r="K2377" t="s">
        <v>48</v>
      </c>
      <c r="L2377" t="s">
        <v>49</v>
      </c>
      <c r="M2377">
        <v>17</v>
      </c>
      <c r="N2377" t="s">
        <v>1881</v>
      </c>
      <c r="O2377" t="s">
        <v>51</v>
      </c>
      <c r="P2377" t="s">
        <v>1862</v>
      </c>
      <c r="Q2377" t="s">
        <v>53</v>
      </c>
      <c r="R2377" t="s">
        <v>914</v>
      </c>
      <c r="S2377" t="s">
        <v>1877</v>
      </c>
      <c r="T2377" t="s">
        <v>55</v>
      </c>
      <c r="U2377" t="s">
        <v>2080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16</v>
      </c>
      <c r="AI2377">
        <f>"05131     "</f>
        <v>0</v>
      </c>
      <c r="AJ2377" t="s">
        <v>105</v>
      </c>
      <c r="AK2377" t="s">
        <v>106</v>
      </c>
      <c r="AL2377" t="s">
        <v>107</v>
      </c>
      <c r="AM2377" t="s">
        <v>108</v>
      </c>
      <c r="AN2377" t="s">
        <v>68</v>
      </c>
      <c r="AO2377" t="s">
        <v>72</v>
      </c>
    </row>
    <row r="2378" spans="1:41">
      <c r="A2378">
        <v>2365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3535</v>
      </c>
      <c r="I2378" t="s">
        <v>2078</v>
      </c>
      <c r="J2378" t="s">
        <v>2079</v>
      </c>
      <c r="K2378" t="s">
        <v>48</v>
      </c>
      <c r="L2378" t="s">
        <v>49</v>
      </c>
      <c r="M2378">
        <v>17</v>
      </c>
      <c r="N2378" t="s">
        <v>1881</v>
      </c>
      <c r="O2378" t="s">
        <v>51</v>
      </c>
      <c r="P2378" t="s">
        <v>1862</v>
      </c>
      <c r="Q2378" t="s">
        <v>53</v>
      </c>
      <c r="R2378" t="s">
        <v>914</v>
      </c>
      <c r="S2378" t="s">
        <v>1877</v>
      </c>
      <c r="T2378" t="s">
        <v>55</v>
      </c>
      <c r="U2378" t="s">
        <v>2080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17</v>
      </c>
      <c r="AI2378">
        <f>"05131     "</f>
        <v>0</v>
      </c>
      <c r="AJ2378" t="s">
        <v>105</v>
      </c>
      <c r="AK2378" t="s">
        <v>106</v>
      </c>
      <c r="AL2378" t="s">
        <v>107</v>
      </c>
      <c r="AM2378" t="s">
        <v>108</v>
      </c>
      <c r="AN2378" t="s">
        <v>68</v>
      </c>
      <c r="AO2378" t="s">
        <v>71</v>
      </c>
    </row>
    <row r="2379" spans="1:41">
      <c r="A2379">
        <v>2366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3535</v>
      </c>
      <c r="I2379" t="s">
        <v>2078</v>
      </c>
      <c r="J2379" t="s">
        <v>2079</v>
      </c>
      <c r="K2379" t="s">
        <v>48</v>
      </c>
      <c r="L2379" t="s">
        <v>49</v>
      </c>
      <c r="M2379">
        <v>17</v>
      </c>
      <c r="N2379" t="s">
        <v>1881</v>
      </c>
      <c r="O2379" t="s">
        <v>51</v>
      </c>
      <c r="P2379" t="s">
        <v>1862</v>
      </c>
      <c r="Q2379" t="s">
        <v>53</v>
      </c>
      <c r="R2379" t="s">
        <v>914</v>
      </c>
      <c r="S2379" t="s">
        <v>1877</v>
      </c>
      <c r="T2379" t="s">
        <v>55</v>
      </c>
      <c r="U2379" t="s">
        <v>2080</v>
      </c>
      <c r="V2379" t="s">
        <v>80</v>
      </c>
      <c r="W2379" t="s">
        <v>80</v>
      </c>
      <c r="X2379" t="s">
        <v>60</v>
      </c>
      <c r="Y2379" t="s">
        <v>60</v>
      </c>
      <c r="Z2379" t="s">
        <v>60</v>
      </c>
      <c r="AA2379" t="s">
        <v>61</v>
      </c>
      <c r="AB2379" t="s">
        <v>60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22</v>
      </c>
      <c r="AI2379">
        <f>"05131     "</f>
        <v>0</v>
      </c>
      <c r="AJ2379" t="s">
        <v>105</v>
      </c>
      <c r="AK2379" t="s">
        <v>106</v>
      </c>
      <c r="AL2379" t="s">
        <v>107</v>
      </c>
      <c r="AM2379" t="s">
        <v>108</v>
      </c>
      <c r="AN2379" t="s">
        <v>68</v>
      </c>
      <c r="AO2379" t="s">
        <v>71</v>
      </c>
    </row>
    <row r="2380" spans="1:41">
      <c r="A2380">
        <v>2367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3540</v>
      </c>
      <c r="I2380" t="s">
        <v>2081</v>
      </c>
      <c r="J2380" t="s">
        <v>2082</v>
      </c>
      <c r="K2380" t="s">
        <v>48</v>
      </c>
      <c r="L2380" t="s">
        <v>49</v>
      </c>
      <c r="M2380">
        <v>17</v>
      </c>
      <c r="N2380" t="s">
        <v>2083</v>
      </c>
      <c r="O2380" t="s">
        <v>51</v>
      </c>
      <c r="P2380" t="s">
        <v>912</v>
      </c>
      <c r="Q2380" t="s">
        <v>92</v>
      </c>
      <c r="R2380" t="s">
        <v>237</v>
      </c>
      <c r="S2380" t="s">
        <v>55</v>
      </c>
      <c r="T2380" t="s">
        <v>55</v>
      </c>
      <c r="U2380" t="s">
        <v>1908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287</v>
      </c>
      <c r="AK2380" t="s">
        <v>288</v>
      </c>
      <c r="AL2380" t="s">
        <v>1521</v>
      </c>
      <c r="AM2380" t="s">
        <v>1522</v>
      </c>
      <c r="AN2380" t="s">
        <v>68</v>
      </c>
      <c r="AO2380" t="s">
        <v>70</v>
      </c>
    </row>
    <row r="2381" spans="1:41">
      <c r="A2381">
        <v>2368</v>
      </c>
      <c r="B2381" t="s">
        <v>41</v>
      </c>
      <c r="C2381" t="s">
        <v>42</v>
      </c>
      <c r="D2381" t="s">
        <v>43</v>
      </c>
      <c r="E2381">
        <f>"02"</f>
        <v>0</v>
      </c>
      <c r="F2381" t="s">
        <v>124</v>
      </c>
      <c r="G2381" t="s">
        <v>125</v>
      </c>
      <c r="H2381">
        <v>3540</v>
      </c>
      <c r="I2381" t="s">
        <v>2081</v>
      </c>
      <c r="J2381" t="s">
        <v>2082</v>
      </c>
      <c r="K2381" t="s">
        <v>48</v>
      </c>
      <c r="L2381" t="s">
        <v>49</v>
      </c>
      <c r="M2381">
        <v>17</v>
      </c>
      <c r="N2381" t="s">
        <v>2083</v>
      </c>
      <c r="O2381" t="s">
        <v>51</v>
      </c>
      <c r="P2381" t="s">
        <v>912</v>
      </c>
      <c r="Q2381" t="s">
        <v>92</v>
      </c>
      <c r="R2381" t="s">
        <v>237</v>
      </c>
      <c r="S2381" t="s">
        <v>55</v>
      </c>
      <c r="T2381" t="s">
        <v>55</v>
      </c>
      <c r="U2381" t="s">
        <v>1908</v>
      </c>
      <c r="V2381" t="s">
        <v>80</v>
      </c>
      <c r="W2381" t="s">
        <v>80</v>
      </c>
      <c r="X2381" t="s">
        <v>60</v>
      </c>
      <c r="Y2381" t="s">
        <v>60</v>
      </c>
      <c r="Z2381" t="s">
        <v>61</v>
      </c>
      <c r="AA2381" t="s">
        <v>61</v>
      </c>
      <c r="AB2381" t="s">
        <v>61</v>
      </c>
      <c r="AC2381" t="s">
        <v>60</v>
      </c>
      <c r="AD2381" t="s">
        <v>61</v>
      </c>
      <c r="AE2381" t="s">
        <v>61</v>
      </c>
      <c r="AF2381" t="s">
        <v>80</v>
      </c>
      <c r="AG2381" t="s">
        <v>80</v>
      </c>
      <c r="AH2381">
        <v>2</v>
      </c>
      <c r="AI2381">
        <f>"02105     "</f>
        <v>0</v>
      </c>
      <c r="AJ2381" t="s">
        <v>287</v>
      </c>
      <c r="AK2381" t="s">
        <v>288</v>
      </c>
      <c r="AL2381" t="s">
        <v>2036</v>
      </c>
      <c r="AM2381" t="s">
        <v>2037</v>
      </c>
      <c r="AN2381" t="s">
        <v>68</v>
      </c>
      <c r="AO2381" t="s">
        <v>71</v>
      </c>
    </row>
    <row r="2382" spans="1:41">
      <c r="A2382">
        <v>2369</v>
      </c>
      <c r="B2382" t="s">
        <v>41</v>
      </c>
      <c r="C2382" t="s">
        <v>42</v>
      </c>
      <c r="D2382" t="s">
        <v>43</v>
      </c>
      <c r="E2382">
        <f>"02"</f>
        <v>0</v>
      </c>
      <c r="F2382" t="s">
        <v>124</v>
      </c>
      <c r="G2382" t="s">
        <v>125</v>
      </c>
      <c r="H2382">
        <v>3540</v>
      </c>
      <c r="I2382" t="s">
        <v>2081</v>
      </c>
      <c r="J2382" t="s">
        <v>2082</v>
      </c>
      <c r="K2382" t="s">
        <v>48</v>
      </c>
      <c r="L2382" t="s">
        <v>49</v>
      </c>
      <c r="M2382">
        <v>17</v>
      </c>
      <c r="N2382" t="s">
        <v>2083</v>
      </c>
      <c r="O2382" t="s">
        <v>51</v>
      </c>
      <c r="P2382" t="s">
        <v>912</v>
      </c>
      <c r="Q2382" t="s">
        <v>92</v>
      </c>
      <c r="R2382" t="s">
        <v>237</v>
      </c>
      <c r="S2382" t="s">
        <v>55</v>
      </c>
      <c r="T2382" t="s">
        <v>55</v>
      </c>
      <c r="U2382" t="s">
        <v>1908</v>
      </c>
      <c r="V2382" t="s">
        <v>80</v>
      </c>
      <c r="W2382" t="s">
        <v>80</v>
      </c>
      <c r="X2382" t="s">
        <v>60</v>
      </c>
      <c r="Y2382" t="s">
        <v>60</v>
      </c>
      <c r="Z2382" t="s">
        <v>61</v>
      </c>
      <c r="AA2382" t="s">
        <v>61</v>
      </c>
      <c r="AB2382" t="s">
        <v>61</v>
      </c>
      <c r="AC2382" t="s">
        <v>60</v>
      </c>
      <c r="AD2382" t="s">
        <v>61</v>
      </c>
      <c r="AE2382" t="s">
        <v>61</v>
      </c>
      <c r="AF2382" t="s">
        <v>80</v>
      </c>
      <c r="AG2382" t="s">
        <v>80</v>
      </c>
      <c r="AH2382">
        <v>3</v>
      </c>
      <c r="AI2382">
        <f>"02105     "</f>
        <v>0</v>
      </c>
      <c r="AJ2382" t="s">
        <v>287</v>
      </c>
      <c r="AK2382" t="s">
        <v>288</v>
      </c>
      <c r="AL2382" t="s">
        <v>1991</v>
      </c>
      <c r="AM2382" t="s">
        <v>1992</v>
      </c>
      <c r="AN2382" t="s">
        <v>68</v>
      </c>
      <c r="AO2382" t="s">
        <v>71</v>
      </c>
    </row>
    <row r="2383" spans="1:41">
      <c r="A2383">
        <v>2370</v>
      </c>
      <c r="B2383" t="s">
        <v>41</v>
      </c>
      <c r="C2383" t="s">
        <v>42</v>
      </c>
      <c r="D2383" t="s">
        <v>43</v>
      </c>
      <c r="E2383">
        <f>"02"</f>
        <v>0</v>
      </c>
      <c r="F2383" t="s">
        <v>124</v>
      </c>
      <c r="G2383" t="s">
        <v>125</v>
      </c>
      <c r="H2383">
        <v>3540</v>
      </c>
      <c r="I2383" t="s">
        <v>2081</v>
      </c>
      <c r="J2383" t="s">
        <v>2082</v>
      </c>
      <c r="K2383" t="s">
        <v>48</v>
      </c>
      <c r="L2383" t="s">
        <v>49</v>
      </c>
      <c r="M2383">
        <v>17</v>
      </c>
      <c r="N2383" t="s">
        <v>2083</v>
      </c>
      <c r="O2383" t="s">
        <v>51</v>
      </c>
      <c r="P2383" t="s">
        <v>912</v>
      </c>
      <c r="Q2383" t="s">
        <v>92</v>
      </c>
      <c r="R2383" t="s">
        <v>237</v>
      </c>
      <c r="S2383" t="s">
        <v>55</v>
      </c>
      <c r="T2383" t="s">
        <v>55</v>
      </c>
      <c r="U2383" t="s">
        <v>1908</v>
      </c>
      <c r="V2383" t="s">
        <v>80</v>
      </c>
      <c r="W2383" t="s">
        <v>80</v>
      </c>
      <c r="X2383" t="s">
        <v>60</v>
      </c>
      <c r="Y2383" t="s">
        <v>60</v>
      </c>
      <c r="Z2383" t="s">
        <v>61</v>
      </c>
      <c r="AA2383" t="s">
        <v>61</v>
      </c>
      <c r="AB2383" t="s">
        <v>61</v>
      </c>
      <c r="AC2383" t="s">
        <v>60</v>
      </c>
      <c r="AD2383" t="s">
        <v>61</v>
      </c>
      <c r="AE2383" t="s">
        <v>61</v>
      </c>
      <c r="AF2383" t="s">
        <v>80</v>
      </c>
      <c r="AG2383" t="s">
        <v>80</v>
      </c>
      <c r="AH2383">
        <v>4</v>
      </c>
      <c r="AI2383">
        <f>"02105     "</f>
        <v>0</v>
      </c>
      <c r="AJ2383" t="s">
        <v>287</v>
      </c>
      <c r="AK2383" t="s">
        <v>288</v>
      </c>
      <c r="AL2383" t="s">
        <v>2038</v>
      </c>
      <c r="AM2383" t="s">
        <v>2039</v>
      </c>
      <c r="AN2383" t="s">
        <v>68</v>
      </c>
      <c r="AO2383" t="s">
        <v>71</v>
      </c>
    </row>
    <row r="2384" spans="1:41">
      <c r="A2384">
        <v>2371</v>
      </c>
      <c r="B2384" t="s">
        <v>41</v>
      </c>
      <c r="C2384" t="s">
        <v>42</v>
      </c>
      <c r="D2384" t="s">
        <v>43</v>
      </c>
      <c r="E2384">
        <f>"02"</f>
        <v>0</v>
      </c>
      <c r="F2384" t="s">
        <v>124</v>
      </c>
      <c r="G2384" t="s">
        <v>125</v>
      </c>
      <c r="H2384">
        <v>3540</v>
      </c>
      <c r="I2384" t="s">
        <v>2081</v>
      </c>
      <c r="J2384" t="s">
        <v>2082</v>
      </c>
      <c r="K2384" t="s">
        <v>48</v>
      </c>
      <c r="L2384" t="s">
        <v>49</v>
      </c>
      <c r="M2384">
        <v>17</v>
      </c>
      <c r="N2384" t="s">
        <v>2083</v>
      </c>
      <c r="O2384" t="s">
        <v>51</v>
      </c>
      <c r="P2384" t="s">
        <v>912</v>
      </c>
      <c r="Q2384" t="s">
        <v>92</v>
      </c>
      <c r="R2384" t="s">
        <v>237</v>
      </c>
      <c r="S2384" t="s">
        <v>55</v>
      </c>
      <c r="T2384" t="s">
        <v>55</v>
      </c>
      <c r="U2384" t="s">
        <v>1908</v>
      </c>
      <c r="V2384" t="s">
        <v>80</v>
      </c>
      <c r="W2384" t="s">
        <v>80</v>
      </c>
      <c r="X2384" t="s">
        <v>60</v>
      </c>
      <c r="Y2384" t="s">
        <v>60</v>
      </c>
      <c r="Z2384" t="s">
        <v>61</v>
      </c>
      <c r="AA2384" t="s">
        <v>61</v>
      </c>
      <c r="AB2384" t="s">
        <v>61</v>
      </c>
      <c r="AC2384" t="s">
        <v>60</v>
      </c>
      <c r="AD2384" t="s">
        <v>61</v>
      </c>
      <c r="AE2384" t="s">
        <v>61</v>
      </c>
      <c r="AF2384" t="s">
        <v>80</v>
      </c>
      <c r="AG2384" t="s">
        <v>80</v>
      </c>
      <c r="AH2384">
        <v>5</v>
      </c>
      <c r="AI2384">
        <f>"02105     "</f>
        <v>0</v>
      </c>
      <c r="AJ2384" t="s">
        <v>287</v>
      </c>
      <c r="AK2384" t="s">
        <v>288</v>
      </c>
      <c r="AL2384" t="s">
        <v>1521</v>
      </c>
      <c r="AM2384" t="s">
        <v>1522</v>
      </c>
      <c r="AN2384" t="s">
        <v>68</v>
      </c>
      <c r="AO2384" t="s">
        <v>71</v>
      </c>
    </row>
    <row r="2385" spans="1:41">
      <c r="A2385">
        <v>2372</v>
      </c>
      <c r="B2385" t="s">
        <v>41</v>
      </c>
      <c r="C2385" t="s">
        <v>42</v>
      </c>
      <c r="D2385" t="s">
        <v>43</v>
      </c>
      <c r="E2385">
        <f>"02"</f>
        <v>0</v>
      </c>
      <c r="F2385" t="s">
        <v>124</v>
      </c>
      <c r="G2385" t="s">
        <v>125</v>
      </c>
      <c r="H2385">
        <v>3540</v>
      </c>
      <c r="I2385" t="s">
        <v>2081</v>
      </c>
      <c r="J2385" t="s">
        <v>2082</v>
      </c>
      <c r="K2385" t="s">
        <v>48</v>
      </c>
      <c r="L2385" t="s">
        <v>49</v>
      </c>
      <c r="M2385">
        <v>17</v>
      </c>
      <c r="N2385" t="s">
        <v>2083</v>
      </c>
      <c r="O2385" t="s">
        <v>51</v>
      </c>
      <c r="P2385" t="s">
        <v>912</v>
      </c>
      <c r="Q2385" t="s">
        <v>92</v>
      </c>
      <c r="R2385" t="s">
        <v>237</v>
      </c>
      <c r="S2385" t="s">
        <v>55</v>
      </c>
      <c r="T2385" t="s">
        <v>55</v>
      </c>
      <c r="U2385" t="s">
        <v>1908</v>
      </c>
      <c r="V2385" t="s">
        <v>80</v>
      </c>
      <c r="W2385" t="s">
        <v>80</v>
      </c>
      <c r="X2385" t="s">
        <v>60</v>
      </c>
      <c r="Y2385" t="s">
        <v>60</v>
      </c>
      <c r="Z2385" t="s">
        <v>61</v>
      </c>
      <c r="AA2385" t="s">
        <v>61</v>
      </c>
      <c r="AB2385" t="s">
        <v>61</v>
      </c>
      <c r="AC2385" t="s">
        <v>60</v>
      </c>
      <c r="AD2385" t="s">
        <v>61</v>
      </c>
      <c r="AE2385" t="s">
        <v>61</v>
      </c>
      <c r="AF2385" t="s">
        <v>80</v>
      </c>
      <c r="AG2385" t="s">
        <v>80</v>
      </c>
      <c r="AH2385">
        <v>6</v>
      </c>
      <c r="AI2385">
        <f>"02105     "</f>
        <v>0</v>
      </c>
      <c r="AJ2385" t="s">
        <v>287</v>
      </c>
      <c r="AK2385" t="s">
        <v>288</v>
      </c>
      <c r="AL2385" t="s">
        <v>1999</v>
      </c>
      <c r="AM2385" t="s">
        <v>2000</v>
      </c>
      <c r="AN2385" t="s">
        <v>68</v>
      </c>
      <c r="AO2385" t="s">
        <v>71</v>
      </c>
    </row>
    <row r="2386" spans="1:41">
      <c r="A2386">
        <v>2373</v>
      </c>
      <c r="B2386" t="s">
        <v>41</v>
      </c>
      <c r="C2386" t="s">
        <v>42</v>
      </c>
      <c r="D2386" t="s">
        <v>43</v>
      </c>
      <c r="E2386">
        <f>"02"</f>
        <v>0</v>
      </c>
      <c r="F2386" t="s">
        <v>124</v>
      </c>
      <c r="G2386" t="s">
        <v>125</v>
      </c>
      <c r="H2386">
        <v>3540</v>
      </c>
      <c r="I2386" t="s">
        <v>2081</v>
      </c>
      <c r="J2386" t="s">
        <v>2082</v>
      </c>
      <c r="K2386" t="s">
        <v>48</v>
      </c>
      <c r="L2386" t="s">
        <v>49</v>
      </c>
      <c r="M2386">
        <v>17</v>
      </c>
      <c r="N2386" t="s">
        <v>2083</v>
      </c>
      <c r="O2386" t="s">
        <v>51</v>
      </c>
      <c r="P2386" t="s">
        <v>912</v>
      </c>
      <c r="Q2386" t="s">
        <v>92</v>
      </c>
      <c r="R2386" t="s">
        <v>237</v>
      </c>
      <c r="S2386" t="s">
        <v>55</v>
      </c>
      <c r="T2386" t="s">
        <v>55</v>
      </c>
      <c r="U2386" t="s">
        <v>1908</v>
      </c>
      <c r="V2386" t="s">
        <v>80</v>
      </c>
      <c r="W2386" t="s">
        <v>80</v>
      </c>
      <c r="X2386" t="s">
        <v>60</v>
      </c>
      <c r="Y2386" t="s">
        <v>60</v>
      </c>
      <c r="Z2386" t="s">
        <v>61</v>
      </c>
      <c r="AA2386" t="s">
        <v>61</v>
      </c>
      <c r="AB2386" t="s">
        <v>61</v>
      </c>
      <c r="AC2386" t="s">
        <v>60</v>
      </c>
      <c r="AD2386" t="s">
        <v>61</v>
      </c>
      <c r="AE2386" t="s">
        <v>61</v>
      </c>
      <c r="AF2386" t="s">
        <v>80</v>
      </c>
      <c r="AG2386" t="s">
        <v>80</v>
      </c>
      <c r="AH2386">
        <v>7</v>
      </c>
      <c r="AI2386">
        <f>"02105     "</f>
        <v>0</v>
      </c>
      <c r="AJ2386" t="s">
        <v>287</v>
      </c>
      <c r="AK2386" t="s">
        <v>288</v>
      </c>
      <c r="AL2386" t="s">
        <v>1519</v>
      </c>
      <c r="AM2386" t="s">
        <v>1520</v>
      </c>
      <c r="AN2386" t="s">
        <v>68</v>
      </c>
      <c r="AO2386" t="s">
        <v>71</v>
      </c>
    </row>
    <row r="2387" spans="1:41">
      <c r="A2387">
        <v>2374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2081</v>
      </c>
      <c r="J2387" t="s">
        <v>2082</v>
      </c>
      <c r="K2387" t="s">
        <v>48</v>
      </c>
      <c r="L2387" t="s">
        <v>49</v>
      </c>
      <c r="M2387">
        <v>17</v>
      </c>
      <c r="N2387" t="s">
        <v>2083</v>
      </c>
      <c r="O2387" t="s">
        <v>51</v>
      </c>
      <c r="P2387" t="s">
        <v>912</v>
      </c>
      <c r="Q2387" t="s">
        <v>92</v>
      </c>
      <c r="R2387" t="s">
        <v>237</v>
      </c>
      <c r="S2387" t="s">
        <v>55</v>
      </c>
      <c r="T2387" t="s">
        <v>55</v>
      </c>
      <c r="U2387" t="s">
        <v>1908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8</v>
      </c>
      <c r="AI2387">
        <f>"02105     "</f>
        <v>0</v>
      </c>
      <c r="AJ2387" t="s">
        <v>287</v>
      </c>
      <c r="AK2387" t="s">
        <v>288</v>
      </c>
      <c r="AL2387" t="s">
        <v>1997</v>
      </c>
      <c r="AM2387" t="s">
        <v>1998</v>
      </c>
      <c r="AN2387" t="s">
        <v>68</v>
      </c>
      <c r="AO2387" t="s">
        <v>71</v>
      </c>
    </row>
    <row r="2388" spans="1:41">
      <c r="A2388">
        <v>2375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2081</v>
      </c>
      <c r="J2388" t="s">
        <v>2082</v>
      </c>
      <c r="K2388" t="s">
        <v>48</v>
      </c>
      <c r="L2388" t="s">
        <v>49</v>
      </c>
      <c r="M2388">
        <v>17</v>
      </c>
      <c r="N2388" t="s">
        <v>2083</v>
      </c>
      <c r="O2388" t="s">
        <v>51</v>
      </c>
      <c r="P2388" t="s">
        <v>912</v>
      </c>
      <c r="Q2388" t="s">
        <v>92</v>
      </c>
      <c r="R2388" t="s">
        <v>237</v>
      </c>
      <c r="S2388" t="s">
        <v>55</v>
      </c>
      <c r="T2388" t="s">
        <v>55</v>
      </c>
      <c r="U2388" t="s">
        <v>1908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10</v>
      </c>
      <c r="AI2388">
        <f>"02105     "</f>
        <v>0</v>
      </c>
      <c r="AJ2388" t="s">
        <v>287</v>
      </c>
      <c r="AK2388" t="s">
        <v>288</v>
      </c>
      <c r="AL2388" t="s">
        <v>1997</v>
      </c>
      <c r="AM2388" t="s">
        <v>1998</v>
      </c>
      <c r="AN2388" t="s">
        <v>68</v>
      </c>
      <c r="AO2388" t="s">
        <v>71</v>
      </c>
    </row>
    <row r="2389" spans="1:41">
      <c r="A2389">
        <v>2376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2081</v>
      </c>
      <c r="J2389" t="s">
        <v>2082</v>
      </c>
      <c r="K2389" t="s">
        <v>48</v>
      </c>
      <c r="L2389" t="s">
        <v>49</v>
      </c>
      <c r="M2389">
        <v>17</v>
      </c>
      <c r="N2389" t="s">
        <v>2083</v>
      </c>
      <c r="O2389" t="s">
        <v>51</v>
      </c>
      <c r="P2389" t="s">
        <v>912</v>
      </c>
      <c r="Q2389" t="s">
        <v>92</v>
      </c>
      <c r="R2389" t="s">
        <v>237</v>
      </c>
      <c r="S2389" t="s">
        <v>55</v>
      </c>
      <c r="T2389" t="s">
        <v>55</v>
      </c>
      <c r="U2389" t="s">
        <v>1908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11</v>
      </c>
      <c r="AI2389">
        <f>"02105     "</f>
        <v>0</v>
      </c>
      <c r="AJ2389" t="s">
        <v>287</v>
      </c>
      <c r="AK2389" t="s">
        <v>288</v>
      </c>
      <c r="AL2389" t="s">
        <v>1995</v>
      </c>
      <c r="AM2389" t="s">
        <v>1996</v>
      </c>
      <c r="AN2389" t="s">
        <v>68</v>
      </c>
      <c r="AO2389" t="s">
        <v>71</v>
      </c>
    </row>
    <row r="2390" spans="1:41">
      <c r="A2390">
        <v>2377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2081</v>
      </c>
      <c r="J2390" t="s">
        <v>2082</v>
      </c>
      <c r="K2390" t="s">
        <v>48</v>
      </c>
      <c r="L2390" t="s">
        <v>49</v>
      </c>
      <c r="M2390">
        <v>17</v>
      </c>
      <c r="N2390" t="s">
        <v>2083</v>
      </c>
      <c r="O2390" t="s">
        <v>51</v>
      </c>
      <c r="P2390" t="s">
        <v>912</v>
      </c>
      <c r="Q2390" t="s">
        <v>92</v>
      </c>
      <c r="R2390" t="s">
        <v>237</v>
      </c>
      <c r="S2390" t="s">
        <v>55</v>
      </c>
      <c r="T2390" t="s">
        <v>55</v>
      </c>
      <c r="U2390" t="s">
        <v>1908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12</v>
      </c>
      <c r="AI2390">
        <f>"02105     "</f>
        <v>0</v>
      </c>
      <c r="AJ2390" t="s">
        <v>287</v>
      </c>
      <c r="AK2390" t="s">
        <v>288</v>
      </c>
      <c r="AL2390" t="s">
        <v>1995</v>
      </c>
      <c r="AM2390" t="s">
        <v>1996</v>
      </c>
      <c r="AN2390" t="s">
        <v>68</v>
      </c>
      <c r="AO2390" t="s">
        <v>71</v>
      </c>
    </row>
    <row r="2391" spans="1:41">
      <c r="A2391">
        <v>2378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2081</v>
      </c>
      <c r="J2391" t="s">
        <v>2082</v>
      </c>
      <c r="K2391" t="s">
        <v>48</v>
      </c>
      <c r="L2391" t="s">
        <v>49</v>
      </c>
      <c r="M2391">
        <v>17</v>
      </c>
      <c r="N2391" t="s">
        <v>2083</v>
      </c>
      <c r="O2391" t="s">
        <v>51</v>
      </c>
      <c r="P2391" t="s">
        <v>912</v>
      </c>
      <c r="Q2391" t="s">
        <v>92</v>
      </c>
      <c r="R2391" t="s">
        <v>237</v>
      </c>
      <c r="S2391" t="s">
        <v>55</v>
      </c>
      <c r="T2391" t="s">
        <v>55</v>
      </c>
      <c r="U2391" t="s">
        <v>1908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13</v>
      </c>
      <c r="AI2391">
        <f>"02105     "</f>
        <v>0</v>
      </c>
      <c r="AJ2391" t="s">
        <v>287</v>
      </c>
      <c r="AK2391" t="s">
        <v>288</v>
      </c>
      <c r="AL2391" t="s">
        <v>2040</v>
      </c>
      <c r="AM2391" t="s">
        <v>2041</v>
      </c>
      <c r="AN2391" t="s">
        <v>68</v>
      </c>
      <c r="AO2391" t="s">
        <v>71</v>
      </c>
    </row>
    <row r="2392" spans="1:41">
      <c r="A2392">
        <v>2379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2081</v>
      </c>
      <c r="J2392" t="s">
        <v>2082</v>
      </c>
      <c r="K2392" t="s">
        <v>48</v>
      </c>
      <c r="L2392" t="s">
        <v>49</v>
      </c>
      <c r="M2392">
        <v>17</v>
      </c>
      <c r="N2392" t="s">
        <v>2083</v>
      </c>
      <c r="O2392" t="s">
        <v>51</v>
      </c>
      <c r="P2392" t="s">
        <v>912</v>
      </c>
      <c r="Q2392" t="s">
        <v>92</v>
      </c>
      <c r="R2392" t="s">
        <v>237</v>
      </c>
      <c r="S2392" t="s">
        <v>55</v>
      </c>
      <c r="T2392" t="s">
        <v>55</v>
      </c>
      <c r="U2392" t="s">
        <v>1908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14</v>
      </c>
      <c r="AI2392">
        <f>"02105     "</f>
        <v>0</v>
      </c>
      <c r="AJ2392" t="s">
        <v>287</v>
      </c>
      <c r="AK2392" t="s">
        <v>288</v>
      </c>
      <c r="AL2392" t="s">
        <v>2040</v>
      </c>
      <c r="AM2392" t="s">
        <v>2041</v>
      </c>
      <c r="AN2392" t="s">
        <v>68</v>
      </c>
      <c r="AO2392" t="s">
        <v>71</v>
      </c>
    </row>
    <row r="2393" spans="1:41">
      <c r="A2393">
        <v>2380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2081</v>
      </c>
      <c r="J2393" t="s">
        <v>2082</v>
      </c>
      <c r="K2393" t="s">
        <v>48</v>
      </c>
      <c r="L2393" t="s">
        <v>49</v>
      </c>
      <c r="M2393">
        <v>17</v>
      </c>
      <c r="N2393" t="s">
        <v>2083</v>
      </c>
      <c r="O2393" t="s">
        <v>51</v>
      </c>
      <c r="P2393" t="s">
        <v>912</v>
      </c>
      <c r="Q2393" t="s">
        <v>92</v>
      </c>
      <c r="R2393" t="s">
        <v>237</v>
      </c>
      <c r="S2393" t="s">
        <v>55</v>
      </c>
      <c r="T2393" t="s">
        <v>55</v>
      </c>
      <c r="U2393" t="s">
        <v>1908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15</v>
      </c>
      <c r="AI2393">
        <f>"02105     "</f>
        <v>0</v>
      </c>
      <c r="AJ2393" t="s">
        <v>287</v>
      </c>
      <c r="AK2393" t="s">
        <v>288</v>
      </c>
      <c r="AL2393" t="s">
        <v>1991</v>
      </c>
      <c r="AM2393" t="s">
        <v>1992</v>
      </c>
      <c r="AN2393" t="s">
        <v>68</v>
      </c>
      <c r="AO2393" t="s">
        <v>70</v>
      </c>
    </row>
    <row r="2394" spans="1:41">
      <c r="A2394">
        <v>2381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2081</v>
      </c>
      <c r="J2394" t="s">
        <v>2082</v>
      </c>
      <c r="K2394" t="s">
        <v>48</v>
      </c>
      <c r="L2394" t="s">
        <v>49</v>
      </c>
      <c r="M2394">
        <v>17</v>
      </c>
      <c r="N2394" t="s">
        <v>2083</v>
      </c>
      <c r="O2394" t="s">
        <v>51</v>
      </c>
      <c r="P2394" t="s">
        <v>912</v>
      </c>
      <c r="Q2394" t="s">
        <v>92</v>
      </c>
      <c r="R2394" t="s">
        <v>237</v>
      </c>
      <c r="S2394" t="s">
        <v>55</v>
      </c>
      <c r="T2394" t="s">
        <v>55</v>
      </c>
      <c r="U2394" t="s">
        <v>1908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16</v>
      </c>
      <c r="AI2394">
        <f>"02105     "</f>
        <v>0</v>
      </c>
      <c r="AJ2394" t="s">
        <v>287</v>
      </c>
      <c r="AK2394" t="s">
        <v>288</v>
      </c>
      <c r="AL2394" t="s">
        <v>2036</v>
      </c>
      <c r="AM2394" t="s">
        <v>2037</v>
      </c>
      <c r="AN2394" t="s">
        <v>68</v>
      </c>
      <c r="AO2394" t="s">
        <v>71</v>
      </c>
    </row>
    <row r="2395" spans="1:41">
      <c r="A2395">
        <v>2382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2081</v>
      </c>
      <c r="J2395" t="s">
        <v>2082</v>
      </c>
      <c r="K2395" t="s">
        <v>48</v>
      </c>
      <c r="L2395" t="s">
        <v>49</v>
      </c>
      <c r="M2395">
        <v>17</v>
      </c>
      <c r="N2395" t="s">
        <v>2083</v>
      </c>
      <c r="O2395" t="s">
        <v>51</v>
      </c>
      <c r="P2395" t="s">
        <v>912</v>
      </c>
      <c r="Q2395" t="s">
        <v>92</v>
      </c>
      <c r="R2395" t="s">
        <v>237</v>
      </c>
      <c r="S2395" t="s">
        <v>55</v>
      </c>
      <c r="T2395" t="s">
        <v>55</v>
      </c>
      <c r="U2395" t="s">
        <v>1908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17</v>
      </c>
      <c r="AI2395">
        <f>"02105     "</f>
        <v>0</v>
      </c>
      <c r="AJ2395" t="s">
        <v>287</v>
      </c>
      <c r="AK2395" t="s">
        <v>288</v>
      </c>
      <c r="AL2395" t="s">
        <v>2038</v>
      </c>
      <c r="AM2395" t="s">
        <v>2039</v>
      </c>
      <c r="AN2395" t="s">
        <v>68</v>
      </c>
      <c r="AO2395" t="s">
        <v>71</v>
      </c>
    </row>
    <row r="2396" spans="1:41">
      <c r="A2396">
        <v>2383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2081</v>
      </c>
      <c r="J2396" t="s">
        <v>2082</v>
      </c>
      <c r="K2396" t="s">
        <v>48</v>
      </c>
      <c r="L2396" t="s">
        <v>49</v>
      </c>
      <c r="M2396">
        <v>17</v>
      </c>
      <c r="N2396" t="s">
        <v>2083</v>
      </c>
      <c r="O2396" t="s">
        <v>51</v>
      </c>
      <c r="P2396" t="s">
        <v>912</v>
      </c>
      <c r="Q2396" t="s">
        <v>92</v>
      </c>
      <c r="R2396" t="s">
        <v>237</v>
      </c>
      <c r="S2396" t="s">
        <v>55</v>
      </c>
      <c r="T2396" t="s">
        <v>55</v>
      </c>
      <c r="U2396" t="s">
        <v>1908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18</v>
      </c>
      <c r="AI2396">
        <f>"02105     "</f>
        <v>0</v>
      </c>
      <c r="AJ2396" t="s">
        <v>287</v>
      </c>
      <c r="AK2396" t="s">
        <v>288</v>
      </c>
      <c r="AL2396" t="s">
        <v>1999</v>
      </c>
      <c r="AM2396" t="s">
        <v>2000</v>
      </c>
      <c r="AN2396" t="s">
        <v>68</v>
      </c>
      <c r="AO2396" t="s">
        <v>71</v>
      </c>
    </row>
    <row r="2397" spans="1:41">
      <c r="A2397">
        <v>2384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2081</v>
      </c>
      <c r="J2397" t="s">
        <v>2082</v>
      </c>
      <c r="K2397" t="s">
        <v>48</v>
      </c>
      <c r="L2397" t="s">
        <v>49</v>
      </c>
      <c r="M2397">
        <v>17</v>
      </c>
      <c r="N2397" t="s">
        <v>2083</v>
      </c>
      <c r="O2397" t="s">
        <v>51</v>
      </c>
      <c r="P2397" t="s">
        <v>912</v>
      </c>
      <c r="Q2397" t="s">
        <v>92</v>
      </c>
      <c r="R2397" t="s">
        <v>237</v>
      </c>
      <c r="S2397" t="s">
        <v>55</v>
      </c>
      <c r="T2397" t="s">
        <v>55</v>
      </c>
      <c r="U2397" t="s">
        <v>1908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19</v>
      </c>
      <c r="AI2397">
        <f>"02105     "</f>
        <v>0</v>
      </c>
      <c r="AJ2397" t="s">
        <v>287</v>
      </c>
      <c r="AK2397" t="s">
        <v>288</v>
      </c>
      <c r="AL2397" t="s">
        <v>2036</v>
      </c>
      <c r="AM2397" t="s">
        <v>2037</v>
      </c>
      <c r="AN2397" t="s">
        <v>68</v>
      </c>
      <c r="AO2397" t="s">
        <v>71</v>
      </c>
    </row>
    <row r="2398" spans="1:41">
      <c r="A2398">
        <v>2385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2081</v>
      </c>
      <c r="J2398" t="s">
        <v>2082</v>
      </c>
      <c r="K2398" t="s">
        <v>48</v>
      </c>
      <c r="L2398" t="s">
        <v>49</v>
      </c>
      <c r="M2398">
        <v>17</v>
      </c>
      <c r="N2398" t="s">
        <v>2083</v>
      </c>
      <c r="O2398" t="s">
        <v>51</v>
      </c>
      <c r="P2398" t="s">
        <v>912</v>
      </c>
      <c r="Q2398" t="s">
        <v>92</v>
      </c>
      <c r="R2398" t="s">
        <v>237</v>
      </c>
      <c r="S2398" t="s">
        <v>55</v>
      </c>
      <c r="T2398" t="s">
        <v>55</v>
      </c>
      <c r="U2398" t="s">
        <v>1908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20</v>
      </c>
      <c r="AI2398">
        <f>"02105     "</f>
        <v>0</v>
      </c>
      <c r="AJ2398" t="s">
        <v>287</v>
      </c>
      <c r="AK2398" t="s">
        <v>288</v>
      </c>
      <c r="AL2398" t="s">
        <v>1997</v>
      </c>
      <c r="AM2398" t="s">
        <v>1998</v>
      </c>
      <c r="AN2398" t="s">
        <v>68</v>
      </c>
      <c r="AO2398" t="s">
        <v>71</v>
      </c>
    </row>
    <row r="2399" spans="1:41">
      <c r="A2399">
        <v>2386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2081</v>
      </c>
      <c r="J2399" t="s">
        <v>2082</v>
      </c>
      <c r="K2399" t="s">
        <v>48</v>
      </c>
      <c r="L2399" t="s">
        <v>49</v>
      </c>
      <c r="M2399">
        <v>17</v>
      </c>
      <c r="N2399" t="s">
        <v>2083</v>
      </c>
      <c r="O2399" t="s">
        <v>51</v>
      </c>
      <c r="P2399" t="s">
        <v>912</v>
      </c>
      <c r="Q2399" t="s">
        <v>92</v>
      </c>
      <c r="R2399" t="s">
        <v>237</v>
      </c>
      <c r="S2399" t="s">
        <v>55</v>
      </c>
      <c r="T2399" t="s">
        <v>55</v>
      </c>
      <c r="U2399" t="s">
        <v>1908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21</v>
      </c>
      <c r="AI2399">
        <f>"02105     "</f>
        <v>0</v>
      </c>
      <c r="AJ2399" t="s">
        <v>287</v>
      </c>
      <c r="AK2399" t="s">
        <v>288</v>
      </c>
      <c r="AL2399" t="s">
        <v>1999</v>
      </c>
      <c r="AM2399" t="s">
        <v>2000</v>
      </c>
      <c r="AN2399" t="s">
        <v>68</v>
      </c>
      <c r="AO2399" t="s">
        <v>71</v>
      </c>
    </row>
    <row r="2400" spans="1:41">
      <c r="A2400">
        <v>2387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2081</v>
      </c>
      <c r="J2400" t="s">
        <v>2082</v>
      </c>
      <c r="K2400" t="s">
        <v>48</v>
      </c>
      <c r="L2400" t="s">
        <v>49</v>
      </c>
      <c r="M2400">
        <v>17</v>
      </c>
      <c r="N2400" t="s">
        <v>2083</v>
      </c>
      <c r="O2400" t="s">
        <v>51</v>
      </c>
      <c r="P2400" t="s">
        <v>912</v>
      </c>
      <c r="Q2400" t="s">
        <v>92</v>
      </c>
      <c r="R2400" t="s">
        <v>237</v>
      </c>
      <c r="S2400" t="s">
        <v>55</v>
      </c>
      <c r="T2400" t="s">
        <v>55</v>
      </c>
      <c r="U2400" t="s">
        <v>1908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22</v>
      </c>
      <c r="AI2400">
        <f>"02105     "</f>
        <v>0</v>
      </c>
      <c r="AJ2400" t="s">
        <v>287</v>
      </c>
      <c r="AK2400" t="s">
        <v>288</v>
      </c>
      <c r="AL2400" t="s">
        <v>1995</v>
      </c>
      <c r="AM2400" t="s">
        <v>1996</v>
      </c>
      <c r="AN2400" t="s">
        <v>68</v>
      </c>
      <c r="AO2400" t="s">
        <v>291</v>
      </c>
    </row>
    <row r="2401" spans="1:41">
      <c r="A2401">
        <v>2388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3549</v>
      </c>
      <c r="I2401" t="s">
        <v>2084</v>
      </c>
      <c r="J2401" t="s">
        <v>2085</v>
      </c>
      <c r="K2401" t="s">
        <v>48</v>
      </c>
      <c r="L2401" t="s">
        <v>49</v>
      </c>
      <c r="M2401">
        <v>18</v>
      </c>
      <c r="N2401" t="s">
        <v>1893</v>
      </c>
      <c r="O2401" t="s">
        <v>51</v>
      </c>
      <c r="P2401" t="s">
        <v>912</v>
      </c>
      <c r="Q2401" t="s">
        <v>92</v>
      </c>
      <c r="R2401" t="s">
        <v>54</v>
      </c>
      <c r="S2401" t="s">
        <v>55</v>
      </c>
      <c r="T2401" t="s">
        <v>55</v>
      </c>
      <c r="U2401" t="s">
        <v>2086</v>
      </c>
      <c r="V2401" t="s">
        <v>80</v>
      </c>
      <c r="W2401" t="s">
        <v>80</v>
      </c>
      <c r="X2401" t="s">
        <v>60</v>
      </c>
      <c r="Y2401" t="s">
        <v>60</v>
      </c>
      <c r="Z2401" t="s">
        <v>60</v>
      </c>
      <c r="AA2401" t="s">
        <v>61</v>
      </c>
      <c r="AB2401" t="s">
        <v>60</v>
      </c>
      <c r="AC2401" t="s">
        <v>60</v>
      </c>
      <c r="AD2401" t="s">
        <v>61</v>
      </c>
      <c r="AE2401" t="s">
        <v>60</v>
      </c>
      <c r="AF2401" t="s">
        <v>80</v>
      </c>
      <c r="AG2401" t="s">
        <v>80</v>
      </c>
      <c r="AH2401">
        <v>1</v>
      </c>
      <c r="AI2401">
        <f>"02102     "</f>
        <v>0</v>
      </c>
      <c r="AJ2401" t="s">
        <v>926</v>
      </c>
      <c r="AK2401" t="s">
        <v>927</v>
      </c>
      <c r="AL2401" t="s">
        <v>1686</v>
      </c>
      <c r="AM2401" t="s">
        <v>1687</v>
      </c>
      <c r="AN2401" t="s">
        <v>68</v>
      </c>
      <c r="AO2401" t="s">
        <v>310</v>
      </c>
    </row>
    <row r="2402" spans="1:41">
      <c r="A2402">
        <v>2389</v>
      </c>
      <c r="B2402" t="s">
        <v>41</v>
      </c>
      <c r="C2402" t="s">
        <v>42</v>
      </c>
      <c r="D2402" t="s">
        <v>43</v>
      </c>
      <c r="E2402">
        <f>"07"</f>
        <v>0</v>
      </c>
      <c r="F2402" t="s">
        <v>44</v>
      </c>
      <c r="G2402" t="s">
        <v>45</v>
      </c>
      <c r="H2402">
        <v>3572</v>
      </c>
      <c r="I2402" t="s">
        <v>2087</v>
      </c>
      <c r="J2402" t="s">
        <v>2088</v>
      </c>
      <c r="K2402" t="s">
        <v>77</v>
      </c>
      <c r="L2402" t="s">
        <v>49</v>
      </c>
      <c r="M2402">
        <v>21</v>
      </c>
      <c r="N2402" t="s">
        <v>2051</v>
      </c>
      <c r="O2402" t="s">
        <v>51</v>
      </c>
      <c r="P2402" t="s">
        <v>912</v>
      </c>
      <c r="Q2402" t="s">
        <v>913</v>
      </c>
      <c r="R2402" t="s">
        <v>914</v>
      </c>
      <c r="S2402" t="s">
        <v>55</v>
      </c>
      <c r="T2402" t="s">
        <v>55</v>
      </c>
      <c r="U2402" t="s">
        <v>915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60</v>
      </c>
      <c r="AF2402" t="s">
        <v>80</v>
      </c>
      <c r="AG2402" t="s">
        <v>80</v>
      </c>
      <c r="AH2402">
        <v>1</v>
      </c>
      <c r="AI2402">
        <f>"07222     "</f>
        <v>0</v>
      </c>
      <c r="AJ2402" t="s">
        <v>651</v>
      </c>
      <c r="AK2402" t="s">
        <v>652</v>
      </c>
      <c r="AL2402" t="s">
        <v>355</v>
      </c>
      <c r="AM2402" t="s">
        <v>356</v>
      </c>
      <c r="AN2402" t="s">
        <v>68</v>
      </c>
      <c r="AO2402" t="s">
        <v>233</v>
      </c>
    </row>
    <row r="2403" spans="1:41">
      <c r="A2403">
        <v>2390</v>
      </c>
      <c r="B2403" t="s">
        <v>41</v>
      </c>
      <c r="C2403" t="s">
        <v>42</v>
      </c>
      <c r="D2403" t="s">
        <v>43</v>
      </c>
      <c r="E2403">
        <f>"05"</f>
        <v>0</v>
      </c>
      <c r="F2403" t="s">
        <v>99</v>
      </c>
      <c r="G2403" t="s">
        <v>100</v>
      </c>
      <c r="H2403">
        <v>3574</v>
      </c>
      <c r="I2403" t="s">
        <v>2089</v>
      </c>
      <c r="J2403" t="s">
        <v>2090</v>
      </c>
      <c r="K2403" t="s">
        <v>48</v>
      </c>
      <c r="L2403" t="s">
        <v>49</v>
      </c>
      <c r="M2403">
        <v>19</v>
      </c>
      <c r="N2403" t="s">
        <v>1934</v>
      </c>
      <c r="O2403" t="s">
        <v>51</v>
      </c>
      <c r="P2403" t="s">
        <v>912</v>
      </c>
      <c r="Q2403" t="s">
        <v>913</v>
      </c>
      <c r="R2403" t="s">
        <v>914</v>
      </c>
      <c r="S2403" t="s">
        <v>55</v>
      </c>
      <c r="T2403" t="s">
        <v>55</v>
      </c>
      <c r="U2403" t="s">
        <v>915</v>
      </c>
      <c r="V2403" t="s">
        <v>80</v>
      </c>
      <c r="W2403" t="s">
        <v>80</v>
      </c>
      <c r="X2403" t="s">
        <v>60</v>
      </c>
      <c r="Y2403" t="s">
        <v>60</v>
      </c>
      <c r="Z2403" t="s">
        <v>60</v>
      </c>
      <c r="AA2403" t="s">
        <v>61</v>
      </c>
      <c r="AB2403" t="s">
        <v>60</v>
      </c>
      <c r="AC2403" t="s">
        <v>60</v>
      </c>
      <c r="AD2403" t="s">
        <v>61</v>
      </c>
      <c r="AE2403" t="s">
        <v>60</v>
      </c>
      <c r="AF2403" t="s">
        <v>80</v>
      </c>
      <c r="AG2403" t="s">
        <v>80</v>
      </c>
      <c r="AH2403">
        <v>1</v>
      </c>
      <c r="AI2403">
        <f>"05112     "</f>
        <v>0</v>
      </c>
      <c r="AJ2403" t="s">
        <v>748</v>
      </c>
      <c r="AK2403" t="s">
        <v>749</v>
      </c>
      <c r="AL2403" t="s">
        <v>107</v>
      </c>
      <c r="AM2403" t="s">
        <v>108</v>
      </c>
      <c r="AN2403" t="s">
        <v>68</v>
      </c>
      <c r="AO2403" t="s">
        <v>85</v>
      </c>
    </row>
    <row r="2404" spans="1:41">
      <c r="A2404">
        <v>2391</v>
      </c>
      <c r="B2404" t="s">
        <v>41</v>
      </c>
      <c r="C2404" t="s">
        <v>42</v>
      </c>
      <c r="D2404" t="s">
        <v>43</v>
      </c>
      <c r="E2404">
        <f>"07"</f>
        <v>0</v>
      </c>
      <c r="F2404" t="s">
        <v>44</v>
      </c>
      <c r="G2404" t="s">
        <v>45</v>
      </c>
      <c r="H2404">
        <v>3593</v>
      </c>
      <c r="I2404" t="s">
        <v>909</v>
      </c>
      <c r="J2404" t="s">
        <v>910</v>
      </c>
      <c r="K2404" t="s">
        <v>48</v>
      </c>
      <c r="L2404" t="s">
        <v>49</v>
      </c>
      <c r="M2404">
        <v>19</v>
      </c>
      <c r="N2404" t="s">
        <v>911</v>
      </c>
      <c r="O2404" t="s">
        <v>51</v>
      </c>
      <c r="P2404" t="s">
        <v>912</v>
      </c>
      <c r="Q2404" t="s">
        <v>913</v>
      </c>
      <c r="R2404" t="s">
        <v>914</v>
      </c>
      <c r="S2404" t="s">
        <v>55</v>
      </c>
      <c r="T2404" t="s">
        <v>55</v>
      </c>
      <c r="U2404" t="s">
        <v>915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60</v>
      </c>
      <c r="AF2404" t="s">
        <v>916</v>
      </c>
      <c r="AG2404" t="s">
        <v>917</v>
      </c>
      <c r="AH2404">
        <v>1</v>
      </c>
      <c r="AI2404">
        <f>"07112     "</f>
        <v>0</v>
      </c>
      <c r="AJ2404" t="s">
        <v>540</v>
      </c>
      <c r="AK2404" t="s">
        <v>541</v>
      </c>
      <c r="AL2404" t="s">
        <v>137</v>
      </c>
      <c r="AM2404" t="s">
        <v>138</v>
      </c>
      <c r="AN2404" t="s">
        <v>68</v>
      </c>
      <c r="AO2404" t="s">
        <v>223</v>
      </c>
    </row>
    <row r="2405" spans="1:41">
      <c r="A2405">
        <v>2392</v>
      </c>
      <c r="B2405" t="s">
        <v>41</v>
      </c>
      <c r="C2405" t="s">
        <v>42</v>
      </c>
      <c r="D2405" t="s">
        <v>43</v>
      </c>
      <c r="E2405">
        <f>"07"</f>
        <v>0</v>
      </c>
      <c r="F2405" t="s">
        <v>44</v>
      </c>
      <c r="G2405" t="s">
        <v>45</v>
      </c>
      <c r="H2405">
        <v>3593</v>
      </c>
      <c r="I2405" t="s">
        <v>909</v>
      </c>
      <c r="J2405" t="s">
        <v>910</v>
      </c>
      <c r="K2405" t="s">
        <v>48</v>
      </c>
      <c r="L2405" t="s">
        <v>49</v>
      </c>
      <c r="M2405">
        <v>19</v>
      </c>
      <c r="N2405" t="s">
        <v>911</v>
      </c>
      <c r="O2405" t="s">
        <v>51</v>
      </c>
      <c r="P2405" t="s">
        <v>912</v>
      </c>
      <c r="Q2405" t="s">
        <v>913</v>
      </c>
      <c r="R2405" t="s">
        <v>914</v>
      </c>
      <c r="S2405" t="s">
        <v>55</v>
      </c>
      <c r="T2405" t="s">
        <v>55</v>
      </c>
      <c r="U2405" t="s">
        <v>915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60</v>
      </c>
      <c r="AF2405" t="s">
        <v>916</v>
      </c>
      <c r="AG2405" t="s">
        <v>917</v>
      </c>
      <c r="AH2405">
        <v>2</v>
      </c>
      <c r="AI2405">
        <f>"07112     "</f>
        <v>0</v>
      </c>
      <c r="AJ2405" t="s">
        <v>540</v>
      </c>
      <c r="AK2405" t="s">
        <v>541</v>
      </c>
      <c r="AL2405" t="s">
        <v>137</v>
      </c>
      <c r="AM2405" t="s">
        <v>138</v>
      </c>
      <c r="AN2405" t="s">
        <v>68</v>
      </c>
      <c r="AO2405" t="s">
        <v>184</v>
      </c>
    </row>
    <row r="2406" spans="1:41">
      <c r="A2406">
        <v>2395</v>
      </c>
      <c r="B2406" t="s">
        <v>41</v>
      </c>
      <c r="C2406" t="s">
        <v>42</v>
      </c>
      <c r="D2406" t="s">
        <v>43</v>
      </c>
      <c r="E2406">
        <f>"02"</f>
        <v>0</v>
      </c>
      <c r="F2406" t="s">
        <v>124</v>
      </c>
      <c r="G2406" t="s">
        <v>125</v>
      </c>
      <c r="H2406">
        <v>3596</v>
      </c>
      <c r="I2406" t="s">
        <v>2091</v>
      </c>
      <c r="J2406" t="s">
        <v>2092</v>
      </c>
      <c r="K2406" t="s">
        <v>48</v>
      </c>
      <c r="L2406" t="s">
        <v>322</v>
      </c>
      <c r="M2406">
        <v>19</v>
      </c>
      <c r="N2406" t="s">
        <v>2093</v>
      </c>
      <c r="O2406" t="s">
        <v>51</v>
      </c>
      <c r="P2406" t="s">
        <v>1862</v>
      </c>
      <c r="Q2406" t="s">
        <v>913</v>
      </c>
      <c r="R2406" t="s">
        <v>914</v>
      </c>
      <c r="S2406" t="s">
        <v>55</v>
      </c>
      <c r="T2406" t="s">
        <v>55</v>
      </c>
      <c r="U2406" t="s">
        <v>1902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60</v>
      </c>
      <c r="AF2406" t="s">
        <v>80</v>
      </c>
      <c r="AG2406" t="s">
        <v>80</v>
      </c>
      <c r="AH2406">
        <v>1</v>
      </c>
      <c r="AI2406">
        <f>"022       "</f>
        <v>0</v>
      </c>
      <c r="AJ2406" t="s">
        <v>2094</v>
      </c>
      <c r="AK2406" t="s">
        <v>2095</v>
      </c>
      <c r="AL2406" t="s">
        <v>96</v>
      </c>
      <c r="AM2406" t="s">
        <v>97</v>
      </c>
      <c r="AN2406" t="s">
        <v>286</v>
      </c>
      <c r="AO2406" t="s">
        <v>70</v>
      </c>
    </row>
    <row r="2407" spans="1:41">
      <c r="A2407">
        <v>2396</v>
      </c>
      <c r="B2407" t="s">
        <v>41</v>
      </c>
      <c r="C2407" t="s">
        <v>42</v>
      </c>
      <c r="D2407" t="s">
        <v>43</v>
      </c>
      <c r="E2407">
        <f>"05"</f>
        <v>0</v>
      </c>
      <c r="F2407" t="s">
        <v>99</v>
      </c>
      <c r="G2407" t="s">
        <v>100</v>
      </c>
      <c r="H2407">
        <v>3596</v>
      </c>
      <c r="I2407" t="s">
        <v>2091</v>
      </c>
      <c r="J2407" t="s">
        <v>2092</v>
      </c>
      <c r="K2407" t="s">
        <v>48</v>
      </c>
      <c r="L2407" t="s">
        <v>322</v>
      </c>
      <c r="M2407">
        <v>19</v>
      </c>
      <c r="N2407" t="s">
        <v>2093</v>
      </c>
      <c r="O2407" t="s">
        <v>51</v>
      </c>
      <c r="P2407" t="s">
        <v>1862</v>
      </c>
      <c r="Q2407" t="s">
        <v>913</v>
      </c>
      <c r="R2407" t="s">
        <v>914</v>
      </c>
      <c r="S2407" t="s">
        <v>55</v>
      </c>
      <c r="T2407" t="s">
        <v>55</v>
      </c>
      <c r="U2407" t="s">
        <v>1902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60</v>
      </c>
      <c r="AF2407" t="s">
        <v>80</v>
      </c>
      <c r="AG2407" t="s">
        <v>80</v>
      </c>
      <c r="AH2407">
        <v>3</v>
      </c>
      <c r="AI2407">
        <f>"0512      "</f>
        <v>0</v>
      </c>
      <c r="AJ2407" t="s">
        <v>783</v>
      </c>
      <c r="AK2407" t="s">
        <v>784</v>
      </c>
      <c r="AL2407" t="s">
        <v>107</v>
      </c>
      <c r="AM2407" t="s">
        <v>108</v>
      </c>
      <c r="AN2407" t="s">
        <v>286</v>
      </c>
      <c r="AO2407" t="s">
        <v>70</v>
      </c>
    </row>
    <row r="2408" spans="1:41">
      <c r="A2408">
        <v>2397</v>
      </c>
      <c r="B2408" t="s">
        <v>41</v>
      </c>
      <c r="C2408" t="s">
        <v>42</v>
      </c>
      <c r="D2408" t="s">
        <v>43</v>
      </c>
      <c r="E2408">
        <f>"07"</f>
        <v>0</v>
      </c>
      <c r="F2408" t="s">
        <v>44</v>
      </c>
      <c r="G2408" t="s">
        <v>45</v>
      </c>
      <c r="H2408">
        <v>3596</v>
      </c>
      <c r="I2408" t="s">
        <v>2091</v>
      </c>
      <c r="J2408" t="s">
        <v>2092</v>
      </c>
      <c r="K2408" t="s">
        <v>48</v>
      </c>
      <c r="L2408" t="s">
        <v>322</v>
      </c>
      <c r="M2408">
        <v>19</v>
      </c>
      <c r="N2408" t="s">
        <v>2093</v>
      </c>
      <c r="O2408" t="s">
        <v>51</v>
      </c>
      <c r="P2408" t="s">
        <v>1862</v>
      </c>
      <c r="Q2408" t="s">
        <v>913</v>
      </c>
      <c r="R2408" t="s">
        <v>914</v>
      </c>
      <c r="S2408" t="s">
        <v>55</v>
      </c>
      <c r="T2408" t="s">
        <v>55</v>
      </c>
      <c r="U2408" t="s">
        <v>1902</v>
      </c>
      <c r="V2408" t="s">
        <v>80</v>
      </c>
      <c r="W2408" t="s">
        <v>80</v>
      </c>
      <c r="X2408" t="s">
        <v>60</v>
      </c>
      <c r="Y2408" t="s">
        <v>60</v>
      </c>
      <c r="Z2408" t="s">
        <v>61</v>
      </c>
      <c r="AA2408" t="s">
        <v>61</v>
      </c>
      <c r="AB2408" t="s">
        <v>61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4</v>
      </c>
      <c r="AI2408">
        <f>"07001     "</f>
        <v>0</v>
      </c>
      <c r="AJ2408" t="s">
        <v>777</v>
      </c>
      <c r="AK2408" t="s">
        <v>778</v>
      </c>
      <c r="AL2408" t="s">
        <v>66</v>
      </c>
      <c r="AM2408" t="s">
        <v>67</v>
      </c>
      <c r="AN2408" t="s">
        <v>286</v>
      </c>
      <c r="AO2408" t="s">
        <v>70</v>
      </c>
    </row>
    <row r="2409" spans="1:41">
      <c r="A2409">
        <v>2398</v>
      </c>
      <c r="B2409" t="s">
        <v>41</v>
      </c>
      <c r="C2409" t="s">
        <v>42</v>
      </c>
      <c r="D2409" t="s">
        <v>43</v>
      </c>
      <c r="E2409">
        <f>"05"</f>
        <v>0</v>
      </c>
      <c r="F2409" t="s">
        <v>99</v>
      </c>
      <c r="G2409" t="s">
        <v>100</v>
      </c>
      <c r="H2409">
        <v>3596</v>
      </c>
      <c r="I2409" t="s">
        <v>2091</v>
      </c>
      <c r="J2409" t="s">
        <v>2092</v>
      </c>
      <c r="K2409" t="s">
        <v>48</v>
      </c>
      <c r="L2409" t="s">
        <v>322</v>
      </c>
      <c r="M2409">
        <v>19</v>
      </c>
      <c r="N2409" t="s">
        <v>2093</v>
      </c>
      <c r="O2409" t="s">
        <v>51</v>
      </c>
      <c r="P2409" t="s">
        <v>1862</v>
      </c>
      <c r="Q2409" t="s">
        <v>913</v>
      </c>
      <c r="R2409" t="s">
        <v>914</v>
      </c>
      <c r="S2409" t="s">
        <v>55</v>
      </c>
      <c r="T2409" t="s">
        <v>55</v>
      </c>
      <c r="U2409" t="s">
        <v>1902</v>
      </c>
      <c r="V2409" t="s">
        <v>80</v>
      </c>
      <c r="W2409" t="s">
        <v>80</v>
      </c>
      <c r="X2409" t="s">
        <v>60</v>
      </c>
      <c r="Y2409" t="s">
        <v>60</v>
      </c>
      <c r="Z2409" t="s">
        <v>61</v>
      </c>
      <c r="AA2409" t="s">
        <v>61</v>
      </c>
      <c r="AB2409" t="s">
        <v>61</v>
      </c>
      <c r="AC2409" t="s">
        <v>60</v>
      </c>
      <c r="AD2409" t="s">
        <v>61</v>
      </c>
      <c r="AE2409" t="s">
        <v>60</v>
      </c>
      <c r="AF2409" t="s">
        <v>80</v>
      </c>
      <c r="AG2409" t="s">
        <v>80</v>
      </c>
      <c r="AH2409">
        <v>5</v>
      </c>
      <c r="AI2409">
        <f>"053       "</f>
        <v>0</v>
      </c>
      <c r="AJ2409" t="s">
        <v>2096</v>
      </c>
      <c r="AK2409" t="s">
        <v>2097</v>
      </c>
      <c r="AL2409" t="s">
        <v>107</v>
      </c>
      <c r="AM2409" t="s">
        <v>108</v>
      </c>
      <c r="AN2409" t="s">
        <v>286</v>
      </c>
      <c r="AO2409" t="s">
        <v>70</v>
      </c>
    </row>
    <row r="2410" spans="1:41">
      <c r="A2410">
        <v>2399</v>
      </c>
      <c r="B2410" t="s">
        <v>41</v>
      </c>
      <c r="C2410" t="s">
        <v>42</v>
      </c>
      <c r="D2410" t="s">
        <v>43</v>
      </c>
      <c r="E2410">
        <f>"01"</f>
        <v>0</v>
      </c>
      <c r="F2410" t="s">
        <v>377</v>
      </c>
      <c r="G2410" t="s">
        <v>378</v>
      </c>
      <c r="H2410">
        <v>3596</v>
      </c>
      <c r="I2410" t="s">
        <v>2091</v>
      </c>
      <c r="J2410" t="s">
        <v>2092</v>
      </c>
      <c r="K2410" t="s">
        <v>48</v>
      </c>
      <c r="L2410" t="s">
        <v>322</v>
      </c>
      <c r="M2410">
        <v>19</v>
      </c>
      <c r="N2410" t="s">
        <v>2093</v>
      </c>
      <c r="O2410" t="s">
        <v>51</v>
      </c>
      <c r="P2410" t="s">
        <v>1862</v>
      </c>
      <c r="Q2410" t="s">
        <v>913</v>
      </c>
      <c r="R2410" t="s">
        <v>914</v>
      </c>
      <c r="S2410" t="s">
        <v>55</v>
      </c>
      <c r="T2410" t="s">
        <v>55</v>
      </c>
      <c r="U2410" t="s">
        <v>1902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80</v>
      </c>
      <c r="AG2410" t="s">
        <v>80</v>
      </c>
      <c r="AH2410">
        <v>6</v>
      </c>
      <c r="AI2410">
        <f>"011       "</f>
        <v>0</v>
      </c>
      <c r="AJ2410" t="s">
        <v>2098</v>
      </c>
      <c r="AK2410" t="s">
        <v>2099</v>
      </c>
      <c r="AL2410" t="s">
        <v>66</v>
      </c>
      <c r="AM2410" t="s">
        <v>67</v>
      </c>
      <c r="AN2410" t="s">
        <v>286</v>
      </c>
      <c r="AO2410" t="s">
        <v>70</v>
      </c>
    </row>
    <row r="2411" spans="1:41">
      <c r="A2411">
        <v>2400</v>
      </c>
      <c r="B2411" t="s">
        <v>41</v>
      </c>
      <c r="C2411" t="s">
        <v>42</v>
      </c>
      <c r="D2411" t="s">
        <v>43</v>
      </c>
      <c r="E2411">
        <f>"05"</f>
        <v>0</v>
      </c>
      <c r="F2411" t="s">
        <v>99</v>
      </c>
      <c r="G2411" t="s">
        <v>100</v>
      </c>
      <c r="H2411">
        <v>3596</v>
      </c>
      <c r="I2411" t="s">
        <v>2091</v>
      </c>
      <c r="J2411" t="s">
        <v>2092</v>
      </c>
      <c r="K2411" t="s">
        <v>48</v>
      </c>
      <c r="L2411" t="s">
        <v>322</v>
      </c>
      <c r="M2411">
        <v>19</v>
      </c>
      <c r="N2411" t="s">
        <v>2093</v>
      </c>
      <c r="O2411" t="s">
        <v>51</v>
      </c>
      <c r="P2411" t="s">
        <v>1862</v>
      </c>
      <c r="Q2411" t="s">
        <v>913</v>
      </c>
      <c r="R2411" t="s">
        <v>914</v>
      </c>
      <c r="S2411" t="s">
        <v>55</v>
      </c>
      <c r="T2411" t="s">
        <v>55</v>
      </c>
      <c r="U2411" t="s">
        <v>1902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80</v>
      </c>
      <c r="AG2411" t="s">
        <v>80</v>
      </c>
      <c r="AH2411">
        <v>7</v>
      </c>
      <c r="AI2411">
        <f>"0513      "</f>
        <v>0</v>
      </c>
      <c r="AJ2411" t="s">
        <v>110</v>
      </c>
      <c r="AK2411" t="s">
        <v>111</v>
      </c>
      <c r="AL2411" t="s">
        <v>107</v>
      </c>
      <c r="AM2411" t="s">
        <v>108</v>
      </c>
      <c r="AN2411" t="s">
        <v>286</v>
      </c>
      <c r="AO2411" t="s">
        <v>70</v>
      </c>
    </row>
    <row r="2412" spans="1:41">
      <c r="A2412">
        <v>2401</v>
      </c>
      <c r="B2412" t="s">
        <v>41</v>
      </c>
      <c r="C2412" t="s">
        <v>42</v>
      </c>
      <c r="D2412" t="s">
        <v>43</v>
      </c>
      <c r="E2412">
        <f>"09"</f>
        <v>0</v>
      </c>
      <c r="F2412" t="s">
        <v>297</v>
      </c>
      <c r="G2412" t="s">
        <v>298</v>
      </c>
      <c r="H2412">
        <v>3596</v>
      </c>
      <c r="I2412" t="s">
        <v>2091</v>
      </c>
      <c r="J2412" t="s">
        <v>2092</v>
      </c>
      <c r="K2412" t="s">
        <v>48</v>
      </c>
      <c r="L2412" t="s">
        <v>322</v>
      </c>
      <c r="M2412">
        <v>19</v>
      </c>
      <c r="N2412" t="s">
        <v>2093</v>
      </c>
      <c r="O2412" t="s">
        <v>51</v>
      </c>
      <c r="P2412" t="s">
        <v>1862</v>
      </c>
      <c r="Q2412" t="s">
        <v>913</v>
      </c>
      <c r="R2412" t="s">
        <v>914</v>
      </c>
      <c r="S2412" t="s">
        <v>55</v>
      </c>
      <c r="T2412" t="s">
        <v>55</v>
      </c>
      <c r="U2412" t="s">
        <v>1902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8</v>
      </c>
      <c r="AI2412">
        <f>"092       "</f>
        <v>0</v>
      </c>
      <c r="AJ2412" t="s">
        <v>2100</v>
      </c>
      <c r="AK2412" t="s">
        <v>2101</v>
      </c>
      <c r="AL2412" t="s">
        <v>843</v>
      </c>
      <c r="AM2412" t="s">
        <v>844</v>
      </c>
      <c r="AN2412" t="s">
        <v>286</v>
      </c>
      <c r="AO2412" t="s">
        <v>70</v>
      </c>
    </row>
    <row r="2413" spans="1:41">
      <c r="A2413">
        <v>2402</v>
      </c>
      <c r="B2413" t="s">
        <v>41</v>
      </c>
      <c r="C2413" t="s">
        <v>42</v>
      </c>
      <c r="D2413" t="s">
        <v>43</v>
      </c>
      <c r="E2413">
        <f>"05"</f>
        <v>0</v>
      </c>
      <c r="F2413" t="s">
        <v>99</v>
      </c>
      <c r="G2413" t="s">
        <v>100</v>
      </c>
      <c r="H2413">
        <v>3596</v>
      </c>
      <c r="I2413" t="s">
        <v>2091</v>
      </c>
      <c r="J2413" t="s">
        <v>2092</v>
      </c>
      <c r="K2413" t="s">
        <v>48</v>
      </c>
      <c r="L2413" t="s">
        <v>322</v>
      </c>
      <c r="M2413">
        <v>19</v>
      </c>
      <c r="N2413" t="s">
        <v>2093</v>
      </c>
      <c r="O2413" t="s">
        <v>51</v>
      </c>
      <c r="P2413" t="s">
        <v>1862</v>
      </c>
      <c r="Q2413" t="s">
        <v>913</v>
      </c>
      <c r="R2413" t="s">
        <v>914</v>
      </c>
      <c r="S2413" t="s">
        <v>55</v>
      </c>
      <c r="T2413" t="s">
        <v>55</v>
      </c>
      <c r="U2413" t="s">
        <v>1902</v>
      </c>
      <c r="V2413" t="s">
        <v>80</v>
      </c>
      <c r="W2413" t="s">
        <v>80</v>
      </c>
      <c r="X2413" t="s">
        <v>60</v>
      </c>
      <c r="Y2413" t="s">
        <v>60</v>
      </c>
      <c r="Z2413" t="s">
        <v>61</v>
      </c>
      <c r="AA2413" t="s">
        <v>61</v>
      </c>
      <c r="AB2413" t="s">
        <v>61</v>
      </c>
      <c r="AC2413" t="s">
        <v>60</v>
      </c>
      <c r="AD2413" t="s">
        <v>61</v>
      </c>
      <c r="AE2413" t="s">
        <v>60</v>
      </c>
      <c r="AF2413" t="s">
        <v>80</v>
      </c>
      <c r="AG2413" t="s">
        <v>80</v>
      </c>
      <c r="AH2413">
        <v>9</v>
      </c>
      <c r="AI2413">
        <f>"0531      "</f>
        <v>0</v>
      </c>
      <c r="AJ2413" t="s">
        <v>194</v>
      </c>
      <c r="AK2413" t="s">
        <v>195</v>
      </c>
      <c r="AL2413" t="s">
        <v>107</v>
      </c>
      <c r="AM2413" t="s">
        <v>108</v>
      </c>
      <c r="AN2413" t="s">
        <v>286</v>
      </c>
      <c r="AO2413" t="s">
        <v>70</v>
      </c>
    </row>
    <row r="2414" spans="1:41">
      <c r="A2414">
        <v>2403</v>
      </c>
      <c r="B2414" t="s">
        <v>41</v>
      </c>
      <c r="C2414" t="s">
        <v>42</v>
      </c>
      <c r="D2414" t="s">
        <v>43</v>
      </c>
      <c r="E2414">
        <f>"07"</f>
        <v>0</v>
      </c>
      <c r="F2414" t="s">
        <v>44</v>
      </c>
      <c r="G2414" t="s">
        <v>45</v>
      </c>
      <c r="H2414">
        <v>3596</v>
      </c>
      <c r="I2414" t="s">
        <v>2091</v>
      </c>
      <c r="J2414" t="s">
        <v>2092</v>
      </c>
      <c r="K2414" t="s">
        <v>48</v>
      </c>
      <c r="L2414" t="s">
        <v>322</v>
      </c>
      <c r="M2414">
        <v>19</v>
      </c>
      <c r="N2414" t="s">
        <v>2093</v>
      </c>
      <c r="O2414" t="s">
        <v>51</v>
      </c>
      <c r="P2414" t="s">
        <v>1862</v>
      </c>
      <c r="Q2414" t="s">
        <v>913</v>
      </c>
      <c r="R2414" t="s">
        <v>914</v>
      </c>
      <c r="S2414" t="s">
        <v>55</v>
      </c>
      <c r="T2414" t="s">
        <v>55</v>
      </c>
      <c r="U2414" t="s">
        <v>1902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10</v>
      </c>
      <c r="AI2414">
        <f>"071       "</f>
        <v>0</v>
      </c>
      <c r="AJ2414" t="s">
        <v>1291</v>
      </c>
      <c r="AK2414" t="s">
        <v>1292</v>
      </c>
      <c r="AL2414" t="s">
        <v>66</v>
      </c>
      <c r="AM2414" t="s">
        <v>67</v>
      </c>
      <c r="AN2414" t="s">
        <v>286</v>
      </c>
      <c r="AO2414" t="s">
        <v>70</v>
      </c>
    </row>
    <row r="2415" spans="1:41">
      <c r="A2415">
        <v>2404</v>
      </c>
      <c r="B2415" t="s">
        <v>41</v>
      </c>
      <c r="C2415" t="s">
        <v>42</v>
      </c>
      <c r="D2415" t="s">
        <v>43</v>
      </c>
      <c r="E2415">
        <f>"07"</f>
        <v>0</v>
      </c>
      <c r="F2415" t="s">
        <v>44</v>
      </c>
      <c r="G2415" t="s">
        <v>45</v>
      </c>
      <c r="H2415">
        <v>3596</v>
      </c>
      <c r="I2415" t="s">
        <v>2091</v>
      </c>
      <c r="J2415" t="s">
        <v>2092</v>
      </c>
      <c r="K2415" t="s">
        <v>48</v>
      </c>
      <c r="L2415" t="s">
        <v>322</v>
      </c>
      <c r="M2415">
        <v>19</v>
      </c>
      <c r="N2415" t="s">
        <v>2093</v>
      </c>
      <c r="O2415" t="s">
        <v>51</v>
      </c>
      <c r="P2415" t="s">
        <v>1862</v>
      </c>
      <c r="Q2415" t="s">
        <v>913</v>
      </c>
      <c r="R2415" t="s">
        <v>914</v>
      </c>
      <c r="S2415" t="s">
        <v>55</v>
      </c>
      <c r="T2415" t="s">
        <v>55</v>
      </c>
      <c r="U2415" t="s">
        <v>1902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12</v>
      </c>
      <c r="AI2415">
        <f>"071       "</f>
        <v>0</v>
      </c>
      <c r="AJ2415" t="s">
        <v>1291</v>
      </c>
      <c r="AK2415" t="s">
        <v>1292</v>
      </c>
      <c r="AL2415" t="s">
        <v>66</v>
      </c>
      <c r="AM2415" t="s">
        <v>67</v>
      </c>
      <c r="AN2415" t="s">
        <v>286</v>
      </c>
      <c r="AO2415" t="s">
        <v>70</v>
      </c>
    </row>
    <row r="2416" spans="1:41">
      <c r="A2416">
        <v>2405</v>
      </c>
      <c r="B2416" t="s">
        <v>41</v>
      </c>
      <c r="C2416" t="s">
        <v>42</v>
      </c>
      <c r="D2416" t="s">
        <v>43</v>
      </c>
      <c r="E2416">
        <f>"05"</f>
        <v>0</v>
      </c>
      <c r="F2416" t="s">
        <v>99</v>
      </c>
      <c r="G2416" t="s">
        <v>100</v>
      </c>
      <c r="H2416">
        <v>3596</v>
      </c>
      <c r="I2416" t="s">
        <v>2091</v>
      </c>
      <c r="J2416" t="s">
        <v>2092</v>
      </c>
      <c r="K2416" t="s">
        <v>48</v>
      </c>
      <c r="L2416" t="s">
        <v>322</v>
      </c>
      <c r="M2416">
        <v>19</v>
      </c>
      <c r="N2416" t="s">
        <v>2093</v>
      </c>
      <c r="O2416" t="s">
        <v>51</v>
      </c>
      <c r="P2416" t="s">
        <v>1862</v>
      </c>
      <c r="Q2416" t="s">
        <v>913</v>
      </c>
      <c r="R2416" t="s">
        <v>914</v>
      </c>
      <c r="S2416" t="s">
        <v>55</v>
      </c>
      <c r="T2416" t="s">
        <v>55</v>
      </c>
      <c r="U2416" t="s">
        <v>1902</v>
      </c>
      <c r="V2416" t="s">
        <v>80</v>
      </c>
      <c r="W2416" t="s">
        <v>80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60</v>
      </c>
      <c r="AF2416" t="s">
        <v>80</v>
      </c>
      <c r="AG2416" t="s">
        <v>80</v>
      </c>
      <c r="AH2416">
        <v>13</v>
      </c>
      <c r="AI2416">
        <f>"0501      "</f>
        <v>0</v>
      </c>
      <c r="AJ2416" t="s">
        <v>460</v>
      </c>
      <c r="AK2416" t="s">
        <v>461</v>
      </c>
      <c r="AL2416" t="s">
        <v>107</v>
      </c>
      <c r="AM2416" t="s">
        <v>108</v>
      </c>
      <c r="AN2416" t="s">
        <v>286</v>
      </c>
      <c r="AO2416" t="s">
        <v>70</v>
      </c>
    </row>
    <row r="2417" spans="1:41">
      <c r="A2417">
        <v>2406</v>
      </c>
      <c r="B2417" t="s">
        <v>41</v>
      </c>
      <c r="C2417" t="s">
        <v>42</v>
      </c>
      <c r="D2417" t="s">
        <v>43</v>
      </c>
      <c r="E2417">
        <f>"07"</f>
        <v>0</v>
      </c>
      <c r="F2417" t="s">
        <v>44</v>
      </c>
      <c r="G2417" t="s">
        <v>45</v>
      </c>
      <c r="H2417">
        <v>3596</v>
      </c>
      <c r="I2417" t="s">
        <v>2091</v>
      </c>
      <c r="J2417" t="s">
        <v>2092</v>
      </c>
      <c r="K2417" t="s">
        <v>48</v>
      </c>
      <c r="L2417" t="s">
        <v>322</v>
      </c>
      <c r="M2417">
        <v>19</v>
      </c>
      <c r="N2417" t="s">
        <v>2093</v>
      </c>
      <c r="O2417" t="s">
        <v>51</v>
      </c>
      <c r="P2417" t="s">
        <v>1862</v>
      </c>
      <c r="Q2417" t="s">
        <v>913</v>
      </c>
      <c r="R2417" t="s">
        <v>914</v>
      </c>
      <c r="S2417" t="s">
        <v>55</v>
      </c>
      <c r="T2417" t="s">
        <v>55</v>
      </c>
      <c r="U2417" t="s">
        <v>1902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14</v>
      </c>
      <c r="AI2417">
        <f>"07001     "</f>
        <v>0</v>
      </c>
      <c r="AJ2417" t="s">
        <v>777</v>
      </c>
      <c r="AK2417" t="s">
        <v>778</v>
      </c>
      <c r="AL2417" t="s">
        <v>66</v>
      </c>
      <c r="AM2417" t="s">
        <v>67</v>
      </c>
      <c r="AN2417" t="s">
        <v>286</v>
      </c>
      <c r="AO2417" t="s">
        <v>70</v>
      </c>
    </row>
    <row r="2418" spans="1:41">
      <c r="A2418">
        <v>2407</v>
      </c>
      <c r="B2418" t="s">
        <v>41</v>
      </c>
      <c r="C2418" t="s">
        <v>42</v>
      </c>
      <c r="D2418" t="s">
        <v>43</v>
      </c>
      <c r="E2418">
        <f>"05"</f>
        <v>0</v>
      </c>
      <c r="F2418" t="s">
        <v>99</v>
      </c>
      <c r="G2418" t="s">
        <v>100</v>
      </c>
      <c r="H2418">
        <v>3596</v>
      </c>
      <c r="I2418" t="s">
        <v>2091</v>
      </c>
      <c r="J2418" t="s">
        <v>2092</v>
      </c>
      <c r="K2418" t="s">
        <v>48</v>
      </c>
      <c r="L2418" t="s">
        <v>322</v>
      </c>
      <c r="M2418">
        <v>19</v>
      </c>
      <c r="N2418" t="s">
        <v>2093</v>
      </c>
      <c r="O2418" t="s">
        <v>51</v>
      </c>
      <c r="P2418" t="s">
        <v>1862</v>
      </c>
      <c r="Q2418" t="s">
        <v>913</v>
      </c>
      <c r="R2418" t="s">
        <v>914</v>
      </c>
      <c r="S2418" t="s">
        <v>55</v>
      </c>
      <c r="T2418" t="s">
        <v>55</v>
      </c>
      <c r="U2418" t="s">
        <v>1902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15</v>
      </c>
      <c r="AI2418">
        <f>"051       "</f>
        <v>0</v>
      </c>
      <c r="AJ2418" t="s">
        <v>2102</v>
      </c>
      <c r="AK2418" t="s">
        <v>2103</v>
      </c>
      <c r="AL2418" t="s">
        <v>107</v>
      </c>
      <c r="AM2418" t="s">
        <v>108</v>
      </c>
      <c r="AN2418" t="s">
        <v>286</v>
      </c>
      <c r="AO2418" t="s">
        <v>70</v>
      </c>
    </row>
    <row r="2419" spans="1:41">
      <c r="A2419">
        <v>2408</v>
      </c>
      <c r="B2419" t="s">
        <v>41</v>
      </c>
      <c r="C2419" t="s">
        <v>42</v>
      </c>
      <c r="D2419" t="s">
        <v>43</v>
      </c>
      <c r="E2419">
        <f>"05"</f>
        <v>0</v>
      </c>
      <c r="F2419" t="s">
        <v>99</v>
      </c>
      <c r="G2419" t="s">
        <v>100</v>
      </c>
      <c r="H2419">
        <v>3596</v>
      </c>
      <c r="I2419" t="s">
        <v>2091</v>
      </c>
      <c r="J2419" t="s">
        <v>2092</v>
      </c>
      <c r="K2419" t="s">
        <v>48</v>
      </c>
      <c r="L2419" t="s">
        <v>322</v>
      </c>
      <c r="M2419">
        <v>19</v>
      </c>
      <c r="N2419" t="s">
        <v>2093</v>
      </c>
      <c r="O2419" t="s">
        <v>51</v>
      </c>
      <c r="P2419" t="s">
        <v>1862</v>
      </c>
      <c r="Q2419" t="s">
        <v>913</v>
      </c>
      <c r="R2419" t="s">
        <v>914</v>
      </c>
      <c r="S2419" t="s">
        <v>55</v>
      </c>
      <c r="T2419" t="s">
        <v>55</v>
      </c>
      <c r="U2419" t="s">
        <v>1902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16</v>
      </c>
      <c r="AI2419">
        <f>"052       "</f>
        <v>0</v>
      </c>
      <c r="AJ2419" t="s">
        <v>966</v>
      </c>
      <c r="AK2419" t="s">
        <v>967</v>
      </c>
      <c r="AL2419" t="s">
        <v>107</v>
      </c>
      <c r="AM2419" t="s">
        <v>108</v>
      </c>
      <c r="AN2419" t="s">
        <v>286</v>
      </c>
      <c r="AO2419" t="s">
        <v>70</v>
      </c>
    </row>
    <row r="2420" spans="1:41">
      <c r="A2420">
        <v>2409</v>
      </c>
      <c r="B2420" t="s">
        <v>41</v>
      </c>
      <c r="C2420" t="s">
        <v>42</v>
      </c>
      <c r="D2420" t="s">
        <v>43</v>
      </c>
      <c r="E2420">
        <f>"08"</f>
        <v>0</v>
      </c>
      <c r="F2420" t="s">
        <v>241</v>
      </c>
      <c r="G2420" t="s">
        <v>242</v>
      </c>
      <c r="H2420">
        <v>3596</v>
      </c>
      <c r="I2420" t="s">
        <v>2091</v>
      </c>
      <c r="J2420" t="s">
        <v>2092</v>
      </c>
      <c r="K2420" t="s">
        <v>48</v>
      </c>
      <c r="L2420" t="s">
        <v>322</v>
      </c>
      <c r="M2420">
        <v>19</v>
      </c>
      <c r="N2420" t="s">
        <v>2093</v>
      </c>
      <c r="O2420" t="s">
        <v>51</v>
      </c>
      <c r="P2420" t="s">
        <v>1862</v>
      </c>
      <c r="Q2420" t="s">
        <v>913</v>
      </c>
      <c r="R2420" t="s">
        <v>914</v>
      </c>
      <c r="S2420" t="s">
        <v>55</v>
      </c>
      <c r="T2420" t="s">
        <v>55</v>
      </c>
      <c r="U2420" t="s">
        <v>1902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17</v>
      </c>
      <c r="AI2420">
        <f>"083       "</f>
        <v>0</v>
      </c>
      <c r="AJ2420" t="s">
        <v>2104</v>
      </c>
      <c r="AK2420" t="s">
        <v>2105</v>
      </c>
      <c r="AL2420" t="s">
        <v>375</v>
      </c>
      <c r="AM2420" t="s">
        <v>376</v>
      </c>
      <c r="AN2420" t="s">
        <v>286</v>
      </c>
      <c r="AO2420" t="s">
        <v>70</v>
      </c>
    </row>
    <row r="2421" spans="1:41">
      <c r="A2421">
        <v>2410</v>
      </c>
      <c r="B2421" t="s">
        <v>41</v>
      </c>
      <c r="C2421" t="s">
        <v>42</v>
      </c>
      <c r="D2421" t="s">
        <v>43</v>
      </c>
      <c r="E2421">
        <f>"06"</f>
        <v>0</v>
      </c>
      <c r="F2421" t="s">
        <v>448</v>
      </c>
      <c r="G2421" t="s">
        <v>449</v>
      </c>
      <c r="H2421">
        <v>3596</v>
      </c>
      <c r="I2421" t="s">
        <v>2091</v>
      </c>
      <c r="J2421" t="s">
        <v>2092</v>
      </c>
      <c r="K2421" t="s">
        <v>48</v>
      </c>
      <c r="L2421" t="s">
        <v>322</v>
      </c>
      <c r="M2421">
        <v>19</v>
      </c>
      <c r="N2421" t="s">
        <v>2093</v>
      </c>
      <c r="O2421" t="s">
        <v>51</v>
      </c>
      <c r="P2421" t="s">
        <v>1862</v>
      </c>
      <c r="Q2421" t="s">
        <v>913</v>
      </c>
      <c r="R2421" t="s">
        <v>914</v>
      </c>
      <c r="S2421" t="s">
        <v>55</v>
      </c>
      <c r="T2421" t="s">
        <v>55</v>
      </c>
      <c r="U2421" t="s">
        <v>1902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18</v>
      </c>
      <c r="AI2421">
        <f>"061       "</f>
        <v>0</v>
      </c>
      <c r="AJ2421" t="s">
        <v>2106</v>
      </c>
      <c r="AK2421" t="s">
        <v>2107</v>
      </c>
      <c r="AL2421" t="s">
        <v>231</v>
      </c>
      <c r="AM2421" t="s">
        <v>232</v>
      </c>
      <c r="AN2421" t="s">
        <v>286</v>
      </c>
      <c r="AO2421" t="s">
        <v>70</v>
      </c>
    </row>
    <row r="2422" spans="1:41">
      <c r="A2422">
        <v>2411</v>
      </c>
      <c r="B2422" t="s">
        <v>41</v>
      </c>
      <c r="C2422" t="s">
        <v>42</v>
      </c>
      <c r="D2422" t="s">
        <v>43</v>
      </c>
      <c r="E2422">
        <f>"08"</f>
        <v>0</v>
      </c>
      <c r="F2422" t="s">
        <v>241</v>
      </c>
      <c r="G2422" t="s">
        <v>242</v>
      </c>
      <c r="H2422">
        <v>3596</v>
      </c>
      <c r="I2422" t="s">
        <v>2091</v>
      </c>
      <c r="J2422" t="s">
        <v>2092</v>
      </c>
      <c r="K2422" t="s">
        <v>48</v>
      </c>
      <c r="L2422" t="s">
        <v>322</v>
      </c>
      <c r="M2422">
        <v>19</v>
      </c>
      <c r="N2422" t="s">
        <v>2093</v>
      </c>
      <c r="O2422" t="s">
        <v>51</v>
      </c>
      <c r="P2422" t="s">
        <v>1862</v>
      </c>
      <c r="Q2422" t="s">
        <v>913</v>
      </c>
      <c r="R2422" t="s">
        <v>914</v>
      </c>
      <c r="S2422" t="s">
        <v>55</v>
      </c>
      <c r="T2422" t="s">
        <v>55</v>
      </c>
      <c r="U2422" t="s">
        <v>1902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20</v>
      </c>
      <c r="AI2422">
        <f>"082       "</f>
        <v>0</v>
      </c>
      <c r="AJ2422" t="s">
        <v>718</v>
      </c>
      <c r="AK2422" t="s">
        <v>719</v>
      </c>
      <c r="AL2422" t="s">
        <v>248</v>
      </c>
      <c r="AM2422" t="s">
        <v>249</v>
      </c>
      <c r="AN2422" t="s">
        <v>286</v>
      </c>
      <c r="AO2422" t="s">
        <v>70</v>
      </c>
    </row>
    <row r="2423" spans="1:41">
      <c r="A2423">
        <v>2412</v>
      </c>
      <c r="B2423" t="s">
        <v>41</v>
      </c>
      <c r="C2423" t="s">
        <v>42</v>
      </c>
      <c r="D2423" t="s">
        <v>43</v>
      </c>
      <c r="E2423">
        <f>"08"</f>
        <v>0</v>
      </c>
      <c r="F2423" t="s">
        <v>241</v>
      </c>
      <c r="G2423" t="s">
        <v>242</v>
      </c>
      <c r="H2423">
        <v>3596</v>
      </c>
      <c r="I2423" t="s">
        <v>2091</v>
      </c>
      <c r="J2423" t="s">
        <v>2092</v>
      </c>
      <c r="K2423" t="s">
        <v>48</v>
      </c>
      <c r="L2423" t="s">
        <v>322</v>
      </c>
      <c r="M2423">
        <v>19</v>
      </c>
      <c r="N2423" t="s">
        <v>2093</v>
      </c>
      <c r="O2423" t="s">
        <v>51</v>
      </c>
      <c r="P2423" t="s">
        <v>1862</v>
      </c>
      <c r="Q2423" t="s">
        <v>913</v>
      </c>
      <c r="R2423" t="s">
        <v>914</v>
      </c>
      <c r="S2423" t="s">
        <v>55</v>
      </c>
      <c r="T2423" t="s">
        <v>55</v>
      </c>
      <c r="U2423" t="s">
        <v>1902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22</v>
      </c>
      <c r="AI2423">
        <f>"0832      "</f>
        <v>0</v>
      </c>
      <c r="AJ2423" t="s">
        <v>982</v>
      </c>
      <c r="AK2423" t="s">
        <v>983</v>
      </c>
      <c r="AL2423" t="s">
        <v>375</v>
      </c>
      <c r="AM2423" t="s">
        <v>376</v>
      </c>
      <c r="AN2423" t="s">
        <v>286</v>
      </c>
      <c r="AO2423" t="s">
        <v>70</v>
      </c>
    </row>
    <row r="2424" spans="1:41">
      <c r="A2424">
        <v>2413</v>
      </c>
      <c r="B2424" t="s">
        <v>41</v>
      </c>
      <c r="C2424" t="s">
        <v>42</v>
      </c>
      <c r="D2424" t="s">
        <v>43</v>
      </c>
      <c r="E2424">
        <f>"05"</f>
        <v>0</v>
      </c>
      <c r="F2424" t="s">
        <v>99</v>
      </c>
      <c r="G2424" t="s">
        <v>100</v>
      </c>
      <c r="H2424">
        <v>3596</v>
      </c>
      <c r="I2424" t="s">
        <v>2091</v>
      </c>
      <c r="J2424" t="s">
        <v>2092</v>
      </c>
      <c r="K2424" t="s">
        <v>48</v>
      </c>
      <c r="L2424" t="s">
        <v>322</v>
      </c>
      <c r="M2424">
        <v>19</v>
      </c>
      <c r="N2424" t="s">
        <v>2093</v>
      </c>
      <c r="O2424" t="s">
        <v>51</v>
      </c>
      <c r="P2424" t="s">
        <v>1862</v>
      </c>
      <c r="Q2424" t="s">
        <v>913</v>
      </c>
      <c r="R2424" t="s">
        <v>914</v>
      </c>
      <c r="S2424" t="s">
        <v>55</v>
      </c>
      <c r="T2424" t="s">
        <v>55</v>
      </c>
      <c r="U2424" t="s">
        <v>1902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23</v>
      </c>
      <c r="AI2424">
        <f>"054       "</f>
        <v>0</v>
      </c>
      <c r="AJ2424" t="s">
        <v>2108</v>
      </c>
      <c r="AK2424" t="s">
        <v>2109</v>
      </c>
      <c r="AL2424" t="s">
        <v>107</v>
      </c>
      <c r="AM2424" t="s">
        <v>108</v>
      </c>
      <c r="AN2424" t="s">
        <v>286</v>
      </c>
      <c r="AO2424" t="s">
        <v>70</v>
      </c>
    </row>
    <row r="2425" spans="1:41">
      <c r="A2425">
        <v>2414</v>
      </c>
      <c r="B2425" t="s">
        <v>41</v>
      </c>
      <c r="C2425" t="s">
        <v>42</v>
      </c>
      <c r="D2425" t="s">
        <v>43</v>
      </c>
      <c r="E2425">
        <f>"04"</f>
        <v>0</v>
      </c>
      <c r="F2425" t="s">
        <v>86</v>
      </c>
      <c r="G2425" t="s">
        <v>87</v>
      </c>
      <c r="H2425">
        <v>3596</v>
      </c>
      <c r="I2425" t="s">
        <v>2091</v>
      </c>
      <c r="J2425" t="s">
        <v>2092</v>
      </c>
      <c r="K2425" t="s">
        <v>48</v>
      </c>
      <c r="L2425" t="s">
        <v>322</v>
      </c>
      <c r="M2425">
        <v>19</v>
      </c>
      <c r="N2425" t="s">
        <v>2093</v>
      </c>
      <c r="O2425" t="s">
        <v>51</v>
      </c>
      <c r="P2425" t="s">
        <v>1862</v>
      </c>
      <c r="Q2425" t="s">
        <v>913</v>
      </c>
      <c r="R2425" t="s">
        <v>914</v>
      </c>
      <c r="S2425" t="s">
        <v>55</v>
      </c>
      <c r="T2425" t="s">
        <v>55</v>
      </c>
      <c r="U2425" t="s">
        <v>1902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24</v>
      </c>
      <c r="AI2425">
        <f>"041       "</f>
        <v>0</v>
      </c>
      <c r="AJ2425" t="s">
        <v>2110</v>
      </c>
      <c r="AK2425" t="s">
        <v>2111</v>
      </c>
      <c r="AL2425" t="s">
        <v>96</v>
      </c>
      <c r="AM2425" t="s">
        <v>97</v>
      </c>
      <c r="AN2425" t="s">
        <v>68</v>
      </c>
      <c r="AO2425" t="s">
        <v>71</v>
      </c>
    </row>
    <row r="2426" spans="1:41">
      <c r="A2426">
        <v>2415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2091</v>
      </c>
      <c r="J2426" t="s">
        <v>2092</v>
      </c>
      <c r="K2426" t="s">
        <v>48</v>
      </c>
      <c r="L2426" t="s">
        <v>322</v>
      </c>
      <c r="M2426">
        <v>19</v>
      </c>
      <c r="N2426" t="s">
        <v>2093</v>
      </c>
      <c r="O2426" t="s">
        <v>51</v>
      </c>
      <c r="P2426" t="s">
        <v>1862</v>
      </c>
      <c r="Q2426" t="s">
        <v>913</v>
      </c>
      <c r="R2426" t="s">
        <v>914</v>
      </c>
      <c r="S2426" t="s">
        <v>55</v>
      </c>
      <c r="T2426" t="s">
        <v>55</v>
      </c>
      <c r="U2426" t="s">
        <v>1902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25</v>
      </c>
      <c r="AI2426">
        <f>"0511      "</f>
        <v>0</v>
      </c>
      <c r="AJ2426" t="s">
        <v>1313</v>
      </c>
      <c r="AK2426" t="s">
        <v>1314</v>
      </c>
      <c r="AL2426" t="s">
        <v>107</v>
      </c>
      <c r="AM2426" t="s">
        <v>108</v>
      </c>
      <c r="AN2426" t="s">
        <v>286</v>
      </c>
      <c r="AO2426" t="s">
        <v>70</v>
      </c>
    </row>
    <row r="2427" spans="1:41">
      <c r="A2427">
        <v>2416</v>
      </c>
      <c r="B2427" t="s">
        <v>41</v>
      </c>
      <c r="C2427" t="s">
        <v>42</v>
      </c>
      <c r="D2427" t="s">
        <v>43</v>
      </c>
      <c r="E2427">
        <f>"06"</f>
        <v>0</v>
      </c>
      <c r="F2427" t="s">
        <v>448</v>
      </c>
      <c r="G2427" t="s">
        <v>449</v>
      </c>
      <c r="H2427">
        <v>3596</v>
      </c>
      <c r="I2427" t="s">
        <v>2091</v>
      </c>
      <c r="J2427" t="s">
        <v>2092</v>
      </c>
      <c r="K2427" t="s">
        <v>48</v>
      </c>
      <c r="L2427" t="s">
        <v>322</v>
      </c>
      <c r="M2427">
        <v>19</v>
      </c>
      <c r="N2427" t="s">
        <v>2093</v>
      </c>
      <c r="O2427" t="s">
        <v>51</v>
      </c>
      <c r="P2427" t="s">
        <v>1862</v>
      </c>
      <c r="Q2427" t="s">
        <v>913</v>
      </c>
      <c r="R2427" t="s">
        <v>914</v>
      </c>
      <c r="S2427" t="s">
        <v>55</v>
      </c>
      <c r="T2427" t="s">
        <v>55</v>
      </c>
      <c r="U2427" t="s">
        <v>1902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26</v>
      </c>
      <c r="AI2427">
        <f>"062       "</f>
        <v>0</v>
      </c>
      <c r="AJ2427" t="s">
        <v>678</v>
      </c>
      <c r="AK2427" t="s">
        <v>679</v>
      </c>
      <c r="AL2427" t="s">
        <v>454</v>
      </c>
      <c r="AM2427" t="s">
        <v>455</v>
      </c>
      <c r="AN2427" t="s">
        <v>286</v>
      </c>
      <c r="AO2427" t="s">
        <v>70</v>
      </c>
    </row>
    <row r="2428" spans="1:41">
      <c r="A2428">
        <v>2417</v>
      </c>
      <c r="B2428" t="s">
        <v>41</v>
      </c>
      <c r="C2428" t="s">
        <v>42</v>
      </c>
      <c r="D2428" t="s">
        <v>43</v>
      </c>
      <c r="E2428">
        <f>"04"</f>
        <v>0</v>
      </c>
      <c r="F2428" t="s">
        <v>86</v>
      </c>
      <c r="G2428" t="s">
        <v>87</v>
      </c>
      <c r="H2428">
        <v>3596</v>
      </c>
      <c r="I2428" t="s">
        <v>2091</v>
      </c>
      <c r="J2428" t="s">
        <v>2092</v>
      </c>
      <c r="K2428" t="s">
        <v>48</v>
      </c>
      <c r="L2428" t="s">
        <v>322</v>
      </c>
      <c r="M2428">
        <v>19</v>
      </c>
      <c r="N2428" t="s">
        <v>2093</v>
      </c>
      <c r="O2428" t="s">
        <v>51</v>
      </c>
      <c r="P2428" t="s">
        <v>1862</v>
      </c>
      <c r="Q2428" t="s">
        <v>913</v>
      </c>
      <c r="R2428" t="s">
        <v>914</v>
      </c>
      <c r="S2428" t="s">
        <v>55</v>
      </c>
      <c r="T2428" t="s">
        <v>55</v>
      </c>
      <c r="U2428" t="s">
        <v>1902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27</v>
      </c>
      <c r="AI2428">
        <f>"042       "</f>
        <v>0</v>
      </c>
      <c r="AJ2428" t="s">
        <v>788</v>
      </c>
      <c r="AK2428" t="s">
        <v>789</v>
      </c>
      <c r="AL2428" t="s">
        <v>96</v>
      </c>
      <c r="AM2428" t="s">
        <v>97</v>
      </c>
      <c r="AN2428" t="s">
        <v>286</v>
      </c>
      <c r="AO2428" t="s">
        <v>70</v>
      </c>
    </row>
    <row r="2429" spans="1:41">
      <c r="A2429">
        <v>2418</v>
      </c>
      <c r="B2429" t="s">
        <v>41</v>
      </c>
      <c r="C2429" t="s">
        <v>42</v>
      </c>
      <c r="D2429" t="s">
        <v>43</v>
      </c>
      <c r="E2429">
        <f>"08"</f>
        <v>0</v>
      </c>
      <c r="F2429" t="s">
        <v>241</v>
      </c>
      <c r="G2429" t="s">
        <v>242</v>
      </c>
      <c r="H2429">
        <v>3596</v>
      </c>
      <c r="I2429" t="s">
        <v>2091</v>
      </c>
      <c r="J2429" t="s">
        <v>2092</v>
      </c>
      <c r="K2429" t="s">
        <v>48</v>
      </c>
      <c r="L2429" t="s">
        <v>322</v>
      </c>
      <c r="M2429">
        <v>19</v>
      </c>
      <c r="N2429" t="s">
        <v>2093</v>
      </c>
      <c r="O2429" t="s">
        <v>51</v>
      </c>
      <c r="P2429" t="s">
        <v>1862</v>
      </c>
      <c r="Q2429" t="s">
        <v>913</v>
      </c>
      <c r="R2429" t="s">
        <v>914</v>
      </c>
      <c r="S2429" t="s">
        <v>55</v>
      </c>
      <c r="T2429" t="s">
        <v>55</v>
      </c>
      <c r="U2429" t="s">
        <v>1902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29</v>
      </c>
      <c r="AI2429">
        <f>"081       "</f>
        <v>0</v>
      </c>
      <c r="AJ2429" t="s">
        <v>2112</v>
      </c>
      <c r="AK2429" t="s">
        <v>2113</v>
      </c>
      <c r="AL2429" t="s">
        <v>248</v>
      </c>
      <c r="AM2429" t="s">
        <v>249</v>
      </c>
      <c r="AN2429" t="s">
        <v>286</v>
      </c>
      <c r="AO2429" t="s">
        <v>70</v>
      </c>
    </row>
    <row r="2430" spans="1:41">
      <c r="A2430">
        <v>2419</v>
      </c>
      <c r="B2430" t="s">
        <v>41</v>
      </c>
      <c r="C2430" t="s">
        <v>42</v>
      </c>
      <c r="D2430" t="s">
        <v>43</v>
      </c>
      <c r="E2430">
        <f>"07"</f>
        <v>0</v>
      </c>
      <c r="F2430" t="s">
        <v>44</v>
      </c>
      <c r="G2430" t="s">
        <v>45</v>
      </c>
      <c r="H2430">
        <v>3596</v>
      </c>
      <c r="I2430" t="s">
        <v>2091</v>
      </c>
      <c r="J2430" t="s">
        <v>2092</v>
      </c>
      <c r="K2430" t="s">
        <v>48</v>
      </c>
      <c r="L2430" t="s">
        <v>322</v>
      </c>
      <c r="M2430">
        <v>19</v>
      </c>
      <c r="N2430" t="s">
        <v>2093</v>
      </c>
      <c r="O2430" t="s">
        <v>51</v>
      </c>
      <c r="P2430" t="s">
        <v>1862</v>
      </c>
      <c r="Q2430" t="s">
        <v>913</v>
      </c>
      <c r="R2430" t="s">
        <v>914</v>
      </c>
      <c r="S2430" t="s">
        <v>55</v>
      </c>
      <c r="T2430" t="s">
        <v>55</v>
      </c>
      <c r="U2430" t="s">
        <v>1902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30</v>
      </c>
      <c r="AI2430">
        <f>"0731      "</f>
        <v>0</v>
      </c>
      <c r="AJ2430" t="s">
        <v>2114</v>
      </c>
      <c r="AK2430" t="s">
        <v>2115</v>
      </c>
      <c r="AL2430" t="s">
        <v>121</v>
      </c>
      <c r="AM2430" t="s">
        <v>122</v>
      </c>
      <c r="AN2430" t="s">
        <v>286</v>
      </c>
      <c r="AO2430" t="s">
        <v>70</v>
      </c>
    </row>
    <row r="2431" spans="1:41">
      <c r="A2431">
        <v>2420</v>
      </c>
      <c r="B2431" t="s">
        <v>41</v>
      </c>
      <c r="C2431" t="s">
        <v>42</v>
      </c>
      <c r="D2431" t="s">
        <v>43</v>
      </c>
      <c r="E2431">
        <f>"02"</f>
        <v>0</v>
      </c>
      <c r="F2431" t="s">
        <v>124</v>
      </c>
      <c r="G2431" t="s">
        <v>125</v>
      </c>
      <c r="H2431">
        <v>3596</v>
      </c>
      <c r="I2431" t="s">
        <v>2091</v>
      </c>
      <c r="J2431" t="s">
        <v>2092</v>
      </c>
      <c r="K2431" t="s">
        <v>48</v>
      </c>
      <c r="L2431" t="s">
        <v>322</v>
      </c>
      <c r="M2431">
        <v>19</v>
      </c>
      <c r="N2431" t="s">
        <v>2093</v>
      </c>
      <c r="O2431" t="s">
        <v>51</v>
      </c>
      <c r="P2431" t="s">
        <v>1862</v>
      </c>
      <c r="Q2431" t="s">
        <v>913</v>
      </c>
      <c r="R2431" t="s">
        <v>914</v>
      </c>
      <c r="S2431" t="s">
        <v>55</v>
      </c>
      <c r="T2431" t="s">
        <v>55</v>
      </c>
      <c r="U2431" t="s">
        <v>1902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33</v>
      </c>
      <c r="AI2431">
        <f>"021       "</f>
        <v>0</v>
      </c>
      <c r="AJ2431" t="s">
        <v>2116</v>
      </c>
      <c r="AK2431" t="s">
        <v>2117</v>
      </c>
      <c r="AL2431" t="s">
        <v>207</v>
      </c>
      <c r="AM2431" t="s">
        <v>208</v>
      </c>
      <c r="AN2431" t="s">
        <v>286</v>
      </c>
      <c r="AO2431" t="s">
        <v>70</v>
      </c>
    </row>
    <row r="2432" spans="1:41">
      <c r="A2432">
        <v>2421</v>
      </c>
      <c r="B2432" t="s">
        <v>41</v>
      </c>
      <c r="C2432" t="s">
        <v>42</v>
      </c>
      <c r="D2432" t="s">
        <v>43</v>
      </c>
      <c r="E2432">
        <f>"07"</f>
        <v>0</v>
      </c>
      <c r="F2432" t="s">
        <v>44</v>
      </c>
      <c r="G2432" t="s">
        <v>45</v>
      </c>
      <c r="H2432">
        <v>3596</v>
      </c>
      <c r="I2432" t="s">
        <v>2091</v>
      </c>
      <c r="J2432" t="s">
        <v>2092</v>
      </c>
      <c r="K2432" t="s">
        <v>48</v>
      </c>
      <c r="L2432" t="s">
        <v>322</v>
      </c>
      <c r="M2432">
        <v>19</v>
      </c>
      <c r="N2432" t="s">
        <v>2093</v>
      </c>
      <c r="O2432" t="s">
        <v>51</v>
      </c>
      <c r="P2432" t="s">
        <v>1862</v>
      </c>
      <c r="Q2432" t="s">
        <v>913</v>
      </c>
      <c r="R2432" t="s">
        <v>914</v>
      </c>
      <c r="S2432" t="s">
        <v>55</v>
      </c>
      <c r="T2432" t="s">
        <v>55</v>
      </c>
      <c r="U2432" t="s">
        <v>1902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34</v>
      </c>
      <c r="AI2432">
        <f>"072       "</f>
        <v>0</v>
      </c>
      <c r="AJ2432" t="s">
        <v>2118</v>
      </c>
      <c r="AK2432" t="s">
        <v>2119</v>
      </c>
      <c r="AL2432" t="s">
        <v>66</v>
      </c>
      <c r="AM2432" t="s">
        <v>67</v>
      </c>
      <c r="AN2432" t="s">
        <v>286</v>
      </c>
      <c r="AO2432" t="s">
        <v>70</v>
      </c>
    </row>
    <row r="2433" spans="1:41">
      <c r="A2433">
        <v>2422</v>
      </c>
      <c r="B2433" t="s">
        <v>41</v>
      </c>
      <c r="C2433" t="s">
        <v>42</v>
      </c>
      <c r="D2433" t="s">
        <v>43</v>
      </c>
      <c r="E2433">
        <f>"03"</f>
        <v>0</v>
      </c>
      <c r="F2433" t="s">
        <v>73</v>
      </c>
      <c r="G2433" t="s">
        <v>74</v>
      </c>
      <c r="H2433">
        <v>3596</v>
      </c>
      <c r="I2433" t="s">
        <v>2091</v>
      </c>
      <c r="J2433" t="s">
        <v>2092</v>
      </c>
      <c r="K2433" t="s">
        <v>48</v>
      </c>
      <c r="L2433" t="s">
        <v>322</v>
      </c>
      <c r="M2433">
        <v>19</v>
      </c>
      <c r="N2433" t="s">
        <v>2093</v>
      </c>
      <c r="O2433" t="s">
        <v>51</v>
      </c>
      <c r="P2433" t="s">
        <v>1862</v>
      </c>
      <c r="Q2433" t="s">
        <v>913</v>
      </c>
      <c r="R2433" t="s">
        <v>914</v>
      </c>
      <c r="S2433" t="s">
        <v>55</v>
      </c>
      <c r="T2433" t="s">
        <v>55</v>
      </c>
      <c r="U2433" t="s">
        <v>1902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35</v>
      </c>
      <c r="AI2433">
        <f>"033       "</f>
        <v>0</v>
      </c>
      <c r="AJ2433" t="s">
        <v>1261</v>
      </c>
      <c r="AK2433" t="s">
        <v>1262</v>
      </c>
      <c r="AL2433" t="s">
        <v>83</v>
      </c>
      <c r="AM2433" t="s">
        <v>84</v>
      </c>
      <c r="AN2433" t="s">
        <v>286</v>
      </c>
      <c r="AO2433" t="s">
        <v>70</v>
      </c>
    </row>
    <row r="2434" spans="1:41">
      <c r="A2434">
        <v>2423</v>
      </c>
      <c r="B2434" t="s">
        <v>41</v>
      </c>
      <c r="C2434" t="s">
        <v>42</v>
      </c>
      <c r="D2434" t="s">
        <v>43</v>
      </c>
      <c r="E2434">
        <f>"09"</f>
        <v>0</v>
      </c>
      <c r="F2434" t="s">
        <v>297</v>
      </c>
      <c r="G2434" t="s">
        <v>298</v>
      </c>
      <c r="H2434">
        <v>3596</v>
      </c>
      <c r="I2434" t="s">
        <v>2091</v>
      </c>
      <c r="J2434" t="s">
        <v>2092</v>
      </c>
      <c r="K2434" t="s">
        <v>48</v>
      </c>
      <c r="L2434" t="s">
        <v>322</v>
      </c>
      <c r="M2434">
        <v>19</v>
      </c>
      <c r="N2434" t="s">
        <v>2093</v>
      </c>
      <c r="O2434" t="s">
        <v>51</v>
      </c>
      <c r="P2434" t="s">
        <v>1862</v>
      </c>
      <c r="Q2434" t="s">
        <v>913</v>
      </c>
      <c r="R2434" t="s">
        <v>914</v>
      </c>
      <c r="S2434" t="s">
        <v>55</v>
      </c>
      <c r="T2434" t="s">
        <v>55</v>
      </c>
      <c r="U2434" t="s">
        <v>1902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36</v>
      </c>
      <c r="AI2434">
        <f>"093       "</f>
        <v>0</v>
      </c>
      <c r="AJ2434" t="s">
        <v>765</v>
      </c>
      <c r="AK2434" t="s">
        <v>766</v>
      </c>
      <c r="AL2434" t="s">
        <v>575</v>
      </c>
      <c r="AM2434" t="s">
        <v>576</v>
      </c>
      <c r="AN2434" t="s">
        <v>286</v>
      </c>
      <c r="AO2434" t="s">
        <v>70</v>
      </c>
    </row>
    <row r="2435" spans="1:41">
      <c r="A2435">
        <v>2424</v>
      </c>
      <c r="B2435" t="s">
        <v>41</v>
      </c>
      <c r="C2435" t="s">
        <v>42</v>
      </c>
      <c r="D2435" t="s">
        <v>43</v>
      </c>
      <c r="E2435">
        <f>"08"</f>
        <v>0</v>
      </c>
      <c r="F2435" t="s">
        <v>241</v>
      </c>
      <c r="G2435" t="s">
        <v>242</v>
      </c>
      <c r="H2435">
        <v>3596</v>
      </c>
      <c r="I2435" t="s">
        <v>2091</v>
      </c>
      <c r="J2435" t="s">
        <v>2092</v>
      </c>
      <c r="K2435" t="s">
        <v>48</v>
      </c>
      <c r="L2435" t="s">
        <v>322</v>
      </c>
      <c r="M2435">
        <v>19</v>
      </c>
      <c r="N2435" t="s">
        <v>2093</v>
      </c>
      <c r="O2435" t="s">
        <v>51</v>
      </c>
      <c r="P2435" t="s">
        <v>1862</v>
      </c>
      <c r="Q2435" t="s">
        <v>913</v>
      </c>
      <c r="R2435" t="s">
        <v>914</v>
      </c>
      <c r="S2435" t="s">
        <v>55</v>
      </c>
      <c r="T2435" t="s">
        <v>55</v>
      </c>
      <c r="U2435" t="s">
        <v>1902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37</v>
      </c>
      <c r="AI2435">
        <f>"0831      "</f>
        <v>0</v>
      </c>
      <c r="AJ2435" t="s">
        <v>907</v>
      </c>
      <c r="AK2435" t="s">
        <v>908</v>
      </c>
      <c r="AL2435" t="s">
        <v>231</v>
      </c>
      <c r="AM2435" t="s">
        <v>232</v>
      </c>
      <c r="AN2435" t="s">
        <v>286</v>
      </c>
      <c r="AO2435" t="s">
        <v>70</v>
      </c>
    </row>
    <row r="2436" spans="1:41">
      <c r="A2436">
        <v>2425</v>
      </c>
      <c r="B2436" t="s">
        <v>41</v>
      </c>
      <c r="C2436" t="s">
        <v>42</v>
      </c>
      <c r="D2436" t="s">
        <v>43</v>
      </c>
      <c r="E2436">
        <f>"07"</f>
        <v>0</v>
      </c>
      <c r="F2436" t="s">
        <v>44</v>
      </c>
      <c r="G2436" t="s">
        <v>45</v>
      </c>
      <c r="H2436">
        <v>3596</v>
      </c>
      <c r="I2436" t="s">
        <v>2091</v>
      </c>
      <c r="J2436" t="s">
        <v>2092</v>
      </c>
      <c r="K2436" t="s">
        <v>48</v>
      </c>
      <c r="L2436" t="s">
        <v>322</v>
      </c>
      <c r="M2436">
        <v>19</v>
      </c>
      <c r="N2436" t="s">
        <v>2093</v>
      </c>
      <c r="O2436" t="s">
        <v>51</v>
      </c>
      <c r="P2436" t="s">
        <v>1862</v>
      </c>
      <c r="Q2436" t="s">
        <v>913</v>
      </c>
      <c r="R2436" t="s">
        <v>914</v>
      </c>
      <c r="S2436" t="s">
        <v>55</v>
      </c>
      <c r="T2436" t="s">
        <v>55</v>
      </c>
      <c r="U2436" t="s">
        <v>1902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38</v>
      </c>
      <c r="AI2436">
        <f>"0711      "</f>
        <v>0</v>
      </c>
      <c r="AJ2436" t="s">
        <v>532</v>
      </c>
      <c r="AK2436" t="s">
        <v>533</v>
      </c>
      <c r="AL2436" t="s">
        <v>66</v>
      </c>
      <c r="AM2436" t="s">
        <v>67</v>
      </c>
      <c r="AN2436" t="s">
        <v>286</v>
      </c>
      <c r="AO2436" t="s">
        <v>70</v>
      </c>
    </row>
    <row r="2437" spans="1:41">
      <c r="A2437">
        <v>2426</v>
      </c>
      <c r="B2437" t="s">
        <v>41</v>
      </c>
      <c r="C2437" t="s">
        <v>42</v>
      </c>
      <c r="D2437" t="s">
        <v>43</v>
      </c>
      <c r="E2437">
        <f>"03"</f>
        <v>0</v>
      </c>
      <c r="F2437" t="s">
        <v>73</v>
      </c>
      <c r="G2437" t="s">
        <v>74</v>
      </c>
      <c r="H2437">
        <v>3596</v>
      </c>
      <c r="I2437" t="s">
        <v>2091</v>
      </c>
      <c r="J2437" t="s">
        <v>2092</v>
      </c>
      <c r="K2437" t="s">
        <v>48</v>
      </c>
      <c r="L2437" t="s">
        <v>322</v>
      </c>
      <c r="M2437">
        <v>19</v>
      </c>
      <c r="N2437" t="s">
        <v>2093</v>
      </c>
      <c r="O2437" t="s">
        <v>51</v>
      </c>
      <c r="P2437" t="s">
        <v>1862</v>
      </c>
      <c r="Q2437" t="s">
        <v>913</v>
      </c>
      <c r="R2437" t="s">
        <v>914</v>
      </c>
      <c r="S2437" t="s">
        <v>55</v>
      </c>
      <c r="T2437" t="s">
        <v>55</v>
      </c>
      <c r="U2437" t="s">
        <v>1902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39</v>
      </c>
      <c r="AI2437">
        <f>"031       "</f>
        <v>0</v>
      </c>
      <c r="AJ2437" t="s">
        <v>1069</v>
      </c>
      <c r="AK2437" t="s">
        <v>1070</v>
      </c>
      <c r="AL2437" t="s">
        <v>83</v>
      </c>
      <c r="AM2437" t="s">
        <v>84</v>
      </c>
      <c r="AN2437" t="s">
        <v>286</v>
      </c>
      <c r="AO2437" t="s">
        <v>70</v>
      </c>
    </row>
    <row r="2438" spans="1:41">
      <c r="A2438">
        <v>2427</v>
      </c>
      <c r="B2438" t="s">
        <v>41</v>
      </c>
      <c r="C2438" t="s">
        <v>42</v>
      </c>
      <c r="D2438" t="s">
        <v>43</v>
      </c>
      <c r="E2438">
        <f>"01"</f>
        <v>0</v>
      </c>
      <c r="F2438" t="s">
        <v>377</v>
      </c>
      <c r="G2438" t="s">
        <v>378</v>
      </c>
      <c r="H2438">
        <v>3596</v>
      </c>
      <c r="I2438" t="s">
        <v>2091</v>
      </c>
      <c r="J2438" t="s">
        <v>2092</v>
      </c>
      <c r="K2438" t="s">
        <v>48</v>
      </c>
      <c r="L2438" t="s">
        <v>322</v>
      </c>
      <c r="M2438">
        <v>19</v>
      </c>
      <c r="N2438" t="s">
        <v>2093</v>
      </c>
      <c r="O2438" t="s">
        <v>51</v>
      </c>
      <c r="P2438" t="s">
        <v>1862</v>
      </c>
      <c r="Q2438" t="s">
        <v>913</v>
      </c>
      <c r="R2438" t="s">
        <v>914</v>
      </c>
      <c r="S2438" t="s">
        <v>55</v>
      </c>
      <c r="T2438" t="s">
        <v>55</v>
      </c>
      <c r="U2438" t="s">
        <v>1902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40</v>
      </c>
      <c r="AI2438">
        <f>"013       "</f>
        <v>0</v>
      </c>
      <c r="AJ2438" t="s">
        <v>2120</v>
      </c>
      <c r="AK2438" t="s">
        <v>2121</v>
      </c>
      <c r="AL2438" t="s">
        <v>66</v>
      </c>
      <c r="AM2438" t="s">
        <v>67</v>
      </c>
      <c r="AN2438" t="s">
        <v>286</v>
      </c>
      <c r="AO2438" t="s">
        <v>70</v>
      </c>
    </row>
    <row r="2439" spans="1:41">
      <c r="A2439">
        <v>2428</v>
      </c>
      <c r="B2439" t="s">
        <v>41</v>
      </c>
      <c r="C2439" t="s">
        <v>42</v>
      </c>
      <c r="D2439" t="s">
        <v>43</v>
      </c>
      <c r="E2439">
        <f>"05"</f>
        <v>0</v>
      </c>
      <c r="F2439" t="s">
        <v>99</v>
      </c>
      <c r="G2439" t="s">
        <v>100</v>
      </c>
      <c r="H2439">
        <v>3596</v>
      </c>
      <c r="I2439" t="s">
        <v>2091</v>
      </c>
      <c r="J2439" t="s">
        <v>2092</v>
      </c>
      <c r="K2439" t="s">
        <v>48</v>
      </c>
      <c r="L2439" t="s">
        <v>322</v>
      </c>
      <c r="M2439">
        <v>19</v>
      </c>
      <c r="N2439" t="s">
        <v>2093</v>
      </c>
      <c r="O2439" t="s">
        <v>51</v>
      </c>
      <c r="P2439" t="s">
        <v>1862</v>
      </c>
      <c r="Q2439" t="s">
        <v>913</v>
      </c>
      <c r="R2439" t="s">
        <v>914</v>
      </c>
      <c r="S2439" t="s">
        <v>55</v>
      </c>
      <c r="T2439" t="s">
        <v>55</v>
      </c>
      <c r="U2439" t="s">
        <v>1902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43</v>
      </c>
      <c r="AI2439">
        <f>"0514      "</f>
        <v>0</v>
      </c>
      <c r="AJ2439" t="s">
        <v>362</v>
      </c>
      <c r="AK2439" t="s">
        <v>363</v>
      </c>
      <c r="AL2439" t="s">
        <v>107</v>
      </c>
      <c r="AM2439" t="s">
        <v>108</v>
      </c>
      <c r="AN2439" t="s">
        <v>286</v>
      </c>
      <c r="AO2439" t="s">
        <v>70</v>
      </c>
    </row>
    <row r="2440" spans="1:41">
      <c r="A2440">
        <v>2429</v>
      </c>
      <c r="B2440" t="s">
        <v>41</v>
      </c>
      <c r="C2440" t="s">
        <v>42</v>
      </c>
      <c r="D2440" t="s">
        <v>43</v>
      </c>
      <c r="E2440">
        <f>"05"</f>
        <v>0</v>
      </c>
      <c r="F2440" t="s">
        <v>99</v>
      </c>
      <c r="G2440" t="s">
        <v>100</v>
      </c>
      <c r="H2440">
        <v>3596</v>
      </c>
      <c r="I2440" t="s">
        <v>2091</v>
      </c>
      <c r="J2440" t="s">
        <v>2092</v>
      </c>
      <c r="K2440" t="s">
        <v>48</v>
      </c>
      <c r="L2440" t="s">
        <v>322</v>
      </c>
      <c r="M2440">
        <v>19</v>
      </c>
      <c r="N2440" t="s">
        <v>2093</v>
      </c>
      <c r="O2440" t="s">
        <v>51</v>
      </c>
      <c r="P2440" t="s">
        <v>1862</v>
      </c>
      <c r="Q2440" t="s">
        <v>913</v>
      </c>
      <c r="R2440" t="s">
        <v>914</v>
      </c>
      <c r="S2440" t="s">
        <v>55</v>
      </c>
      <c r="T2440" t="s">
        <v>55</v>
      </c>
      <c r="U2440" t="s">
        <v>1902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44</v>
      </c>
      <c r="AI2440">
        <f>"0514      "</f>
        <v>0</v>
      </c>
      <c r="AJ2440" t="s">
        <v>362</v>
      </c>
      <c r="AK2440" t="s">
        <v>363</v>
      </c>
      <c r="AL2440" t="s">
        <v>107</v>
      </c>
      <c r="AM2440" t="s">
        <v>108</v>
      </c>
      <c r="AN2440" t="s">
        <v>286</v>
      </c>
      <c r="AO2440" t="s">
        <v>70</v>
      </c>
    </row>
    <row r="2441" spans="1:41">
      <c r="A2441">
        <v>2430</v>
      </c>
      <c r="B2441" t="s">
        <v>41</v>
      </c>
      <c r="C2441" t="s">
        <v>42</v>
      </c>
      <c r="D2441" t="s">
        <v>43</v>
      </c>
      <c r="E2441">
        <f>"09"</f>
        <v>0</v>
      </c>
      <c r="F2441" t="s">
        <v>297</v>
      </c>
      <c r="G2441" t="s">
        <v>298</v>
      </c>
      <c r="H2441">
        <v>3596</v>
      </c>
      <c r="I2441" t="s">
        <v>2091</v>
      </c>
      <c r="J2441" t="s">
        <v>2092</v>
      </c>
      <c r="K2441" t="s">
        <v>48</v>
      </c>
      <c r="L2441" t="s">
        <v>322</v>
      </c>
      <c r="M2441">
        <v>19</v>
      </c>
      <c r="N2441" t="s">
        <v>2093</v>
      </c>
      <c r="O2441" t="s">
        <v>51</v>
      </c>
      <c r="P2441" t="s">
        <v>1862</v>
      </c>
      <c r="Q2441" t="s">
        <v>913</v>
      </c>
      <c r="R2441" t="s">
        <v>914</v>
      </c>
      <c r="S2441" t="s">
        <v>55</v>
      </c>
      <c r="T2441" t="s">
        <v>55</v>
      </c>
      <c r="U2441" t="s">
        <v>1902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45</v>
      </c>
      <c r="AI2441">
        <f>"093       "</f>
        <v>0</v>
      </c>
      <c r="AJ2441" t="s">
        <v>765</v>
      </c>
      <c r="AK2441" t="s">
        <v>766</v>
      </c>
      <c r="AL2441" t="s">
        <v>575</v>
      </c>
      <c r="AM2441" t="s">
        <v>576</v>
      </c>
      <c r="AN2441" t="s">
        <v>286</v>
      </c>
      <c r="AO2441" t="s">
        <v>70</v>
      </c>
    </row>
    <row r="2442" spans="1:41">
      <c r="A2442">
        <v>2431</v>
      </c>
      <c r="B2442" t="s">
        <v>41</v>
      </c>
      <c r="C2442" t="s">
        <v>42</v>
      </c>
      <c r="D2442" t="s">
        <v>43</v>
      </c>
      <c r="E2442">
        <f>"07"</f>
        <v>0</v>
      </c>
      <c r="F2442" t="s">
        <v>44</v>
      </c>
      <c r="G2442" t="s">
        <v>45</v>
      </c>
      <c r="H2442">
        <v>3596</v>
      </c>
      <c r="I2442" t="s">
        <v>2091</v>
      </c>
      <c r="J2442" t="s">
        <v>2092</v>
      </c>
      <c r="K2442" t="s">
        <v>48</v>
      </c>
      <c r="L2442" t="s">
        <v>322</v>
      </c>
      <c r="M2442">
        <v>19</v>
      </c>
      <c r="N2442" t="s">
        <v>2093</v>
      </c>
      <c r="O2442" t="s">
        <v>51</v>
      </c>
      <c r="P2442" t="s">
        <v>1862</v>
      </c>
      <c r="Q2442" t="s">
        <v>913</v>
      </c>
      <c r="R2442" t="s">
        <v>914</v>
      </c>
      <c r="S2442" t="s">
        <v>55</v>
      </c>
      <c r="T2442" t="s">
        <v>55</v>
      </c>
      <c r="U2442" t="s">
        <v>1902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46</v>
      </c>
      <c r="AI2442">
        <f>"0721      "</f>
        <v>0</v>
      </c>
      <c r="AJ2442" t="s">
        <v>422</v>
      </c>
      <c r="AK2442" t="s">
        <v>423</v>
      </c>
      <c r="AL2442" t="s">
        <v>140</v>
      </c>
      <c r="AM2442" t="s">
        <v>141</v>
      </c>
      <c r="AN2442" t="s">
        <v>286</v>
      </c>
      <c r="AO2442" t="s">
        <v>70</v>
      </c>
    </row>
    <row r="2443" spans="1:41">
      <c r="A2443">
        <v>2432</v>
      </c>
      <c r="B2443" t="s">
        <v>41</v>
      </c>
      <c r="C2443" t="s">
        <v>42</v>
      </c>
      <c r="D2443" t="s">
        <v>43</v>
      </c>
      <c r="E2443">
        <f>"01"</f>
        <v>0</v>
      </c>
      <c r="F2443" t="s">
        <v>377</v>
      </c>
      <c r="G2443" t="s">
        <v>378</v>
      </c>
      <c r="H2443">
        <v>3596</v>
      </c>
      <c r="I2443" t="s">
        <v>2091</v>
      </c>
      <c r="J2443" t="s">
        <v>2092</v>
      </c>
      <c r="K2443" t="s">
        <v>48</v>
      </c>
      <c r="L2443" t="s">
        <v>322</v>
      </c>
      <c r="M2443">
        <v>19</v>
      </c>
      <c r="N2443" t="s">
        <v>2093</v>
      </c>
      <c r="O2443" t="s">
        <v>51</v>
      </c>
      <c r="P2443" t="s">
        <v>1862</v>
      </c>
      <c r="Q2443" t="s">
        <v>913</v>
      </c>
      <c r="R2443" t="s">
        <v>914</v>
      </c>
      <c r="S2443" t="s">
        <v>55</v>
      </c>
      <c r="T2443" t="s">
        <v>55</v>
      </c>
      <c r="U2443" t="s">
        <v>1902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47</v>
      </c>
      <c r="AI2443">
        <f>"012       "</f>
        <v>0</v>
      </c>
      <c r="AJ2443" t="s">
        <v>2122</v>
      </c>
      <c r="AK2443" t="s">
        <v>2123</v>
      </c>
      <c r="AL2443" t="s">
        <v>66</v>
      </c>
      <c r="AM2443" t="s">
        <v>67</v>
      </c>
      <c r="AN2443" t="s">
        <v>286</v>
      </c>
      <c r="AO2443" t="s">
        <v>70</v>
      </c>
    </row>
    <row r="2444" spans="1:41">
      <c r="A2444">
        <v>2433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2091</v>
      </c>
      <c r="J2444" t="s">
        <v>2092</v>
      </c>
      <c r="K2444" t="s">
        <v>48</v>
      </c>
      <c r="L2444" t="s">
        <v>322</v>
      </c>
      <c r="M2444">
        <v>19</v>
      </c>
      <c r="N2444" t="s">
        <v>2093</v>
      </c>
      <c r="O2444" t="s">
        <v>51</v>
      </c>
      <c r="P2444" t="s">
        <v>1862</v>
      </c>
      <c r="Q2444" t="s">
        <v>913</v>
      </c>
      <c r="R2444" t="s">
        <v>914</v>
      </c>
      <c r="S2444" t="s">
        <v>55</v>
      </c>
      <c r="T2444" t="s">
        <v>55</v>
      </c>
      <c r="U2444" t="s">
        <v>1902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49</v>
      </c>
      <c r="AI2444">
        <f>"0732      "</f>
        <v>0</v>
      </c>
      <c r="AJ2444" t="s">
        <v>978</v>
      </c>
      <c r="AK2444" t="s">
        <v>979</v>
      </c>
      <c r="AL2444" t="s">
        <v>66</v>
      </c>
      <c r="AM2444" t="s">
        <v>67</v>
      </c>
      <c r="AN2444" t="s">
        <v>286</v>
      </c>
      <c r="AO2444" t="s">
        <v>70</v>
      </c>
    </row>
    <row r="2445" spans="1:41">
      <c r="A2445">
        <v>2434</v>
      </c>
      <c r="B2445" t="s">
        <v>41</v>
      </c>
      <c r="C2445" t="s">
        <v>42</v>
      </c>
      <c r="D2445" t="s">
        <v>43</v>
      </c>
      <c r="E2445">
        <f>"09"</f>
        <v>0</v>
      </c>
      <c r="F2445" t="s">
        <v>297</v>
      </c>
      <c r="G2445" t="s">
        <v>298</v>
      </c>
      <c r="H2445">
        <v>3596</v>
      </c>
      <c r="I2445" t="s">
        <v>2091</v>
      </c>
      <c r="J2445" t="s">
        <v>2092</v>
      </c>
      <c r="K2445" t="s">
        <v>48</v>
      </c>
      <c r="L2445" t="s">
        <v>322</v>
      </c>
      <c r="M2445">
        <v>19</v>
      </c>
      <c r="N2445" t="s">
        <v>2093</v>
      </c>
      <c r="O2445" t="s">
        <v>51</v>
      </c>
      <c r="P2445" t="s">
        <v>1862</v>
      </c>
      <c r="Q2445" t="s">
        <v>913</v>
      </c>
      <c r="R2445" t="s">
        <v>914</v>
      </c>
      <c r="S2445" t="s">
        <v>55</v>
      </c>
      <c r="T2445" t="s">
        <v>55</v>
      </c>
      <c r="U2445" t="s">
        <v>1902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50</v>
      </c>
      <c r="AI2445">
        <f>"091       "</f>
        <v>0</v>
      </c>
      <c r="AJ2445" t="s">
        <v>2124</v>
      </c>
      <c r="AK2445" t="s">
        <v>2125</v>
      </c>
      <c r="AL2445" t="s">
        <v>575</v>
      </c>
      <c r="AM2445" t="s">
        <v>576</v>
      </c>
      <c r="AN2445" t="s">
        <v>286</v>
      </c>
      <c r="AO2445" t="s">
        <v>70</v>
      </c>
    </row>
    <row r="2446" spans="1:41">
      <c r="A2446">
        <v>2435</v>
      </c>
      <c r="B2446" t="s">
        <v>41</v>
      </c>
      <c r="C2446" t="s">
        <v>42</v>
      </c>
      <c r="D2446" t="s">
        <v>43</v>
      </c>
      <c r="E2446">
        <f>"07"</f>
        <v>0</v>
      </c>
      <c r="F2446" t="s">
        <v>44</v>
      </c>
      <c r="G2446" t="s">
        <v>45</v>
      </c>
      <c r="H2446">
        <v>3596</v>
      </c>
      <c r="I2446" t="s">
        <v>2091</v>
      </c>
      <c r="J2446" t="s">
        <v>2092</v>
      </c>
      <c r="K2446" t="s">
        <v>48</v>
      </c>
      <c r="L2446" t="s">
        <v>322</v>
      </c>
      <c r="M2446">
        <v>19</v>
      </c>
      <c r="N2446" t="s">
        <v>2093</v>
      </c>
      <c r="O2446" t="s">
        <v>51</v>
      </c>
      <c r="P2446" t="s">
        <v>1862</v>
      </c>
      <c r="Q2446" t="s">
        <v>913</v>
      </c>
      <c r="R2446" t="s">
        <v>914</v>
      </c>
      <c r="S2446" t="s">
        <v>55</v>
      </c>
      <c r="T2446" t="s">
        <v>55</v>
      </c>
      <c r="U2446" t="s">
        <v>1902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51</v>
      </c>
      <c r="AI2446">
        <f>"0722      "</f>
        <v>0</v>
      </c>
      <c r="AJ2446" t="s">
        <v>958</v>
      </c>
      <c r="AK2446" t="s">
        <v>959</v>
      </c>
      <c r="AL2446" t="s">
        <v>355</v>
      </c>
      <c r="AM2446" t="s">
        <v>356</v>
      </c>
      <c r="AN2446" t="s">
        <v>286</v>
      </c>
      <c r="AO2446" t="s">
        <v>70</v>
      </c>
    </row>
    <row r="2447" spans="1:41">
      <c r="A2447">
        <v>2436</v>
      </c>
      <c r="B2447" t="s">
        <v>41</v>
      </c>
      <c r="C2447" t="s">
        <v>42</v>
      </c>
      <c r="D2447" t="s">
        <v>43</v>
      </c>
      <c r="E2447">
        <f>"01"</f>
        <v>0</v>
      </c>
      <c r="F2447" t="s">
        <v>377</v>
      </c>
      <c r="G2447" t="s">
        <v>378</v>
      </c>
      <c r="H2447">
        <v>3628</v>
      </c>
      <c r="I2447" t="s">
        <v>2126</v>
      </c>
      <c r="J2447" t="s">
        <v>2127</v>
      </c>
      <c r="K2447" t="s">
        <v>77</v>
      </c>
      <c r="L2447" t="s">
        <v>49</v>
      </c>
      <c r="M2447">
        <v>19</v>
      </c>
      <c r="N2447" t="s">
        <v>1901</v>
      </c>
      <c r="O2447" t="s">
        <v>51</v>
      </c>
      <c r="P2447" t="s">
        <v>912</v>
      </c>
      <c r="Q2447" t="s">
        <v>913</v>
      </c>
      <c r="R2447" t="s">
        <v>914</v>
      </c>
      <c r="S2447" t="s">
        <v>55</v>
      </c>
      <c r="T2447" t="s">
        <v>55</v>
      </c>
      <c r="U2447" t="s">
        <v>915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62</v>
      </c>
      <c r="AG2447" t="s">
        <v>63</v>
      </c>
      <c r="AH2447">
        <v>1</v>
      </c>
      <c r="AI2447">
        <f>"011       "</f>
        <v>0</v>
      </c>
      <c r="AJ2447" t="s">
        <v>2098</v>
      </c>
      <c r="AK2447" t="s">
        <v>2099</v>
      </c>
      <c r="AL2447" t="s">
        <v>66</v>
      </c>
      <c r="AM2447" t="s">
        <v>67</v>
      </c>
      <c r="AN2447" t="s">
        <v>68</v>
      </c>
      <c r="AO2447" t="s">
        <v>70</v>
      </c>
    </row>
    <row r="2448" spans="1:41">
      <c r="A2448">
        <v>2437</v>
      </c>
      <c r="B2448" t="s">
        <v>41</v>
      </c>
      <c r="C2448" t="s">
        <v>42</v>
      </c>
      <c r="D2448" t="s">
        <v>43</v>
      </c>
      <c r="E2448">
        <f>"09"</f>
        <v>0</v>
      </c>
      <c r="F2448" t="s">
        <v>297</v>
      </c>
      <c r="G2448" t="s">
        <v>298</v>
      </c>
      <c r="H2448">
        <v>3629</v>
      </c>
      <c r="I2448" t="s">
        <v>2128</v>
      </c>
      <c r="J2448" t="s">
        <v>2129</v>
      </c>
      <c r="K2448" t="s">
        <v>77</v>
      </c>
      <c r="L2448" t="s">
        <v>49</v>
      </c>
      <c r="M2448">
        <v>19</v>
      </c>
      <c r="N2448" t="s">
        <v>911</v>
      </c>
      <c r="O2448" t="s">
        <v>51</v>
      </c>
      <c r="P2448" t="s">
        <v>912</v>
      </c>
      <c r="Q2448" t="s">
        <v>913</v>
      </c>
      <c r="R2448" t="s">
        <v>914</v>
      </c>
      <c r="S2448" t="s">
        <v>55</v>
      </c>
      <c r="T2448" t="s">
        <v>55</v>
      </c>
      <c r="U2448" t="s">
        <v>915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1</v>
      </c>
      <c r="AI2448">
        <f>"09201     "</f>
        <v>0</v>
      </c>
      <c r="AJ2448" t="s">
        <v>841</v>
      </c>
      <c r="AK2448" t="s">
        <v>842</v>
      </c>
      <c r="AL2448" t="s">
        <v>843</v>
      </c>
      <c r="AM2448" t="s">
        <v>844</v>
      </c>
      <c r="AN2448" t="s">
        <v>68</v>
      </c>
      <c r="AO2448" t="s">
        <v>256</v>
      </c>
    </row>
    <row r="2449" spans="1:41">
      <c r="A2449">
        <v>2438</v>
      </c>
      <c r="B2449" t="s">
        <v>41</v>
      </c>
      <c r="C2449" t="s">
        <v>42</v>
      </c>
      <c r="D2449" t="s">
        <v>43</v>
      </c>
      <c r="E2449">
        <f>"05"</f>
        <v>0</v>
      </c>
      <c r="F2449" t="s">
        <v>99</v>
      </c>
      <c r="G2449" t="s">
        <v>100</v>
      </c>
      <c r="H2449">
        <v>3635</v>
      </c>
      <c r="I2449" t="s">
        <v>2130</v>
      </c>
      <c r="J2449" t="s">
        <v>2131</v>
      </c>
      <c r="K2449" t="s">
        <v>48</v>
      </c>
      <c r="L2449" t="s">
        <v>49</v>
      </c>
      <c r="M2449">
        <v>15</v>
      </c>
      <c r="N2449" t="s">
        <v>2132</v>
      </c>
      <c r="O2449" t="s">
        <v>51</v>
      </c>
      <c r="P2449" t="s">
        <v>1862</v>
      </c>
      <c r="Q2449" t="s">
        <v>92</v>
      </c>
      <c r="R2449" t="s">
        <v>237</v>
      </c>
      <c r="S2449" t="s">
        <v>55</v>
      </c>
      <c r="T2449" t="s">
        <v>55</v>
      </c>
      <c r="U2449" t="s">
        <v>2133</v>
      </c>
      <c r="V2449" t="s">
        <v>80</v>
      </c>
      <c r="W2449" t="s">
        <v>80</v>
      </c>
      <c r="X2449" t="s">
        <v>60</v>
      </c>
      <c r="Y2449" t="s">
        <v>60</v>
      </c>
      <c r="Z2449" t="s">
        <v>60</v>
      </c>
      <c r="AA2449" t="s">
        <v>61</v>
      </c>
      <c r="AB2449" t="s">
        <v>60</v>
      </c>
      <c r="AC2449" t="s">
        <v>60</v>
      </c>
      <c r="AD2449" t="s">
        <v>61</v>
      </c>
      <c r="AE2449" t="s">
        <v>60</v>
      </c>
      <c r="AF2449" t="s">
        <v>80</v>
      </c>
      <c r="AG2449" t="s">
        <v>80</v>
      </c>
      <c r="AH2449">
        <v>9</v>
      </c>
      <c r="AI2449">
        <f>"05114     "</f>
        <v>0</v>
      </c>
      <c r="AJ2449" t="s">
        <v>590</v>
      </c>
      <c r="AK2449" t="s">
        <v>591</v>
      </c>
      <c r="AL2449" t="s">
        <v>107</v>
      </c>
      <c r="AM2449" t="s">
        <v>108</v>
      </c>
      <c r="AN2449" t="s">
        <v>1714</v>
      </c>
      <c r="AO2449" t="s">
        <v>70</v>
      </c>
    </row>
    <row r="2450" spans="1:41">
      <c r="A2450">
        <v>2439</v>
      </c>
      <c r="B2450" t="s">
        <v>41</v>
      </c>
      <c r="C2450" t="s">
        <v>42</v>
      </c>
      <c r="D2450" t="s">
        <v>43</v>
      </c>
      <c r="E2450">
        <f>"07"</f>
        <v>0</v>
      </c>
      <c r="F2450" t="s">
        <v>44</v>
      </c>
      <c r="G2450" t="s">
        <v>45</v>
      </c>
      <c r="H2450">
        <v>3645</v>
      </c>
      <c r="I2450" t="s">
        <v>2134</v>
      </c>
      <c r="J2450" t="s">
        <v>2135</v>
      </c>
      <c r="K2450" t="s">
        <v>77</v>
      </c>
      <c r="L2450" t="s">
        <v>49</v>
      </c>
      <c r="M2450">
        <v>19</v>
      </c>
      <c r="N2450" t="s">
        <v>2023</v>
      </c>
      <c r="O2450" t="s">
        <v>51</v>
      </c>
      <c r="P2450" t="s">
        <v>912</v>
      </c>
      <c r="Q2450" t="s">
        <v>913</v>
      </c>
      <c r="R2450" t="s">
        <v>914</v>
      </c>
      <c r="S2450" t="s">
        <v>55</v>
      </c>
      <c r="T2450" t="s">
        <v>55</v>
      </c>
      <c r="U2450" t="s">
        <v>915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1</v>
      </c>
      <c r="AI2450">
        <f>"07311     "</f>
        <v>0</v>
      </c>
      <c r="AJ2450" t="s">
        <v>119</v>
      </c>
      <c r="AK2450" t="s">
        <v>120</v>
      </c>
      <c r="AL2450" t="s">
        <v>121</v>
      </c>
      <c r="AM2450" t="s">
        <v>122</v>
      </c>
      <c r="AN2450" t="s">
        <v>68</v>
      </c>
      <c r="AO2450" t="s">
        <v>2136</v>
      </c>
    </row>
    <row r="2451" spans="1:41">
      <c r="A2451">
        <v>2440</v>
      </c>
      <c r="B2451" t="s">
        <v>41</v>
      </c>
      <c r="C2451" t="s">
        <v>42</v>
      </c>
      <c r="D2451" t="s">
        <v>43</v>
      </c>
      <c r="E2451">
        <f>"07"</f>
        <v>0</v>
      </c>
      <c r="F2451" t="s">
        <v>44</v>
      </c>
      <c r="G2451" t="s">
        <v>45</v>
      </c>
      <c r="H2451">
        <v>3647</v>
      </c>
      <c r="I2451" t="s">
        <v>2137</v>
      </c>
      <c r="J2451" t="s">
        <v>2138</v>
      </c>
      <c r="K2451" t="s">
        <v>48</v>
      </c>
      <c r="L2451" t="s">
        <v>49</v>
      </c>
      <c r="M2451">
        <v>18</v>
      </c>
      <c r="N2451" t="s">
        <v>1893</v>
      </c>
      <c r="O2451" t="s">
        <v>51</v>
      </c>
      <c r="P2451" t="s">
        <v>912</v>
      </c>
      <c r="Q2451" t="s">
        <v>92</v>
      </c>
      <c r="R2451" t="s">
        <v>54</v>
      </c>
      <c r="S2451" t="s">
        <v>55</v>
      </c>
      <c r="T2451" t="s">
        <v>55</v>
      </c>
      <c r="U2451" t="s">
        <v>1898</v>
      </c>
      <c r="V2451" t="s">
        <v>80</v>
      </c>
      <c r="W2451" t="s">
        <v>80</v>
      </c>
      <c r="X2451" t="s">
        <v>60</v>
      </c>
      <c r="Y2451" t="s">
        <v>60</v>
      </c>
      <c r="Z2451" t="s">
        <v>60</v>
      </c>
      <c r="AA2451" t="s">
        <v>61</v>
      </c>
      <c r="AB2451" t="s">
        <v>60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1</v>
      </c>
      <c r="AI2451">
        <f>"07223     "</f>
        <v>0</v>
      </c>
      <c r="AJ2451" t="s">
        <v>370</v>
      </c>
      <c r="AK2451" t="s">
        <v>371</v>
      </c>
      <c r="AL2451" t="s">
        <v>355</v>
      </c>
      <c r="AM2451" t="s">
        <v>356</v>
      </c>
      <c r="AN2451" t="s">
        <v>286</v>
      </c>
      <c r="AO2451" t="s">
        <v>253</v>
      </c>
    </row>
    <row r="2452" spans="1:41">
      <c r="A2452">
        <v>2441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3648</v>
      </c>
      <c r="I2452" t="s">
        <v>2139</v>
      </c>
      <c r="J2452" t="s">
        <v>2140</v>
      </c>
      <c r="K2452" t="s">
        <v>77</v>
      </c>
      <c r="L2452" t="s">
        <v>49</v>
      </c>
      <c r="M2452">
        <v>19</v>
      </c>
      <c r="N2452" t="s">
        <v>911</v>
      </c>
      <c r="O2452" t="s">
        <v>51</v>
      </c>
      <c r="P2452" t="s">
        <v>912</v>
      </c>
      <c r="Q2452" t="s">
        <v>913</v>
      </c>
      <c r="R2452" t="s">
        <v>914</v>
      </c>
      <c r="S2452" t="s">
        <v>55</v>
      </c>
      <c r="T2452" t="s">
        <v>55</v>
      </c>
      <c r="U2452" t="s">
        <v>915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1</v>
      </c>
      <c r="AI2452">
        <f>"07221     "</f>
        <v>0</v>
      </c>
      <c r="AJ2452" t="s">
        <v>353</v>
      </c>
      <c r="AK2452" t="s">
        <v>354</v>
      </c>
      <c r="AL2452" t="s">
        <v>355</v>
      </c>
      <c r="AM2452" t="s">
        <v>356</v>
      </c>
      <c r="AN2452" t="s">
        <v>68</v>
      </c>
      <c r="AO2452" t="s">
        <v>403</v>
      </c>
    </row>
    <row r="2453" spans="1:41">
      <c r="A2453">
        <v>2442</v>
      </c>
      <c r="B2453" t="s">
        <v>41</v>
      </c>
      <c r="C2453" t="s">
        <v>42</v>
      </c>
      <c r="D2453" t="s">
        <v>43</v>
      </c>
      <c r="E2453">
        <f>"07"</f>
        <v>0</v>
      </c>
      <c r="F2453" t="s">
        <v>44</v>
      </c>
      <c r="G2453" t="s">
        <v>45</v>
      </c>
      <c r="H2453">
        <v>3650</v>
      </c>
      <c r="I2453" t="s">
        <v>2141</v>
      </c>
      <c r="J2453" t="s">
        <v>2142</v>
      </c>
      <c r="K2453" t="s">
        <v>48</v>
      </c>
      <c r="L2453" t="s">
        <v>49</v>
      </c>
      <c r="M2453">
        <v>18</v>
      </c>
      <c r="N2453" t="s">
        <v>1987</v>
      </c>
      <c r="O2453" t="s">
        <v>51</v>
      </c>
      <c r="P2453" t="s">
        <v>1862</v>
      </c>
      <c r="Q2453" t="s">
        <v>92</v>
      </c>
      <c r="R2453" t="s">
        <v>54</v>
      </c>
      <c r="S2453" t="s">
        <v>237</v>
      </c>
      <c r="T2453" t="s">
        <v>55</v>
      </c>
      <c r="U2453" t="s">
        <v>2143</v>
      </c>
      <c r="V2453" t="s">
        <v>80</v>
      </c>
      <c r="W2453" t="s">
        <v>80</v>
      </c>
      <c r="X2453" t="s">
        <v>60</v>
      </c>
      <c r="Y2453" t="s">
        <v>60</v>
      </c>
      <c r="Z2453" t="s">
        <v>61</v>
      </c>
      <c r="AA2453" t="s">
        <v>61</v>
      </c>
      <c r="AB2453" t="s">
        <v>61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1</v>
      </c>
      <c r="AI2453">
        <f>"07221     "</f>
        <v>0</v>
      </c>
      <c r="AJ2453" t="s">
        <v>353</v>
      </c>
      <c r="AK2453" t="s">
        <v>354</v>
      </c>
      <c r="AL2453" t="s">
        <v>1197</v>
      </c>
      <c r="AM2453" t="s">
        <v>1198</v>
      </c>
      <c r="AN2453" t="s">
        <v>286</v>
      </c>
      <c r="AO2453" t="s">
        <v>70</v>
      </c>
    </row>
    <row r="2454" spans="1:41">
      <c r="A2454">
        <v>2443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3650</v>
      </c>
      <c r="I2454" t="s">
        <v>2141</v>
      </c>
      <c r="J2454" t="s">
        <v>2142</v>
      </c>
      <c r="K2454" t="s">
        <v>48</v>
      </c>
      <c r="L2454" t="s">
        <v>49</v>
      </c>
      <c r="M2454">
        <v>18</v>
      </c>
      <c r="N2454" t="s">
        <v>1987</v>
      </c>
      <c r="O2454" t="s">
        <v>51</v>
      </c>
      <c r="P2454" t="s">
        <v>1862</v>
      </c>
      <c r="Q2454" t="s">
        <v>92</v>
      </c>
      <c r="R2454" t="s">
        <v>54</v>
      </c>
      <c r="S2454" t="s">
        <v>237</v>
      </c>
      <c r="T2454" t="s">
        <v>55</v>
      </c>
      <c r="U2454" t="s">
        <v>2143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3</v>
      </c>
      <c r="AI2454">
        <f>"07221     "</f>
        <v>0</v>
      </c>
      <c r="AJ2454" t="s">
        <v>353</v>
      </c>
      <c r="AK2454" t="s">
        <v>354</v>
      </c>
      <c r="AL2454" t="s">
        <v>2144</v>
      </c>
      <c r="AM2454" t="s">
        <v>2145</v>
      </c>
      <c r="AN2454" t="s">
        <v>286</v>
      </c>
      <c r="AO2454" t="s">
        <v>70</v>
      </c>
    </row>
    <row r="2455" spans="1:41">
      <c r="A2455">
        <v>2444</v>
      </c>
      <c r="B2455" t="s">
        <v>41</v>
      </c>
      <c r="C2455" t="s">
        <v>42</v>
      </c>
      <c r="D2455" t="s">
        <v>43</v>
      </c>
      <c r="E2455">
        <f>"02"</f>
        <v>0</v>
      </c>
      <c r="F2455" t="s">
        <v>124</v>
      </c>
      <c r="G2455" t="s">
        <v>125</v>
      </c>
      <c r="H2455">
        <v>3659</v>
      </c>
      <c r="I2455" t="s">
        <v>2146</v>
      </c>
      <c r="J2455" t="s">
        <v>2147</v>
      </c>
      <c r="K2455" t="s">
        <v>48</v>
      </c>
      <c r="L2455" t="s">
        <v>49</v>
      </c>
      <c r="M2455">
        <v>18</v>
      </c>
      <c r="N2455" t="s">
        <v>1893</v>
      </c>
      <c r="O2455" t="s">
        <v>51</v>
      </c>
      <c r="P2455" t="s">
        <v>912</v>
      </c>
      <c r="Q2455" t="s">
        <v>92</v>
      </c>
      <c r="R2455" t="s">
        <v>237</v>
      </c>
      <c r="S2455" t="s">
        <v>55</v>
      </c>
      <c r="T2455" t="s">
        <v>55</v>
      </c>
      <c r="U2455" t="s">
        <v>2148</v>
      </c>
      <c r="V2455" t="s">
        <v>80</v>
      </c>
      <c r="W2455" t="s">
        <v>80</v>
      </c>
      <c r="X2455" t="s">
        <v>60</v>
      </c>
      <c r="Y2455" t="s">
        <v>60</v>
      </c>
      <c r="Z2455" t="s">
        <v>60</v>
      </c>
      <c r="AA2455" t="s">
        <v>61</v>
      </c>
      <c r="AB2455" t="s">
        <v>60</v>
      </c>
      <c r="AC2455" t="s">
        <v>60</v>
      </c>
      <c r="AD2455" t="s">
        <v>61</v>
      </c>
      <c r="AE2455" t="s">
        <v>60</v>
      </c>
      <c r="AF2455" t="s">
        <v>80</v>
      </c>
      <c r="AG2455" t="s">
        <v>80</v>
      </c>
      <c r="AH2455">
        <v>2</v>
      </c>
      <c r="AI2455">
        <f>"02101     "</f>
        <v>0</v>
      </c>
      <c r="AJ2455" t="s">
        <v>263</v>
      </c>
      <c r="AK2455" t="s">
        <v>264</v>
      </c>
      <c r="AL2455" t="s">
        <v>295</v>
      </c>
      <c r="AM2455" t="s">
        <v>296</v>
      </c>
      <c r="AN2455" t="s">
        <v>286</v>
      </c>
      <c r="AO2455" t="s">
        <v>70</v>
      </c>
    </row>
    <row r="2456" spans="1:41">
      <c r="A2456">
        <v>2445</v>
      </c>
      <c r="B2456" t="s">
        <v>41</v>
      </c>
      <c r="C2456" t="s">
        <v>42</v>
      </c>
      <c r="D2456" t="s">
        <v>43</v>
      </c>
      <c r="E2456">
        <f>"02"</f>
        <v>0</v>
      </c>
      <c r="F2456" t="s">
        <v>124</v>
      </c>
      <c r="G2456" t="s">
        <v>125</v>
      </c>
      <c r="H2456">
        <v>3659</v>
      </c>
      <c r="I2456" t="s">
        <v>2146</v>
      </c>
      <c r="J2456" t="s">
        <v>2147</v>
      </c>
      <c r="K2456" t="s">
        <v>48</v>
      </c>
      <c r="L2456" t="s">
        <v>49</v>
      </c>
      <c r="M2456">
        <v>18</v>
      </c>
      <c r="N2456" t="s">
        <v>1893</v>
      </c>
      <c r="O2456" t="s">
        <v>51</v>
      </c>
      <c r="P2456" t="s">
        <v>912</v>
      </c>
      <c r="Q2456" t="s">
        <v>92</v>
      </c>
      <c r="R2456" t="s">
        <v>237</v>
      </c>
      <c r="S2456" t="s">
        <v>55</v>
      </c>
      <c r="T2456" t="s">
        <v>55</v>
      </c>
      <c r="U2456" t="s">
        <v>2148</v>
      </c>
      <c r="V2456" t="s">
        <v>80</v>
      </c>
      <c r="W2456" t="s">
        <v>80</v>
      </c>
      <c r="X2456" t="s">
        <v>60</v>
      </c>
      <c r="Y2456" t="s">
        <v>60</v>
      </c>
      <c r="Z2456" t="s">
        <v>60</v>
      </c>
      <c r="AA2456" t="s">
        <v>61</v>
      </c>
      <c r="AB2456" t="s">
        <v>60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3</v>
      </c>
      <c r="AI2456">
        <f>"02101     "</f>
        <v>0</v>
      </c>
      <c r="AJ2456" t="s">
        <v>263</v>
      </c>
      <c r="AK2456" t="s">
        <v>264</v>
      </c>
      <c r="AL2456" t="s">
        <v>295</v>
      </c>
      <c r="AM2456" t="s">
        <v>296</v>
      </c>
      <c r="AN2456" t="s">
        <v>286</v>
      </c>
      <c r="AO2456" t="s">
        <v>70</v>
      </c>
    </row>
    <row r="2457" spans="1:41">
      <c r="A2457">
        <v>2446</v>
      </c>
      <c r="B2457" t="s">
        <v>41</v>
      </c>
      <c r="C2457" t="s">
        <v>42</v>
      </c>
      <c r="D2457" t="s">
        <v>43</v>
      </c>
      <c r="E2457">
        <f>"02"</f>
        <v>0</v>
      </c>
      <c r="F2457" t="s">
        <v>124</v>
      </c>
      <c r="G2457" t="s">
        <v>125</v>
      </c>
      <c r="H2457">
        <v>3659</v>
      </c>
      <c r="I2457" t="s">
        <v>2146</v>
      </c>
      <c r="J2457" t="s">
        <v>2147</v>
      </c>
      <c r="K2457" t="s">
        <v>48</v>
      </c>
      <c r="L2457" t="s">
        <v>49</v>
      </c>
      <c r="M2457">
        <v>18</v>
      </c>
      <c r="N2457" t="s">
        <v>1893</v>
      </c>
      <c r="O2457" t="s">
        <v>51</v>
      </c>
      <c r="P2457" t="s">
        <v>912</v>
      </c>
      <c r="Q2457" t="s">
        <v>92</v>
      </c>
      <c r="R2457" t="s">
        <v>237</v>
      </c>
      <c r="S2457" t="s">
        <v>55</v>
      </c>
      <c r="T2457" t="s">
        <v>55</v>
      </c>
      <c r="U2457" t="s">
        <v>2148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4</v>
      </c>
      <c r="AI2457">
        <f>"02101     "</f>
        <v>0</v>
      </c>
      <c r="AJ2457" t="s">
        <v>263</v>
      </c>
      <c r="AK2457" t="s">
        <v>264</v>
      </c>
      <c r="AL2457" t="s">
        <v>295</v>
      </c>
      <c r="AM2457" t="s">
        <v>296</v>
      </c>
      <c r="AN2457" t="s">
        <v>286</v>
      </c>
      <c r="AO2457" t="s">
        <v>70</v>
      </c>
    </row>
    <row r="2458" spans="1:41">
      <c r="A2458">
        <v>2447</v>
      </c>
      <c r="B2458" t="s">
        <v>41</v>
      </c>
      <c r="C2458" t="s">
        <v>42</v>
      </c>
      <c r="D2458" t="s">
        <v>43</v>
      </c>
      <c r="E2458">
        <f>"07"</f>
        <v>0</v>
      </c>
      <c r="F2458" t="s">
        <v>44</v>
      </c>
      <c r="G2458" t="s">
        <v>45</v>
      </c>
      <c r="H2458">
        <v>3669</v>
      </c>
      <c r="I2458" t="s">
        <v>2149</v>
      </c>
      <c r="J2458" t="s">
        <v>2150</v>
      </c>
      <c r="K2458" t="s">
        <v>48</v>
      </c>
      <c r="L2458" t="s">
        <v>49</v>
      </c>
      <c r="M2458">
        <v>16</v>
      </c>
      <c r="N2458" t="s">
        <v>2151</v>
      </c>
      <c r="O2458" t="s">
        <v>51</v>
      </c>
      <c r="P2458" t="s">
        <v>1862</v>
      </c>
      <c r="Q2458" t="s">
        <v>92</v>
      </c>
      <c r="R2458" t="s">
        <v>237</v>
      </c>
      <c r="S2458" t="s">
        <v>55</v>
      </c>
      <c r="T2458" t="s">
        <v>55</v>
      </c>
      <c r="U2458" t="s">
        <v>2152</v>
      </c>
      <c r="V2458" t="s">
        <v>80</v>
      </c>
      <c r="W2458" t="s">
        <v>80</v>
      </c>
      <c r="X2458" t="s">
        <v>60</v>
      </c>
      <c r="Y2458" t="s">
        <v>60</v>
      </c>
      <c r="Z2458" t="s">
        <v>60</v>
      </c>
      <c r="AA2458" t="s">
        <v>61</v>
      </c>
      <c r="AB2458" t="s">
        <v>60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3</v>
      </c>
      <c r="AI2458">
        <f>"07221     "</f>
        <v>0</v>
      </c>
      <c r="AJ2458" t="s">
        <v>353</v>
      </c>
      <c r="AK2458" t="s">
        <v>354</v>
      </c>
      <c r="AL2458" t="s">
        <v>444</v>
      </c>
      <c r="AM2458" t="s">
        <v>445</v>
      </c>
      <c r="AN2458" t="s">
        <v>286</v>
      </c>
      <c r="AO2458" t="s">
        <v>69</v>
      </c>
    </row>
    <row r="2459" spans="1:41">
      <c r="A2459">
        <v>2448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3669</v>
      </c>
      <c r="I2459" t="s">
        <v>2149</v>
      </c>
      <c r="J2459" t="s">
        <v>2150</v>
      </c>
      <c r="K2459" t="s">
        <v>48</v>
      </c>
      <c r="L2459" t="s">
        <v>49</v>
      </c>
      <c r="M2459">
        <v>16</v>
      </c>
      <c r="N2459" t="s">
        <v>2151</v>
      </c>
      <c r="O2459" t="s">
        <v>51</v>
      </c>
      <c r="P2459" t="s">
        <v>1862</v>
      </c>
      <c r="Q2459" t="s">
        <v>92</v>
      </c>
      <c r="R2459" t="s">
        <v>237</v>
      </c>
      <c r="S2459" t="s">
        <v>55</v>
      </c>
      <c r="T2459" t="s">
        <v>55</v>
      </c>
      <c r="U2459" t="s">
        <v>2152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5</v>
      </c>
      <c r="AI2459">
        <f>"07221     "</f>
        <v>0</v>
      </c>
      <c r="AJ2459" t="s">
        <v>353</v>
      </c>
      <c r="AK2459" t="s">
        <v>354</v>
      </c>
      <c r="AL2459" t="s">
        <v>444</v>
      </c>
      <c r="AM2459" t="s">
        <v>445</v>
      </c>
      <c r="AN2459" t="s">
        <v>286</v>
      </c>
      <c r="AO2459" t="s">
        <v>253</v>
      </c>
    </row>
    <row r="2460" spans="1:41">
      <c r="A2460">
        <v>2449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3669</v>
      </c>
      <c r="I2460" t="s">
        <v>2149</v>
      </c>
      <c r="J2460" t="s">
        <v>2150</v>
      </c>
      <c r="K2460" t="s">
        <v>48</v>
      </c>
      <c r="L2460" t="s">
        <v>49</v>
      </c>
      <c r="M2460">
        <v>16</v>
      </c>
      <c r="N2460" t="s">
        <v>2151</v>
      </c>
      <c r="O2460" t="s">
        <v>51</v>
      </c>
      <c r="P2460" t="s">
        <v>1862</v>
      </c>
      <c r="Q2460" t="s">
        <v>92</v>
      </c>
      <c r="R2460" t="s">
        <v>237</v>
      </c>
      <c r="S2460" t="s">
        <v>55</v>
      </c>
      <c r="T2460" t="s">
        <v>55</v>
      </c>
      <c r="U2460" t="s">
        <v>2152</v>
      </c>
      <c r="V2460" t="s">
        <v>80</v>
      </c>
      <c r="W2460" t="s">
        <v>80</v>
      </c>
      <c r="X2460" t="s">
        <v>60</v>
      </c>
      <c r="Y2460" t="s">
        <v>60</v>
      </c>
      <c r="Z2460" t="s">
        <v>60</v>
      </c>
      <c r="AA2460" t="s">
        <v>61</v>
      </c>
      <c r="AB2460" t="s">
        <v>60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6</v>
      </c>
      <c r="AI2460">
        <f>"07221     "</f>
        <v>0</v>
      </c>
      <c r="AJ2460" t="s">
        <v>353</v>
      </c>
      <c r="AK2460" t="s">
        <v>354</v>
      </c>
      <c r="AL2460" t="s">
        <v>444</v>
      </c>
      <c r="AM2460" t="s">
        <v>445</v>
      </c>
      <c r="AN2460" t="s">
        <v>286</v>
      </c>
      <c r="AO2460" t="s">
        <v>72</v>
      </c>
    </row>
    <row r="2461" spans="1:41">
      <c r="A2461">
        <v>2450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3669</v>
      </c>
      <c r="I2461" t="s">
        <v>2149</v>
      </c>
      <c r="J2461" t="s">
        <v>2150</v>
      </c>
      <c r="K2461" t="s">
        <v>48</v>
      </c>
      <c r="L2461" t="s">
        <v>49</v>
      </c>
      <c r="M2461">
        <v>16</v>
      </c>
      <c r="N2461" t="s">
        <v>2151</v>
      </c>
      <c r="O2461" t="s">
        <v>51</v>
      </c>
      <c r="P2461" t="s">
        <v>1862</v>
      </c>
      <c r="Q2461" t="s">
        <v>92</v>
      </c>
      <c r="R2461" t="s">
        <v>237</v>
      </c>
      <c r="S2461" t="s">
        <v>55</v>
      </c>
      <c r="T2461" t="s">
        <v>55</v>
      </c>
      <c r="U2461" t="s">
        <v>2152</v>
      </c>
      <c r="V2461" t="s">
        <v>80</v>
      </c>
      <c r="W2461" t="s">
        <v>80</v>
      </c>
      <c r="X2461" t="s">
        <v>60</v>
      </c>
      <c r="Y2461" t="s">
        <v>60</v>
      </c>
      <c r="Z2461" t="s">
        <v>60</v>
      </c>
      <c r="AA2461" t="s">
        <v>61</v>
      </c>
      <c r="AB2461" t="s">
        <v>60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7</v>
      </c>
      <c r="AI2461">
        <f>"07221     "</f>
        <v>0</v>
      </c>
      <c r="AJ2461" t="s">
        <v>353</v>
      </c>
      <c r="AK2461" t="s">
        <v>354</v>
      </c>
      <c r="AL2461" t="s">
        <v>444</v>
      </c>
      <c r="AM2461" t="s">
        <v>445</v>
      </c>
      <c r="AN2461" t="s">
        <v>286</v>
      </c>
      <c r="AO2461" t="s">
        <v>70</v>
      </c>
    </row>
    <row r="2462" spans="1:41">
      <c r="A2462">
        <v>2451</v>
      </c>
      <c r="B2462" t="s">
        <v>41</v>
      </c>
      <c r="C2462" t="s">
        <v>42</v>
      </c>
      <c r="D2462" t="s">
        <v>43</v>
      </c>
      <c r="E2462">
        <f>"07"</f>
        <v>0</v>
      </c>
      <c r="F2462" t="s">
        <v>44</v>
      </c>
      <c r="G2462" t="s">
        <v>45</v>
      </c>
      <c r="H2462">
        <v>3670</v>
      </c>
      <c r="I2462" t="s">
        <v>2153</v>
      </c>
      <c r="J2462" t="s">
        <v>2154</v>
      </c>
      <c r="K2462" t="s">
        <v>48</v>
      </c>
      <c r="L2462" t="s">
        <v>49</v>
      </c>
      <c r="M2462">
        <v>18</v>
      </c>
      <c r="N2462" t="s">
        <v>2155</v>
      </c>
      <c r="O2462" t="s">
        <v>51</v>
      </c>
      <c r="P2462" t="s">
        <v>1862</v>
      </c>
      <c r="Q2462" t="s">
        <v>92</v>
      </c>
      <c r="R2462" t="s">
        <v>237</v>
      </c>
      <c r="S2462" t="s">
        <v>55</v>
      </c>
      <c r="T2462" t="s">
        <v>55</v>
      </c>
      <c r="U2462" t="s">
        <v>2156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61</v>
      </c>
      <c r="AC2462" t="s">
        <v>61</v>
      </c>
      <c r="AD2462" t="s">
        <v>61</v>
      </c>
      <c r="AE2462" t="s">
        <v>61</v>
      </c>
      <c r="AF2462" t="s">
        <v>80</v>
      </c>
      <c r="AG2462" t="s">
        <v>80</v>
      </c>
      <c r="AH2462">
        <v>1</v>
      </c>
      <c r="AI2462">
        <f>"07211     "</f>
        <v>0</v>
      </c>
      <c r="AJ2462" t="s">
        <v>239</v>
      </c>
      <c r="AK2462" t="s">
        <v>240</v>
      </c>
      <c r="AL2462" t="s">
        <v>140</v>
      </c>
      <c r="AM2462" t="s">
        <v>141</v>
      </c>
      <c r="AN2462" t="s">
        <v>286</v>
      </c>
      <c r="AO2462" t="s">
        <v>70</v>
      </c>
    </row>
    <row r="2463" spans="1:41">
      <c r="A2463">
        <v>2452</v>
      </c>
      <c r="B2463" t="s">
        <v>41</v>
      </c>
      <c r="C2463" t="s">
        <v>42</v>
      </c>
      <c r="D2463" t="s">
        <v>43</v>
      </c>
      <c r="E2463">
        <f>"07"</f>
        <v>0</v>
      </c>
      <c r="F2463" t="s">
        <v>44</v>
      </c>
      <c r="G2463" t="s">
        <v>45</v>
      </c>
      <c r="H2463">
        <v>3670</v>
      </c>
      <c r="I2463" t="s">
        <v>2153</v>
      </c>
      <c r="J2463" t="s">
        <v>2154</v>
      </c>
      <c r="K2463" t="s">
        <v>48</v>
      </c>
      <c r="L2463" t="s">
        <v>49</v>
      </c>
      <c r="M2463">
        <v>18</v>
      </c>
      <c r="N2463" t="s">
        <v>2155</v>
      </c>
      <c r="O2463" t="s">
        <v>51</v>
      </c>
      <c r="P2463" t="s">
        <v>1862</v>
      </c>
      <c r="Q2463" t="s">
        <v>92</v>
      </c>
      <c r="R2463" t="s">
        <v>237</v>
      </c>
      <c r="S2463" t="s">
        <v>55</v>
      </c>
      <c r="T2463" t="s">
        <v>55</v>
      </c>
      <c r="U2463" t="s">
        <v>2156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61</v>
      </c>
      <c r="AC2463" t="s">
        <v>61</v>
      </c>
      <c r="AD2463" t="s">
        <v>61</v>
      </c>
      <c r="AE2463" t="s">
        <v>61</v>
      </c>
      <c r="AF2463" t="s">
        <v>80</v>
      </c>
      <c r="AG2463" t="s">
        <v>80</v>
      </c>
      <c r="AH2463">
        <v>3</v>
      </c>
      <c r="AI2463">
        <f>"07211     "</f>
        <v>0</v>
      </c>
      <c r="AJ2463" t="s">
        <v>239</v>
      </c>
      <c r="AK2463" t="s">
        <v>240</v>
      </c>
      <c r="AL2463" t="s">
        <v>140</v>
      </c>
      <c r="AM2463" t="s">
        <v>141</v>
      </c>
      <c r="AN2463" t="s">
        <v>286</v>
      </c>
      <c r="AO2463" t="s">
        <v>70</v>
      </c>
    </row>
    <row r="2464" spans="1:41">
      <c r="A2464">
        <v>2453</v>
      </c>
      <c r="B2464" t="s">
        <v>41</v>
      </c>
      <c r="C2464" t="s">
        <v>42</v>
      </c>
      <c r="D2464" t="s">
        <v>43</v>
      </c>
      <c r="E2464">
        <f>"07"</f>
        <v>0</v>
      </c>
      <c r="F2464" t="s">
        <v>44</v>
      </c>
      <c r="G2464" t="s">
        <v>45</v>
      </c>
      <c r="H2464">
        <v>3670</v>
      </c>
      <c r="I2464" t="s">
        <v>2153</v>
      </c>
      <c r="J2464" t="s">
        <v>2154</v>
      </c>
      <c r="K2464" t="s">
        <v>48</v>
      </c>
      <c r="L2464" t="s">
        <v>49</v>
      </c>
      <c r="M2464">
        <v>18</v>
      </c>
      <c r="N2464" t="s">
        <v>2155</v>
      </c>
      <c r="O2464" t="s">
        <v>51</v>
      </c>
      <c r="P2464" t="s">
        <v>1862</v>
      </c>
      <c r="Q2464" t="s">
        <v>92</v>
      </c>
      <c r="R2464" t="s">
        <v>237</v>
      </c>
      <c r="S2464" t="s">
        <v>55</v>
      </c>
      <c r="T2464" t="s">
        <v>55</v>
      </c>
      <c r="U2464" t="s">
        <v>2156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61</v>
      </c>
      <c r="AC2464" t="s">
        <v>61</v>
      </c>
      <c r="AD2464" t="s">
        <v>61</v>
      </c>
      <c r="AE2464" t="s">
        <v>61</v>
      </c>
      <c r="AF2464" t="s">
        <v>80</v>
      </c>
      <c r="AG2464" t="s">
        <v>80</v>
      </c>
      <c r="AH2464">
        <v>4</v>
      </c>
      <c r="AI2464">
        <f>"07211     "</f>
        <v>0</v>
      </c>
      <c r="AJ2464" t="s">
        <v>239</v>
      </c>
      <c r="AK2464" t="s">
        <v>240</v>
      </c>
      <c r="AL2464" t="s">
        <v>140</v>
      </c>
      <c r="AM2464" t="s">
        <v>141</v>
      </c>
      <c r="AN2464" t="s">
        <v>286</v>
      </c>
      <c r="AO2464" t="s">
        <v>70</v>
      </c>
    </row>
    <row r="2465" spans="1:41">
      <c r="A2465">
        <v>2454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3670</v>
      </c>
      <c r="I2465" t="s">
        <v>2153</v>
      </c>
      <c r="J2465" t="s">
        <v>2154</v>
      </c>
      <c r="K2465" t="s">
        <v>48</v>
      </c>
      <c r="L2465" t="s">
        <v>49</v>
      </c>
      <c r="M2465">
        <v>18</v>
      </c>
      <c r="N2465" t="s">
        <v>2155</v>
      </c>
      <c r="O2465" t="s">
        <v>51</v>
      </c>
      <c r="P2465" t="s">
        <v>1862</v>
      </c>
      <c r="Q2465" t="s">
        <v>92</v>
      </c>
      <c r="R2465" t="s">
        <v>237</v>
      </c>
      <c r="S2465" t="s">
        <v>55</v>
      </c>
      <c r="T2465" t="s">
        <v>55</v>
      </c>
      <c r="U2465" t="s">
        <v>2156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61</v>
      </c>
      <c r="AC2465" t="s">
        <v>61</v>
      </c>
      <c r="AD2465" t="s">
        <v>61</v>
      </c>
      <c r="AE2465" t="s">
        <v>61</v>
      </c>
      <c r="AF2465" t="s">
        <v>80</v>
      </c>
      <c r="AG2465" t="s">
        <v>80</v>
      </c>
      <c r="AH2465">
        <v>5</v>
      </c>
      <c r="AI2465">
        <f>"07211     "</f>
        <v>0</v>
      </c>
      <c r="AJ2465" t="s">
        <v>239</v>
      </c>
      <c r="AK2465" t="s">
        <v>240</v>
      </c>
      <c r="AL2465" t="s">
        <v>140</v>
      </c>
      <c r="AM2465" t="s">
        <v>141</v>
      </c>
      <c r="AN2465" t="s">
        <v>286</v>
      </c>
      <c r="AO2465" t="s">
        <v>70</v>
      </c>
    </row>
    <row r="2466" spans="1:41">
      <c r="A2466">
        <v>2455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3670</v>
      </c>
      <c r="I2466" t="s">
        <v>2153</v>
      </c>
      <c r="J2466" t="s">
        <v>2154</v>
      </c>
      <c r="K2466" t="s">
        <v>48</v>
      </c>
      <c r="L2466" t="s">
        <v>49</v>
      </c>
      <c r="M2466">
        <v>18</v>
      </c>
      <c r="N2466" t="s">
        <v>2155</v>
      </c>
      <c r="O2466" t="s">
        <v>51</v>
      </c>
      <c r="P2466" t="s">
        <v>1862</v>
      </c>
      <c r="Q2466" t="s">
        <v>92</v>
      </c>
      <c r="R2466" t="s">
        <v>237</v>
      </c>
      <c r="S2466" t="s">
        <v>55</v>
      </c>
      <c r="T2466" t="s">
        <v>55</v>
      </c>
      <c r="U2466" t="s">
        <v>2156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61</v>
      </c>
      <c r="AC2466" t="s">
        <v>61</v>
      </c>
      <c r="AD2466" t="s">
        <v>61</v>
      </c>
      <c r="AE2466" t="s">
        <v>61</v>
      </c>
      <c r="AF2466" t="s">
        <v>80</v>
      </c>
      <c r="AG2466" t="s">
        <v>80</v>
      </c>
      <c r="AH2466">
        <v>6</v>
      </c>
      <c r="AI2466">
        <f>"07211     "</f>
        <v>0</v>
      </c>
      <c r="AJ2466" t="s">
        <v>239</v>
      </c>
      <c r="AK2466" t="s">
        <v>240</v>
      </c>
      <c r="AL2466" t="s">
        <v>140</v>
      </c>
      <c r="AM2466" t="s">
        <v>141</v>
      </c>
      <c r="AN2466" t="s">
        <v>286</v>
      </c>
      <c r="AO2466" t="s">
        <v>70</v>
      </c>
    </row>
    <row r="2467" spans="1:41">
      <c r="A2467">
        <v>2456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3670</v>
      </c>
      <c r="I2467" t="s">
        <v>2153</v>
      </c>
      <c r="J2467" t="s">
        <v>2154</v>
      </c>
      <c r="K2467" t="s">
        <v>48</v>
      </c>
      <c r="L2467" t="s">
        <v>49</v>
      </c>
      <c r="M2467">
        <v>18</v>
      </c>
      <c r="N2467" t="s">
        <v>2155</v>
      </c>
      <c r="O2467" t="s">
        <v>51</v>
      </c>
      <c r="P2467" t="s">
        <v>1862</v>
      </c>
      <c r="Q2467" t="s">
        <v>92</v>
      </c>
      <c r="R2467" t="s">
        <v>237</v>
      </c>
      <c r="S2467" t="s">
        <v>55</v>
      </c>
      <c r="T2467" t="s">
        <v>55</v>
      </c>
      <c r="U2467" t="s">
        <v>2156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61</v>
      </c>
      <c r="AC2467" t="s">
        <v>61</v>
      </c>
      <c r="AD2467" t="s">
        <v>61</v>
      </c>
      <c r="AE2467" t="s">
        <v>61</v>
      </c>
      <c r="AF2467" t="s">
        <v>80</v>
      </c>
      <c r="AG2467" t="s">
        <v>80</v>
      </c>
      <c r="AH2467">
        <v>7</v>
      </c>
      <c r="AI2467">
        <f>"07211     "</f>
        <v>0</v>
      </c>
      <c r="AJ2467" t="s">
        <v>239</v>
      </c>
      <c r="AK2467" t="s">
        <v>240</v>
      </c>
      <c r="AL2467" t="s">
        <v>140</v>
      </c>
      <c r="AM2467" t="s">
        <v>141</v>
      </c>
      <c r="AN2467" t="s">
        <v>286</v>
      </c>
      <c r="AO2467" t="s">
        <v>70</v>
      </c>
    </row>
    <row r="2468" spans="1:41">
      <c r="A2468">
        <v>2457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3670</v>
      </c>
      <c r="I2468" t="s">
        <v>2153</v>
      </c>
      <c r="J2468" t="s">
        <v>2154</v>
      </c>
      <c r="K2468" t="s">
        <v>48</v>
      </c>
      <c r="L2468" t="s">
        <v>49</v>
      </c>
      <c r="M2468">
        <v>18</v>
      </c>
      <c r="N2468" t="s">
        <v>2155</v>
      </c>
      <c r="O2468" t="s">
        <v>51</v>
      </c>
      <c r="P2468" t="s">
        <v>1862</v>
      </c>
      <c r="Q2468" t="s">
        <v>92</v>
      </c>
      <c r="R2468" t="s">
        <v>237</v>
      </c>
      <c r="S2468" t="s">
        <v>55</v>
      </c>
      <c r="T2468" t="s">
        <v>55</v>
      </c>
      <c r="U2468" t="s">
        <v>2156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61</v>
      </c>
      <c r="AC2468" t="s">
        <v>61</v>
      </c>
      <c r="AD2468" t="s">
        <v>61</v>
      </c>
      <c r="AE2468" t="s">
        <v>61</v>
      </c>
      <c r="AF2468" t="s">
        <v>80</v>
      </c>
      <c r="AG2468" t="s">
        <v>80</v>
      </c>
      <c r="AH2468">
        <v>8</v>
      </c>
      <c r="AI2468">
        <f>"07211     "</f>
        <v>0</v>
      </c>
      <c r="AJ2468" t="s">
        <v>239</v>
      </c>
      <c r="AK2468" t="s">
        <v>240</v>
      </c>
      <c r="AL2468" t="s">
        <v>140</v>
      </c>
      <c r="AM2468" t="s">
        <v>141</v>
      </c>
      <c r="AN2468" t="s">
        <v>286</v>
      </c>
      <c r="AO2468" t="s">
        <v>70</v>
      </c>
    </row>
    <row r="2469" spans="1:41">
      <c r="A2469">
        <v>2458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2153</v>
      </c>
      <c r="J2469" t="s">
        <v>2154</v>
      </c>
      <c r="K2469" t="s">
        <v>48</v>
      </c>
      <c r="L2469" t="s">
        <v>49</v>
      </c>
      <c r="M2469">
        <v>18</v>
      </c>
      <c r="N2469" t="s">
        <v>2155</v>
      </c>
      <c r="O2469" t="s">
        <v>51</v>
      </c>
      <c r="P2469" t="s">
        <v>1862</v>
      </c>
      <c r="Q2469" t="s">
        <v>92</v>
      </c>
      <c r="R2469" t="s">
        <v>237</v>
      </c>
      <c r="S2469" t="s">
        <v>55</v>
      </c>
      <c r="T2469" t="s">
        <v>55</v>
      </c>
      <c r="U2469" t="s">
        <v>2156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9</v>
      </c>
      <c r="AI2469">
        <f>"07211     "</f>
        <v>0</v>
      </c>
      <c r="AJ2469" t="s">
        <v>239</v>
      </c>
      <c r="AK2469" t="s">
        <v>240</v>
      </c>
      <c r="AL2469" t="s">
        <v>140</v>
      </c>
      <c r="AM2469" t="s">
        <v>141</v>
      </c>
      <c r="AN2469" t="s">
        <v>286</v>
      </c>
      <c r="AO2469" t="s">
        <v>70</v>
      </c>
    </row>
    <row r="2470" spans="1:41">
      <c r="A2470">
        <v>2459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2153</v>
      </c>
      <c r="J2470" t="s">
        <v>2154</v>
      </c>
      <c r="K2470" t="s">
        <v>48</v>
      </c>
      <c r="L2470" t="s">
        <v>49</v>
      </c>
      <c r="M2470">
        <v>18</v>
      </c>
      <c r="N2470" t="s">
        <v>2155</v>
      </c>
      <c r="O2470" t="s">
        <v>51</v>
      </c>
      <c r="P2470" t="s">
        <v>1862</v>
      </c>
      <c r="Q2470" t="s">
        <v>92</v>
      </c>
      <c r="R2470" t="s">
        <v>237</v>
      </c>
      <c r="S2470" t="s">
        <v>55</v>
      </c>
      <c r="T2470" t="s">
        <v>55</v>
      </c>
      <c r="U2470" t="s">
        <v>2156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10</v>
      </c>
      <c r="AI2470">
        <f>"07211     "</f>
        <v>0</v>
      </c>
      <c r="AJ2470" t="s">
        <v>239</v>
      </c>
      <c r="AK2470" t="s">
        <v>240</v>
      </c>
      <c r="AL2470" t="s">
        <v>140</v>
      </c>
      <c r="AM2470" t="s">
        <v>141</v>
      </c>
      <c r="AN2470" t="s">
        <v>286</v>
      </c>
      <c r="AO2470" t="s">
        <v>184</v>
      </c>
    </row>
    <row r="2471" spans="1:41">
      <c r="A2471">
        <v>2460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2153</v>
      </c>
      <c r="J2471" t="s">
        <v>2154</v>
      </c>
      <c r="K2471" t="s">
        <v>48</v>
      </c>
      <c r="L2471" t="s">
        <v>49</v>
      </c>
      <c r="M2471">
        <v>18</v>
      </c>
      <c r="N2471" t="s">
        <v>2155</v>
      </c>
      <c r="O2471" t="s">
        <v>51</v>
      </c>
      <c r="P2471" t="s">
        <v>1862</v>
      </c>
      <c r="Q2471" t="s">
        <v>92</v>
      </c>
      <c r="R2471" t="s">
        <v>237</v>
      </c>
      <c r="S2471" t="s">
        <v>55</v>
      </c>
      <c r="T2471" t="s">
        <v>55</v>
      </c>
      <c r="U2471" t="s">
        <v>2156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11</v>
      </c>
      <c r="AI2471">
        <f>"07211     "</f>
        <v>0</v>
      </c>
      <c r="AJ2471" t="s">
        <v>239</v>
      </c>
      <c r="AK2471" t="s">
        <v>240</v>
      </c>
      <c r="AL2471" t="s">
        <v>140</v>
      </c>
      <c r="AM2471" t="s">
        <v>141</v>
      </c>
      <c r="AN2471" t="s">
        <v>286</v>
      </c>
      <c r="AO2471" t="s">
        <v>1725</v>
      </c>
    </row>
    <row r="2472" spans="1:41">
      <c r="A2472">
        <v>2461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2153</v>
      </c>
      <c r="J2472" t="s">
        <v>2154</v>
      </c>
      <c r="K2472" t="s">
        <v>48</v>
      </c>
      <c r="L2472" t="s">
        <v>49</v>
      </c>
      <c r="M2472">
        <v>18</v>
      </c>
      <c r="N2472" t="s">
        <v>2155</v>
      </c>
      <c r="O2472" t="s">
        <v>51</v>
      </c>
      <c r="P2472" t="s">
        <v>1862</v>
      </c>
      <c r="Q2472" t="s">
        <v>92</v>
      </c>
      <c r="R2472" t="s">
        <v>237</v>
      </c>
      <c r="S2472" t="s">
        <v>55</v>
      </c>
      <c r="T2472" t="s">
        <v>55</v>
      </c>
      <c r="U2472" t="s">
        <v>2156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12</v>
      </c>
      <c r="AI2472">
        <f>"07211     "</f>
        <v>0</v>
      </c>
      <c r="AJ2472" t="s">
        <v>239</v>
      </c>
      <c r="AK2472" t="s">
        <v>240</v>
      </c>
      <c r="AL2472" t="s">
        <v>140</v>
      </c>
      <c r="AM2472" t="s">
        <v>141</v>
      </c>
      <c r="AN2472" t="s">
        <v>286</v>
      </c>
      <c r="AO2472" t="s">
        <v>1725</v>
      </c>
    </row>
    <row r="2473" spans="1:41">
      <c r="A2473">
        <v>2462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2153</v>
      </c>
      <c r="J2473" t="s">
        <v>2154</v>
      </c>
      <c r="K2473" t="s">
        <v>48</v>
      </c>
      <c r="L2473" t="s">
        <v>49</v>
      </c>
      <c r="M2473">
        <v>18</v>
      </c>
      <c r="N2473" t="s">
        <v>2155</v>
      </c>
      <c r="O2473" t="s">
        <v>51</v>
      </c>
      <c r="P2473" t="s">
        <v>1862</v>
      </c>
      <c r="Q2473" t="s">
        <v>92</v>
      </c>
      <c r="R2473" t="s">
        <v>237</v>
      </c>
      <c r="S2473" t="s">
        <v>55</v>
      </c>
      <c r="T2473" t="s">
        <v>55</v>
      </c>
      <c r="U2473" t="s">
        <v>2156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13</v>
      </c>
      <c r="AI2473">
        <f>"07211     "</f>
        <v>0</v>
      </c>
      <c r="AJ2473" t="s">
        <v>239</v>
      </c>
      <c r="AK2473" t="s">
        <v>240</v>
      </c>
      <c r="AL2473" t="s">
        <v>140</v>
      </c>
      <c r="AM2473" t="s">
        <v>141</v>
      </c>
      <c r="AN2473" t="s">
        <v>286</v>
      </c>
      <c r="AO2473" t="s">
        <v>253</v>
      </c>
    </row>
    <row r="2474" spans="1:41">
      <c r="A2474">
        <v>2463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3673</v>
      </c>
      <c r="I2474" t="s">
        <v>2157</v>
      </c>
      <c r="J2474" t="s">
        <v>2158</v>
      </c>
      <c r="K2474" t="s">
        <v>48</v>
      </c>
      <c r="L2474" t="s">
        <v>49</v>
      </c>
      <c r="M2474">
        <v>16</v>
      </c>
      <c r="N2474" t="s">
        <v>2151</v>
      </c>
      <c r="O2474" t="s">
        <v>51</v>
      </c>
      <c r="P2474" t="s">
        <v>1862</v>
      </c>
      <c r="Q2474" t="s">
        <v>92</v>
      </c>
      <c r="R2474" t="s">
        <v>237</v>
      </c>
      <c r="S2474" t="s">
        <v>55</v>
      </c>
      <c r="T2474" t="s">
        <v>55</v>
      </c>
      <c r="U2474" t="s">
        <v>2159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60</v>
      </c>
      <c r="AC2474" t="s">
        <v>60</v>
      </c>
      <c r="AD2474" t="s">
        <v>61</v>
      </c>
      <c r="AE2474" t="s">
        <v>60</v>
      </c>
      <c r="AF2474" t="s">
        <v>80</v>
      </c>
      <c r="AG2474" t="s">
        <v>80</v>
      </c>
      <c r="AH2474">
        <v>1</v>
      </c>
      <c r="AI2474">
        <f>"07221     "</f>
        <v>0</v>
      </c>
      <c r="AJ2474" t="s">
        <v>353</v>
      </c>
      <c r="AK2474" t="s">
        <v>354</v>
      </c>
      <c r="AL2474" t="s">
        <v>444</v>
      </c>
      <c r="AM2474" t="s">
        <v>445</v>
      </c>
      <c r="AN2474" t="s">
        <v>1714</v>
      </c>
      <c r="AO2474" t="s">
        <v>70</v>
      </c>
    </row>
    <row r="2475" spans="1:41">
      <c r="A2475">
        <v>2464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3673</v>
      </c>
      <c r="I2475" t="s">
        <v>2157</v>
      </c>
      <c r="J2475" t="s">
        <v>2158</v>
      </c>
      <c r="K2475" t="s">
        <v>48</v>
      </c>
      <c r="L2475" t="s">
        <v>49</v>
      </c>
      <c r="M2475">
        <v>16</v>
      </c>
      <c r="N2475" t="s">
        <v>2151</v>
      </c>
      <c r="O2475" t="s">
        <v>51</v>
      </c>
      <c r="P2475" t="s">
        <v>1862</v>
      </c>
      <c r="Q2475" t="s">
        <v>92</v>
      </c>
      <c r="R2475" t="s">
        <v>237</v>
      </c>
      <c r="S2475" t="s">
        <v>55</v>
      </c>
      <c r="T2475" t="s">
        <v>55</v>
      </c>
      <c r="U2475" t="s">
        <v>2159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60</v>
      </c>
      <c r="AC2475" t="s">
        <v>60</v>
      </c>
      <c r="AD2475" t="s">
        <v>61</v>
      </c>
      <c r="AE2475" t="s">
        <v>60</v>
      </c>
      <c r="AF2475" t="s">
        <v>80</v>
      </c>
      <c r="AG2475" t="s">
        <v>80</v>
      </c>
      <c r="AH2475">
        <v>2</v>
      </c>
      <c r="AI2475">
        <f>"07221     "</f>
        <v>0</v>
      </c>
      <c r="AJ2475" t="s">
        <v>353</v>
      </c>
      <c r="AK2475" t="s">
        <v>354</v>
      </c>
      <c r="AL2475" t="s">
        <v>444</v>
      </c>
      <c r="AM2475" t="s">
        <v>445</v>
      </c>
      <c r="AN2475" t="s">
        <v>1714</v>
      </c>
      <c r="AO2475" t="s">
        <v>70</v>
      </c>
    </row>
    <row r="2476" spans="1:41">
      <c r="A2476">
        <v>2465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3674</v>
      </c>
      <c r="I2476" t="s">
        <v>2160</v>
      </c>
      <c r="J2476" t="s">
        <v>2161</v>
      </c>
      <c r="K2476" t="s">
        <v>48</v>
      </c>
      <c r="L2476" t="s">
        <v>49</v>
      </c>
      <c r="M2476">
        <v>16</v>
      </c>
      <c r="N2476" t="s">
        <v>2151</v>
      </c>
      <c r="O2476" t="s">
        <v>51</v>
      </c>
      <c r="P2476" t="s">
        <v>1862</v>
      </c>
      <c r="Q2476" t="s">
        <v>92</v>
      </c>
      <c r="R2476" t="s">
        <v>237</v>
      </c>
      <c r="S2476" t="s">
        <v>55</v>
      </c>
      <c r="T2476" t="s">
        <v>55</v>
      </c>
      <c r="U2476" t="s">
        <v>2162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60</v>
      </c>
      <c r="AC2476" t="s">
        <v>60</v>
      </c>
      <c r="AD2476" t="s">
        <v>61</v>
      </c>
      <c r="AE2476" t="s">
        <v>60</v>
      </c>
      <c r="AF2476" t="s">
        <v>80</v>
      </c>
      <c r="AG2476" t="s">
        <v>80</v>
      </c>
      <c r="AH2476">
        <v>2</v>
      </c>
      <c r="AI2476">
        <f>"07221     "</f>
        <v>0</v>
      </c>
      <c r="AJ2476" t="s">
        <v>353</v>
      </c>
      <c r="AK2476" t="s">
        <v>354</v>
      </c>
      <c r="AL2476" t="s">
        <v>444</v>
      </c>
      <c r="AM2476" t="s">
        <v>445</v>
      </c>
      <c r="AN2476" t="s">
        <v>286</v>
      </c>
      <c r="AO2476" t="s">
        <v>69</v>
      </c>
    </row>
    <row r="2477" spans="1:41">
      <c r="A2477">
        <v>2466</v>
      </c>
      <c r="B2477" t="s">
        <v>41</v>
      </c>
      <c r="C2477" t="s">
        <v>42</v>
      </c>
      <c r="D2477" t="s">
        <v>43</v>
      </c>
      <c r="E2477">
        <f>"02"</f>
        <v>0</v>
      </c>
      <c r="F2477" t="s">
        <v>124</v>
      </c>
      <c r="G2477" t="s">
        <v>125</v>
      </c>
      <c r="H2477">
        <v>3698</v>
      </c>
      <c r="I2477" t="s">
        <v>2163</v>
      </c>
      <c r="J2477" t="s">
        <v>2164</v>
      </c>
      <c r="K2477" t="s">
        <v>77</v>
      </c>
      <c r="L2477" t="s">
        <v>49</v>
      </c>
      <c r="M2477">
        <v>19</v>
      </c>
      <c r="N2477" t="s">
        <v>911</v>
      </c>
      <c r="O2477" t="s">
        <v>51</v>
      </c>
      <c r="P2477" t="s">
        <v>912</v>
      </c>
      <c r="Q2477" t="s">
        <v>92</v>
      </c>
      <c r="R2477" t="s">
        <v>237</v>
      </c>
      <c r="S2477" t="s">
        <v>55</v>
      </c>
      <c r="T2477" t="s">
        <v>55</v>
      </c>
      <c r="U2477" t="s">
        <v>2148</v>
      </c>
      <c r="V2477" t="s">
        <v>80</v>
      </c>
      <c r="W2477" t="s">
        <v>80</v>
      </c>
      <c r="X2477" t="s">
        <v>60</v>
      </c>
      <c r="Y2477" t="s">
        <v>60</v>
      </c>
      <c r="Z2477" t="s">
        <v>61</v>
      </c>
      <c r="AA2477" t="s">
        <v>61</v>
      </c>
      <c r="AB2477" t="s">
        <v>61</v>
      </c>
      <c r="AC2477" t="s">
        <v>60</v>
      </c>
      <c r="AD2477" t="s">
        <v>61</v>
      </c>
      <c r="AE2477" t="s">
        <v>60</v>
      </c>
      <c r="AF2477" t="s">
        <v>80</v>
      </c>
      <c r="AG2477" t="s">
        <v>80</v>
      </c>
      <c r="AH2477">
        <v>1</v>
      </c>
      <c r="AI2477">
        <f>"02101     "</f>
        <v>0</v>
      </c>
      <c r="AJ2477" t="s">
        <v>263</v>
      </c>
      <c r="AK2477" t="s">
        <v>264</v>
      </c>
      <c r="AL2477" t="s">
        <v>295</v>
      </c>
      <c r="AM2477" t="s">
        <v>296</v>
      </c>
      <c r="AN2477" t="s">
        <v>68</v>
      </c>
      <c r="AO2477" t="s">
        <v>70</v>
      </c>
    </row>
    <row r="2478" spans="1:41">
      <c r="A2478">
        <v>2467</v>
      </c>
      <c r="B2478" t="s">
        <v>41</v>
      </c>
      <c r="C2478" t="s">
        <v>42</v>
      </c>
      <c r="D2478" t="s">
        <v>43</v>
      </c>
      <c r="E2478">
        <f>"04"</f>
        <v>0</v>
      </c>
      <c r="F2478" t="s">
        <v>86</v>
      </c>
      <c r="G2478" t="s">
        <v>87</v>
      </c>
      <c r="H2478">
        <v>3699</v>
      </c>
      <c r="I2478" t="s">
        <v>2165</v>
      </c>
      <c r="J2478" t="s">
        <v>2166</v>
      </c>
      <c r="K2478" t="s">
        <v>48</v>
      </c>
      <c r="L2478" t="s">
        <v>49</v>
      </c>
      <c r="M2478">
        <v>19</v>
      </c>
      <c r="N2478" t="s">
        <v>1934</v>
      </c>
      <c r="O2478" t="s">
        <v>51</v>
      </c>
      <c r="P2478" t="s">
        <v>912</v>
      </c>
      <c r="Q2478" t="s">
        <v>92</v>
      </c>
      <c r="R2478" t="s">
        <v>237</v>
      </c>
      <c r="S2478" t="s">
        <v>55</v>
      </c>
      <c r="T2478" t="s">
        <v>55</v>
      </c>
      <c r="U2478" t="s">
        <v>2167</v>
      </c>
      <c r="V2478" t="s">
        <v>80</v>
      </c>
      <c r="W2478" t="s">
        <v>80</v>
      </c>
      <c r="X2478" t="s">
        <v>60</v>
      </c>
      <c r="Y2478" t="s">
        <v>60</v>
      </c>
      <c r="Z2478" t="s">
        <v>60</v>
      </c>
      <c r="AA2478" t="s">
        <v>61</v>
      </c>
      <c r="AB2478" t="s">
        <v>60</v>
      </c>
      <c r="AC2478" t="s">
        <v>60</v>
      </c>
      <c r="AD2478" t="s">
        <v>61</v>
      </c>
      <c r="AE2478" t="s">
        <v>60</v>
      </c>
      <c r="AF2478" t="s">
        <v>884</v>
      </c>
      <c r="AG2478" t="s">
        <v>885</v>
      </c>
      <c r="AH2478">
        <v>1</v>
      </c>
      <c r="AI2478">
        <f>"04202     "</f>
        <v>0</v>
      </c>
      <c r="AJ2478" t="s">
        <v>94</v>
      </c>
      <c r="AK2478" t="s">
        <v>95</v>
      </c>
      <c r="AL2478" t="s">
        <v>96</v>
      </c>
      <c r="AM2478" t="s">
        <v>97</v>
      </c>
      <c r="AN2478" t="s">
        <v>68</v>
      </c>
      <c r="AO2478" t="s">
        <v>2168</v>
      </c>
    </row>
    <row r="2479" spans="1:41">
      <c r="A2479">
        <v>2468</v>
      </c>
      <c r="B2479" t="s">
        <v>41</v>
      </c>
      <c r="C2479" t="s">
        <v>42</v>
      </c>
      <c r="D2479" t="s">
        <v>43</v>
      </c>
      <c r="E2479">
        <f>"01"</f>
        <v>0</v>
      </c>
      <c r="F2479" t="s">
        <v>377</v>
      </c>
      <c r="G2479" t="s">
        <v>378</v>
      </c>
      <c r="H2479">
        <v>3699</v>
      </c>
      <c r="I2479" t="s">
        <v>2165</v>
      </c>
      <c r="J2479" t="s">
        <v>2166</v>
      </c>
      <c r="K2479" t="s">
        <v>48</v>
      </c>
      <c r="L2479" t="s">
        <v>49</v>
      </c>
      <c r="M2479">
        <v>19</v>
      </c>
      <c r="N2479" t="s">
        <v>1934</v>
      </c>
      <c r="O2479" t="s">
        <v>51</v>
      </c>
      <c r="P2479" t="s">
        <v>912</v>
      </c>
      <c r="Q2479" t="s">
        <v>92</v>
      </c>
      <c r="R2479" t="s">
        <v>237</v>
      </c>
      <c r="S2479" t="s">
        <v>55</v>
      </c>
      <c r="T2479" t="s">
        <v>55</v>
      </c>
      <c r="U2479" t="s">
        <v>2167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60</v>
      </c>
      <c r="AC2479" t="s">
        <v>60</v>
      </c>
      <c r="AD2479" t="s">
        <v>61</v>
      </c>
      <c r="AE2479" t="s">
        <v>60</v>
      </c>
      <c r="AF2479" t="s">
        <v>884</v>
      </c>
      <c r="AG2479" t="s">
        <v>885</v>
      </c>
      <c r="AH2479">
        <v>2</v>
      </c>
      <c r="AI2479">
        <f>"01301     "</f>
        <v>0</v>
      </c>
      <c r="AJ2479" t="s">
        <v>1288</v>
      </c>
      <c r="AK2479" t="s">
        <v>1289</v>
      </c>
      <c r="AL2479" t="s">
        <v>96</v>
      </c>
      <c r="AM2479" t="s">
        <v>97</v>
      </c>
      <c r="AN2479" t="s">
        <v>68</v>
      </c>
      <c r="AO2479" t="s">
        <v>2168</v>
      </c>
    </row>
    <row r="2480" spans="1:41">
      <c r="A2480">
        <v>2469</v>
      </c>
      <c r="B2480" t="s">
        <v>41</v>
      </c>
      <c r="C2480" t="s">
        <v>42</v>
      </c>
      <c r="D2480" t="s">
        <v>43</v>
      </c>
      <c r="E2480">
        <f>"01"</f>
        <v>0</v>
      </c>
      <c r="F2480" t="s">
        <v>377</v>
      </c>
      <c r="G2480" t="s">
        <v>378</v>
      </c>
      <c r="H2480">
        <v>3699</v>
      </c>
      <c r="I2480" t="s">
        <v>2165</v>
      </c>
      <c r="J2480" t="s">
        <v>2166</v>
      </c>
      <c r="K2480" t="s">
        <v>48</v>
      </c>
      <c r="L2480" t="s">
        <v>49</v>
      </c>
      <c r="M2480">
        <v>19</v>
      </c>
      <c r="N2480" t="s">
        <v>1934</v>
      </c>
      <c r="O2480" t="s">
        <v>51</v>
      </c>
      <c r="P2480" t="s">
        <v>912</v>
      </c>
      <c r="Q2480" t="s">
        <v>92</v>
      </c>
      <c r="R2480" t="s">
        <v>237</v>
      </c>
      <c r="S2480" t="s">
        <v>55</v>
      </c>
      <c r="T2480" t="s">
        <v>55</v>
      </c>
      <c r="U2480" t="s">
        <v>2167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60</v>
      </c>
      <c r="AC2480" t="s">
        <v>60</v>
      </c>
      <c r="AD2480" t="s">
        <v>61</v>
      </c>
      <c r="AE2480" t="s">
        <v>60</v>
      </c>
      <c r="AF2480" t="s">
        <v>884</v>
      </c>
      <c r="AG2480" t="s">
        <v>885</v>
      </c>
      <c r="AH2480">
        <v>3</v>
      </c>
      <c r="AI2480">
        <f>"01301     "</f>
        <v>0</v>
      </c>
      <c r="AJ2480" t="s">
        <v>1288</v>
      </c>
      <c r="AK2480" t="s">
        <v>1289</v>
      </c>
      <c r="AL2480" t="s">
        <v>96</v>
      </c>
      <c r="AM2480" t="s">
        <v>97</v>
      </c>
      <c r="AN2480" t="s">
        <v>68</v>
      </c>
      <c r="AO2480" t="s">
        <v>2168</v>
      </c>
    </row>
    <row r="2481" spans="1:41">
      <c r="A2481">
        <v>2470</v>
      </c>
      <c r="B2481" t="s">
        <v>41</v>
      </c>
      <c r="C2481" t="s">
        <v>42</v>
      </c>
      <c r="D2481" t="s">
        <v>43</v>
      </c>
      <c r="E2481">
        <f>"04"</f>
        <v>0</v>
      </c>
      <c r="F2481" t="s">
        <v>86</v>
      </c>
      <c r="G2481" t="s">
        <v>87</v>
      </c>
      <c r="H2481">
        <v>3699</v>
      </c>
      <c r="I2481" t="s">
        <v>2165</v>
      </c>
      <c r="J2481" t="s">
        <v>2166</v>
      </c>
      <c r="K2481" t="s">
        <v>48</v>
      </c>
      <c r="L2481" t="s">
        <v>49</v>
      </c>
      <c r="M2481">
        <v>19</v>
      </c>
      <c r="N2481" t="s">
        <v>1934</v>
      </c>
      <c r="O2481" t="s">
        <v>51</v>
      </c>
      <c r="P2481" t="s">
        <v>912</v>
      </c>
      <c r="Q2481" t="s">
        <v>92</v>
      </c>
      <c r="R2481" t="s">
        <v>237</v>
      </c>
      <c r="S2481" t="s">
        <v>55</v>
      </c>
      <c r="T2481" t="s">
        <v>55</v>
      </c>
      <c r="U2481" t="s">
        <v>2167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884</v>
      </c>
      <c r="AG2481" t="s">
        <v>885</v>
      </c>
      <c r="AH2481">
        <v>4</v>
      </c>
      <c r="AI2481">
        <f>"04202     "</f>
        <v>0</v>
      </c>
      <c r="AJ2481" t="s">
        <v>94</v>
      </c>
      <c r="AK2481" t="s">
        <v>95</v>
      </c>
      <c r="AL2481" t="s">
        <v>96</v>
      </c>
      <c r="AM2481" t="s">
        <v>97</v>
      </c>
      <c r="AN2481" t="s">
        <v>68</v>
      </c>
      <c r="AO2481" t="s">
        <v>2168</v>
      </c>
    </row>
    <row r="2482" spans="1:41">
      <c r="A2482">
        <v>2471</v>
      </c>
      <c r="B2482" t="s">
        <v>41</v>
      </c>
      <c r="C2482" t="s">
        <v>42</v>
      </c>
      <c r="D2482" t="s">
        <v>43</v>
      </c>
      <c r="E2482">
        <f>"01"</f>
        <v>0</v>
      </c>
      <c r="F2482" t="s">
        <v>377</v>
      </c>
      <c r="G2482" t="s">
        <v>378</v>
      </c>
      <c r="H2482">
        <v>3699</v>
      </c>
      <c r="I2482" t="s">
        <v>2165</v>
      </c>
      <c r="J2482" t="s">
        <v>2166</v>
      </c>
      <c r="K2482" t="s">
        <v>48</v>
      </c>
      <c r="L2482" t="s">
        <v>49</v>
      </c>
      <c r="M2482">
        <v>19</v>
      </c>
      <c r="N2482" t="s">
        <v>1934</v>
      </c>
      <c r="O2482" t="s">
        <v>51</v>
      </c>
      <c r="P2482" t="s">
        <v>912</v>
      </c>
      <c r="Q2482" t="s">
        <v>92</v>
      </c>
      <c r="R2482" t="s">
        <v>237</v>
      </c>
      <c r="S2482" t="s">
        <v>55</v>
      </c>
      <c r="T2482" t="s">
        <v>55</v>
      </c>
      <c r="U2482" t="s">
        <v>2167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884</v>
      </c>
      <c r="AG2482" t="s">
        <v>885</v>
      </c>
      <c r="AH2482">
        <v>5</v>
      </c>
      <c r="AI2482">
        <f>"01301     "</f>
        <v>0</v>
      </c>
      <c r="AJ2482" t="s">
        <v>1288</v>
      </c>
      <c r="AK2482" t="s">
        <v>1289</v>
      </c>
      <c r="AL2482" t="s">
        <v>96</v>
      </c>
      <c r="AM2482" t="s">
        <v>97</v>
      </c>
      <c r="AN2482" t="s">
        <v>68</v>
      </c>
      <c r="AO2482" t="s">
        <v>2168</v>
      </c>
    </row>
    <row r="2483" spans="1:41">
      <c r="A2483">
        <v>2472</v>
      </c>
      <c r="B2483" t="s">
        <v>41</v>
      </c>
      <c r="C2483" t="s">
        <v>42</v>
      </c>
      <c r="D2483" t="s">
        <v>43</v>
      </c>
      <c r="E2483">
        <f>"01"</f>
        <v>0</v>
      </c>
      <c r="F2483" t="s">
        <v>377</v>
      </c>
      <c r="G2483" t="s">
        <v>378</v>
      </c>
      <c r="H2483">
        <v>3699</v>
      </c>
      <c r="I2483" t="s">
        <v>2165</v>
      </c>
      <c r="J2483" t="s">
        <v>2166</v>
      </c>
      <c r="K2483" t="s">
        <v>48</v>
      </c>
      <c r="L2483" t="s">
        <v>49</v>
      </c>
      <c r="M2483">
        <v>19</v>
      </c>
      <c r="N2483" t="s">
        <v>1934</v>
      </c>
      <c r="O2483" t="s">
        <v>51</v>
      </c>
      <c r="P2483" t="s">
        <v>912</v>
      </c>
      <c r="Q2483" t="s">
        <v>92</v>
      </c>
      <c r="R2483" t="s">
        <v>237</v>
      </c>
      <c r="S2483" t="s">
        <v>55</v>
      </c>
      <c r="T2483" t="s">
        <v>55</v>
      </c>
      <c r="U2483" t="s">
        <v>2167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884</v>
      </c>
      <c r="AG2483" t="s">
        <v>885</v>
      </c>
      <c r="AH2483">
        <v>6</v>
      </c>
      <c r="AI2483">
        <f>"01301     "</f>
        <v>0</v>
      </c>
      <c r="AJ2483" t="s">
        <v>1288</v>
      </c>
      <c r="AK2483" t="s">
        <v>1289</v>
      </c>
      <c r="AL2483" t="s">
        <v>96</v>
      </c>
      <c r="AM2483" t="s">
        <v>97</v>
      </c>
      <c r="AN2483" t="s">
        <v>68</v>
      </c>
      <c r="AO2483" t="s">
        <v>2168</v>
      </c>
    </row>
    <row r="2484" spans="1:41">
      <c r="A2484">
        <v>2473</v>
      </c>
      <c r="B2484" t="s">
        <v>41</v>
      </c>
      <c r="C2484" t="s">
        <v>42</v>
      </c>
      <c r="D2484" t="s">
        <v>43</v>
      </c>
      <c r="E2484">
        <f>"04"</f>
        <v>0</v>
      </c>
      <c r="F2484" t="s">
        <v>86</v>
      </c>
      <c r="G2484" t="s">
        <v>87</v>
      </c>
      <c r="H2484">
        <v>3699</v>
      </c>
      <c r="I2484" t="s">
        <v>2165</v>
      </c>
      <c r="J2484" t="s">
        <v>2166</v>
      </c>
      <c r="K2484" t="s">
        <v>48</v>
      </c>
      <c r="L2484" t="s">
        <v>49</v>
      </c>
      <c r="M2484">
        <v>19</v>
      </c>
      <c r="N2484" t="s">
        <v>1934</v>
      </c>
      <c r="O2484" t="s">
        <v>51</v>
      </c>
      <c r="P2484" t="s">
        <v>912</v>
      </c>
      <c r="Q2484" t="s">
        <v>92</v>
      </c>
      <c r="R2484" t="s">
        <v>237</v>
      </c>
      <c r="S2484" t="s">
        <v>55</v>
      </c>
      <c r="T2484" t="s">
        <v>55</v>
      </c>
      <c r="U2484" t="s">
        <v>2167</v>
      </c>
      <c r="V2484" t="s">
        <v>80</v>
      </c>
      <c r="W2484" t="s">
        <v>80</v>
      </c>
      <c r="X2484" t="s">
        <v>60</v>
      </c>
      <c r="Y2484" t="s">
        <v>60</v>
      </c>
      <c r="Z2484" t="s">
        <v>60</v>
      </c>
      <c r="AA2484" t="s">
        <v>61</v>
      </c>
      <c r="AB2484" t="s">
        <v>60</v>
      </c>
      <c r="AC2484" t="s">
        <v>60</v>
      </c>
      <c r="AD2484" t="s">
        <v>61</v>
      </c>
      <c r="AE2484" t="s">
        <v>60</v>
      </c>
      <c r="AF2484" t="s">
        <v>884</v>
      </c>
      <c r="AG2484" t="s">
        <v>885</v>
      </c>
      <c r="AH2484">
        <v>7</v>
      </c>
      <c r="AI2484">
        <f>"04202     "</f>
        <v>0</v>
      </c>
      <c r="AJ2484" t="s">
        <v>94</v>
      </c>
      <c r="AK2484" t="s">
        <v>95</v>
      </c>
      <c r="AL2484" t="s">
        <v>96</v>
      </c>
      <c r="AM2484" t="s">
        <v>97</v>
      </c>
      <c r="AN2484" t="s">
        <v>68</v>
      </c>
      <c r="AO2484" t="s">
        <v>2168</v>
      </c>
    </row>
    <row r="2485" spans="1:41">
      <c r="A2485">
        <v>2474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2165</v>
      </c>
      <c r="J2485" t="s">
        <v>2166</v>
      </c>
      <c r="K2485" t="s">
        <v>48</v>
      </c>
      <c r="L2485" t="s">
        <v>49</v>
      </c>
      <c r="M2485">
        <v>19</v>
      </c>
      <c r="N2485" t="s">
        <v>1934</v>
      </c>
      <c r="O2485" t="s">
        <v>51</v>
      </c>
      <c r="P2485" t="s">
        <v>912</v>
      </c>
      <c r="Q2485" t="s">
        <v>92</v>
      </c>
      <c r="R2485" t="s">
        <v>237</v>
      </c>
      <c r="S2485" t="s">
        <v>55</v>
      </c>
      <c r="T2485" t="s">
        <v>55</v>
      </c>
      <c r="U2485" t="s">
        <v>2167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884</v>
      </c>
      <c r="AG2485" t="s">
        <v>885</v>
      </c>
      <c r="AH2485">
        <v>8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2168</v>
      </c>
    </row>
    <row r="2486" spans="1:41">
      <c r="A2486">
        <v>2475</v>
      </c>
      <c r="B2486" t="s">
        <v>41</v>
      </c>
      <c r="C2486" t="s">
        <v>42</v>
      </c>
      <c r="D2486" t="s">
        <v>43</v>
      </c>
      <c r="E2486">
        <f>"01"</f>
        <v>0</v>
      </c>
      <c r="F2486" t="s">
        <v>377</v>
      </c>
      <c r="G2486" t="s">
        <v>378</v>
      </c>
      <c r="H2486">
        <v>3699</v>
      </c>
      <c r="I2486" t="s">
        <v>2165</v>
      </c>
      <c r="J2486" t="s">
        <v>2166</v>
      </c>
      <c r="K2486" t="s">
        <v>48</v>
      </c>
      <c r="L2486" t="s">
        <v>49</v>
      </c>
      <c r="M2486">
        <v>19</v>
      </c>
      <c r="N2486" t="s">
        <v>1934</v>
      </c>
      <c r="O2486" t="s">
        <v>51</v>
      </c>
      <c r="P2486" t="s">
        <v>912</v>
      </c>
      <c r="Q2486" t="s">
        <v>92</v>
      </c>
      <c r="R2486" t="s">
        <v>237</v>
      </c>
      <c r="S2486" t="s">
        <v>55</v>
      </c>
      <c r="T2486" t="s">
        <v>55</v>
      </c>
      <c r="U2486" t="s">
        <v>2167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884</v>
      </c>
      <c r="AG2486" t="s">
        <v>885</v>
      </c>
      <c r="AH2486">
        <v>10</v>
      </c>
      <c r="AI2486">
        <f>"01301     "</f>
        <v>0</v>
      </c>
      <c r="AJ2486" t="s">
        <v>1288</v>
      </c>
      <c r="AK2486" t="s">
        <v>1289</v>
      </c>
      <c r="AL2486" t="s">
        <v>96</v>
      </c>
      <c r="AM2486" t="s">
        <v>97</v>
      </c>
      <c r="AN2486" t="s">
        <v>68</v>
      </c>
      <c r="AO2486" t="s">
        <v>2168</v>
      </c>
    </row>
    <row r="2487" spans="1:41">
      <c r="A2487">
        <v>2476</v>
      </c>
      <c r="B2487" t="s">
        <v>41</v>
      </c>
      <c r="C2487" t="s">
        <v>42</v>
      </c>
      <c r="D2487" t="s">
        <v>43</v>
      </c>
      <c r="E2487">
        <f>"04"</f>
        <v>0</v>
      </c>
      <c r="F2487" t="s">
        <v>86</v>
      </c>
      <c r="G2487" t="s">
        <v>87</v>
      </c>
      <c r="H2487">
        <v>3699</v>
      </c>
      <c r="I2487" t="s">
        <v>2165</v>
      </c>
      <c r="J2487" t="s">
        <v>2166</v>
      </c>
      <c r="K2487" t="s">
        <v>48</v>
      </c>
      <c r="L2487" t="s">
        <v>49</v>
      </c>
      <c r="M2487">
        <v>19</v>
      </c>
      <c r="N2487" t="s">
        <v>1934</v>
      </c>
      <c r="O2487" t="s">
        <v>51</v>
      </c>
      <c r="P2487" t="s">
        <v>912</v>
      </c>
      <c r="Q2487" t="s">
        <v>92</v>
      </c>
      <c r="R2487" t="s">
        <v>237</v>
      </c>
      <c r="S2487" t="s">
        <v>55</v>
      </c>
      <c r="T2487" t="s">
        <v>55</v>
      </c>
      <c r="U2487" t="s">
        <v>2167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884</v>
      </c>
      <c r="AG2487" t="s">
        <v>885</v>
      </c>
      <c r="AH2487">
        <v>11</v>
      </c>
      <c r="AI2487">
        <f>"04202     "</f>
        <v>0</v>
      </c>
      <c r="AJ2487" t="s">
        <v>94</v>
      </c>
      <c r="AK2487" t="s">
        <v>95</v>
      </c>
      <c r="AL2487" t="s">
        <v>96</v>
      </c>
      <c r="AM2487" t="s">
        <v>97</v>
      </c>
      <c r="AN2487" t="s">
        <v>68</v>
      </c>
      <c r="AO2487" t="s">
        <v>253</v>
      </c>
    </row>
    <row r="2488" spans="1:41">
      <c r="A2488">
        <v>2477</v>
      </c>
      <c r="B2488" t="s">
        <v>41</v>
      </c>
      <c r="C2488" t="s">
        <v>42</v>
      </c>
      <c r="D2488" t="s">
        <v>43</v>
      </c>
      <c r="E2488">
        <f>"01"</f>
        <v>0</v>
      </c>
      <c r="F2488" t="s">
        <v>377</v>
      </c>
      <c r="G2488" t="s">
        <v>378</v>
      </c>
      <c r="H2488">
        <v>3699</v>
      </c>
      <c r="I2488" t="s">
        <v>2165</v>
      </c>
      <c r="J2488" t="s">
        <v>2166</v>
      </c>
      <c r="K2488" t="s">
        <v>48</v>
      </c>
      <c r="L2488" t="s">
        <v>49</v>
      </c>
      <c r="M2488">
        <v>19</v>
      </c>
      <c r="N2488" t="s">
        <v>1934</v>
      </c>
      <c r="O2488" t="s">
        <v>51</v>
      </c>
      <c r="P2488" t="s">
        <v>912</v>
      </c>
      <c r="Q2488" t="s">
        <v>92</v>
      </c>
      <c r="R2488" t="s">
        <v>237</v>
      </c>
      <c r="S2488" t="s">
        <v>55</v>
      </c>
      <c r="T2488" t="s">
        <v>55</v>
      </c>
      <c r="U2488" t="s">
        <v>2167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884</v>
      </c>
      <c r="AG2488" t="s">
        <v>885</v>
      </c>
      <c r="AH2488">
        <v>12</v>
      </c>
      <c r="AI2488">
        <f>"01301     "</f>
        <v>0</v>
      </c>
      <c r="AJ2488" t="s">
        <v>1288</v>
      </c>
      <c r="AK2488" t="s">
        <v>1289</v>
      </c>
      <c r="AL2488" t="s">
        <v>96</v>
      </c>
      <c r="AM2488" t="s">
        <v>97</v>
      </c>
      <c r="AN2488" t="s">
        <v>68</v>
      </c>
      <c r="AO2488" t="s">
        <v>2168</v>
      </c>
    </row>
    <row r="2489" spans="1:41">
      <c r="A2489">
        <v>2478</v>
      </c>
      <c r="B2489" t="s">
        <v>41</v>
      </c>
      <c r="C2489" t="s">
        <v>42</v>
      </c>
      <c r="D2489" t="s">
        <v>43</v>
      </c>
      <c r="E2489">
        <f>"04"</f>
        <v>0</v>
      </c>
      <c r="F2489" t="s">
        <v>86</v>
      </c>
      <c r="G2489" t="s">
        <v>87</v>
      </c>
      <c r="H2489">
        <v>3699</v>
      </c>
      <c r="I2489" t="s">
        <v>2165</v>
      </c>
      <c r="J2489" t="s">
        <v>2166</v>
      </c>
      <c r="K2489" t="s">
        <v>48</v>
      </c>
      <c r="L2489" t="s">
        <v>49</v>
      </c>
      <c r="M2489">
        <v>19</v>
      </c>
      <c r="N2489" t="s">
        <v>1934</v>
      </c>
      <c r="O2489" t="s">
        <v>51</v>
      </c>
      <c r="P2489" t="s">
        <v>912</v>
      </c>
      <c r="Q2489" t="s">
        <v>92</v>
      </c>
      <c r="R2489" t="s">
        <v>237</v>
      </c>
      <c r="S2489" t="s">
        <v>55</v>
      </c>
      <c r="T2489" t="s">
        <v>55</v>
      </c>
      <c r="U2489" t="s">
        <v>2167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884</v>
      </c>
      <c r="AG2489" t="s">
        <v>885</v>
      </c>
      <c r="AH2489">
        <v>13</v>
      </c>
      <c r="AI2489">
        <f>"04202     "</f>
        <v>0</v>
      </c>
      <c r="AJ2489" t="s">
        <v>94</v>
      </c>
      <c r="AK2489" t="s">
        <v>95</v>
      </c>
      <c r="AL2489" t="s">
        <v>96</v>
      </c>
      <c r="AM2489" t="s">
        <v>97</v>
      </c>
      <c r="AN2489" t="s">
        <v>68</v>
      </c>
      <c r="AO2489" t="s">
        <v>2168</v>
      </c>
    </row>
    <row r="2490" spans="1:41">
      <c r="A2490">
        <v>2479</v>
      </c>
      <c r="B2490" t="s">
        <v>41</v>
      </c>
      <c r="C2490" t="s">
        <v>42</v>
      </c>
      <c r="D2490" t="s">
        <v>43</v>
      </c>
      <c r="E2490">
        <f>"02"</f>
        <v>0</v>
      </c>
      <c r="F2490" t="s">
        <v>124</v>
      </c>
      <c r="G2490" t="s">
        <v>125</v>
      </c>
      <c r="H2490">
        <v>3716</v>
      </c>
      <c r="I2490" t="s">
        <v>2169</v>
      </c>
      <c r="J2490" t="s">
        <v>2170</v>
      </c>
      <c r="K2490" t="s">
        <v>48</v>
      </c>
      <c r="L2490" t="s">
        <v>49</v>
      </c>
      <c r="M2490">
        <v>18</v>
      </c>
      <c r="N2490" t="s">
        <v>1893</v>
      </c>
      <c r="O2490" t="s">
        <v>51</v>
      </c>
      <c r="P2490" t="s">
        <v>912</v>
      </c>
      <c r="Q2490" t="s">
        <v>92</v>
      </c>
      <c r="R2490" t="s">
        <v>237</v>
      </c>
      <c r="S2490" t="s">
        <v>55</v>
      </c>
      <c r="T2490" t="s">
        <v>55</v>
      </c>
      <c r="U2490" t="s">
        <v>2148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80</v>
      </c>
      <c r="AG2490" t="s">
        <v>80</v>
      </c>
      <c r="AH2490">
        <v>1</v>
      </c>
      <c r="AI2490">
        <f>"02101     "</f>
        <v>0</v>
      </c>
      <c r="AJ2490" t="s">
        <v>263</v>
      </c>
      <c r="AK2490" t="s">
        <v>264</v>
      </c>
      <c r="AL2490" t="s">
        <v>295</v>
      </c>
      <c r="AM2490" t="s">
        <v>296</v>
      </c>
      <c r="AN2490" t="s">
        <v>286</v>
      </c>
      <c r="AO2490" t="s">
        <v>70</v>
      </c>
    </row>
    <row r="2491" spans="1:41">
      <c r="A2491">
        <v>2480</v>
      </c>
      <c r="B2491" t="s">
        <v>41</v>
      </c>
      <c r="C2491" t="s">
        <v>42</v>
      </c>
      <c r="D2491" t="s">
        <v>43</v>
      </c>
      <c r="E2491">
        <f>"07"</f>
        <v>0</v>
      </c>
      <c r="F2491" t="s">
        <v>44</v>
      </c>
      <c r="G2491" t="s">
        <v>45</v>
      </c>
      <c r="H2491">
        <v>3727</v>
      </c>
      <c r="I2491" t="s">
        <v>2171</v>
      </c>
      <c r="J2491" t="s">
        <v>2172</v>
      </c>
      <c r="K2491" t="s">
        <v>48</v>
      </c>
      <c r="L2491" t="s">
        <v>49</v>
      </c>
      <c r="M2491">
        <v>19</v>
      </c>
      <c r="N2491" t="s">
        <v>911</v>
      </c>
      <c r="O2491" t="s">
        <v>51</v>
      </c>
      <c r="P2491" t="s">
        <v>912</v>
      </c>
      <c r="Q2491" t="s">
        <v>913</v>
      </c>
      <c r="R2491" t="s">
        <v>914</v>
      </c>
      <c r="S2491" t="s">
        <v>55</v>
      </c>
      <c r="T2491" t="s">
        <v>55</v>
      </c>
      <c r="U2491" t="s">
        <v>915</v>
      </c>
      <c r="V2491" t="s">
        <v>80</v>
      </c>
      <c r="W2491" t="s">
        <v>80</v>
      </c>
      <c r="X2491" t="s">
        <v>60</v>
      </c>
      <c r="Y2491" t="s">
        <v>60</v>
      </c>
      <c r="Z2491" t="s">
        <v>61</v>
      </c>
      <c r="AA2491" t="s">
        <v>61</v>
      </c>
      <c r="AB2491" t="s">
        <v>61</v>
      </c>
      <c r="AC2491" t="s">
        <v>60</v>
      </c>
      <c r="AD2491" t="s">
        <v>61</v>
      </c>
      <c r="AE2491" t="s">
        <v>60</v>
      </c>
      <c r="AF2491" t="s">
        <v>80</v>
      </c>
      <c r="AG2491" t="s">
        <v>80</v>
      </c>
      <c r="AH2491">
        <v>1</v>
      </c>
      <c r="AI2491">
        <f>"07224     "</f>
        <v>0</v>
      </c>
      <c r="AJ2491" t="s">
        <v>229</v>
      </c>
      <c r="AK2491" t="s">
        <v>230</v>
      </c>
      <c r="AL2491" t="s">
        <v>231</v>
      </c>
      <c r="AM2491" t="s">
        <v>232</v>
      </c>
      <c r="AN2491" t="s">
        <v>286</v>
      </c>
      <c r="AO2491" t="s">
        <v>1256</v>
      </c>
    </row>
    <row r="2492" spans="1:41">
      <c r="A2492">
        <v>2481</v>
      </c>
      <c r="B2492" t="s">
        <v>41</v>
      </c>
      <c r="C2492" t="s">
        <v>42</v>
      </c>
      <c r="D2492" t="s">
        <v>43</v>
      </c>
      <c r="E2492">
        <f>"08"</f>
        <v>0</v>
      </c>
      <c r="F2492" t="s">
        <v>241</v>
      </c>
      <c r="G2492" t="s">
        <v>242</v>
      </c>
      <c r="H2492">
        <v>3755</v>
      </c>
      <c r="I2492" t="s">
        <v>2173</v>
      </c>
      <c r="J2492" t="s">
        <v>2174</v>
      </c>
      <c r="K2492" t="s">
        <v>48</v>
      </c>
      <c r="L2492" t="s">
        <v>49</v>
      </c>
      <c r="M2492">
        <v>18</v>
      </c>
      <c r="N2492" t="s">
        <v>1851</v>
      </c>
      <c r="O2492" t="s">
        <v>51</v>
      </c>
      <c r="P2492" t="s">
        <v>1862</v>
      </c>
      <c r="Q2492" t="s">
        <v>92</v>
      </c>
      <c r="R2492" t="s">
        <v>237</v>
      </c>
      <c r="S2492" t="s">
        <v>55</v>
      </c>
      <c r="T2492" t="s">
        <v>55</v>
      </c>
      <c r="U2492" t="s">
        <v>2175</v>
      </c>
      <c r="V2492" t="s">
        <v>80</v>
      </c>
      <c r="W2492" t="s">
        <v>80</v>
      </c>
      <c r="X2492" t="s">
        <v>60</v>
      </c>
      <c r="Y2492" t="s">
        <v>60</v>
      </c>
      <c r="Z2492" t="s">
        <v>61</v>
      </c>
      <c r="AA2492" t="s">
        <v>61</v>
      </c>
      <c r="AB2492" t="s">
        <v>61</v>
      </c>
      <c r="AC2492" t="s">
        <v>60</v>
      </c>
      <c r="AD2492" t="s">
        <v>61</v>
      </c>
      <c r="AE2492" t="s">
        <v>60</v>
      </c>
      <c r="AF2492" t="s">
        <v>80</v>
      </c>
      <c r="AG2492" t="s">
        <v>80</v>
      </c>
      <c r="AH2492">
        <v>3</v>
      </c>
      <c r="AI2492">
        <f>"08321     "</f>
        <v>0</v>
      </c>
      <c r="AJ2492" t="s">
        <v>1089</v>
      </c>
      <c r="AK2492" t="s">
        <v>1090</v>
      </c>
      <c r="AL2492" t="s">
        <v>1621</v>
      </c>
      <c r="AM2492" t="s">
        <v>1622</v>
      </c>
      <c r="AN2492" t="s">
        <v>286</v>
      </c>
      <c r="AO2492" t="s">
        <v>70</v>
      </c>
    </row>
    <row r="2493" spans="1:41">
      <c r="A2493">
        <v>2482</v>
      </c>
      <c r="B2493" t="s">
        <v>41</v>
      </c>
      <c r="C2493" t="s">
        <v>42</v>
      </c>
      <c r="D2493" t="s">
        <v>43</v>
      </c>
      <c r="E2493">
        <f>"08"</f>
        <v>0</v>
      </c>
      <c r="F2493" t="s">
        <v>241</v>
      </c>
      <c r="G2493" t="s">
        <v>242</v>
      </c>
      <c r="H2493">
        <v>3755</v>
      </c>
      <c r="I2493" t="s">
        <v>2173</v>
      </c>
      <c r="J2493" t="s">
        <v>2174</v>
      </c>
      <c r="K2493" t="s">
        <v>48</v>
      </c>
      <c r="L2493" t="s">
        <v>49</v>
      </c>
      <c r="M2493">
        <v>18</v>
      </c>
      <c r="N2493" t="s">
        <v>1851</v>
      </c>
      <c r="O2493" t="s">
        <v>51</v>
      </c>
      <c r="P2493" t="s">
        <v>1862</v>
      </c>
      <c r="Q2493" t="s">
        <v>92</v>
      </c>
      <c r="R2493" t="s">
        <v>237</v>
      </c>
      <c r="S2493" t="s">
        <v>55</v>
      </c>
      <c r="T2493" t="s">
        <v>55</v>
      </c>
      <c r="U2493" t="s">
        <v>2175</v>
      </c>
      <c r="V2493" t="s">
        <v>80</v>
      </c>
      <c r="W2493" t="s">
        <v>80</v>
      </c>
      <c r="X2493" t="s">
        <v>60</v>
      </c>
      <c r="Y2493" t="s">
        <v>60</v>
      </c>
      <c r="Z2493" t="s">
        <v>61</v>
      </c>
      <c r="AA2493" t="s">
        <v>61</v>
      </c>
      <c r="AB2493" t="s">
        <v>61</v>
      </c>
      <c r="AC2493" t="s">
        <v>60</v>
      </c>
      <c r="AD2493" t="s">
        <v>61</v>
      </c>
      <c r="AE2493" t="s">
        <v>60</v>
      </c>
      <c r="AF2493" t="s">
        <v>80</v>
      </c>
      <c r="AG2493" t="s">
        <v>80</v>
      </c>
      <c r="AH2493">
        <v>4</v>
      </c>
      <c r="AI2493">
        <f>"08321     "</f>
        <v>0</v>
      </c>
      <c r="AJ2493" t="s">
        <v>1089</v>
      </c>
      <c r="AK2493" t="s">
        <v>1090</v>
      </c>
      <c r="AL2493" t="s">
        <v>1621</v>
      </c>
      <c r="AM2493" t="s">
        <v>1622</v>
      </c>
      <c r="AN2493" t="s">
        <v>286</v>
      </c>
      <c r="AO2493" t="s">
        <v>70</v>
      </c>
    </row>
    <row r="2494" spans="1:41">
      <c r="A2494">
        <v>2483</v>
      </c>
      <c r="B2494" t="s">
        <v>41</v>
      </c>
      <c r="C2494" t="s">
        <v>42</v>
      </c>
      <c r="D2494" t="s">
        <v>43</v>
      </c>
      <c r="E2494">
        <f>"08"</f>
        <v>0</v>
      </c>
      <c r="F2494" t="s">
        <v>241</v>
      </c>
      <c r="G2494" t="s">
        <v>242</v>
      </c>
      <c r="H2494">
        <v>3755</v>
      </c>
      <c r="I2494" t="s">
        <v>2173</v>
      </c>
      <c r="J2494" t="s">
        <v>2174</v>
      </c>
      <c r="K2494" t="s">
        <v>48</v>
      </c>
      <c r="L2494" t="s">
        <v>49</v>
      </c>
      <c r="M2494">
        <v>18</v>
      </c>
      <c r="N2494" t="s">
        <v>1851</v>
      </c>
      <c r="O2494" t="s">
        <v>51</v>
      </c>
      <c r="P2494" t="s">
        <v>1862</v>
      </c>
      <c r="Q2494" t="s">
        <v>92</v>
      </c>
      <c r="R2494" t="s">
        <v>237</v>
      </c>
      <c r="S2494" t="s">
        <v>55</v>
      </c>
      <c r="T2494" t="s">
        <v>55</v>
      </c>
      <c r="U2494" t="s">
        <v>2175</v>
      </c>
      <c r="V2494" t="s">
        <v>80</v>
      </c>
      <c r="W2494" t="s">
        <v>80</v>
      </c>
      <c r="X2494" t="s">
        <v>60</v>
      </c>
      <c r="Y2494" t="s">
        <v>60</v>
      </c>
      <c r="Z2494" t="s">
        <v>61</v>
      </c>
      <c r="AA2494" t="s">
        <v>61</v>
      </c>
      <c r="AB2494" t="s">
        <v>61</v>
      </c>
      <c r="AC2494" t="s">
        <v>60</v>
      </c>
      <c r="AD2494" t="s">
        <v>61</v>
      </c>
      <c r="AE2494" t="s">
        <v>60</v>
      </c>
      <c r="AF2494" t="s">
        <v>80</v>
      </c>
      <c r="AG2494" t="s">
        <v>80</v>
      </c>
      <c r="AH2494">
        <v>7</v>
      </c>
      <c r="AI2494">
        <f>"08321     "</f>
        <v>0</v>
      </c>
      <c r="AJ2494" t="s">
        <v>1089</v>
      </c>
      <c r="AK2494" t="s">
        <v>1090</v>
      </c>
      <c r="AL2494" t="s">
        <v>1621</v>
      </c>
      <c r="AM2494" t="s">
        <v>1622</v>
      </c>
      <c r="AN2494" t="s">
        <v>286</v>
      </c>
      <c r="AO2494" t="s">
        <v>70</v>
      </c>
    </row>
    <row r="2495" spans="1:41">
      <c r="A2495">
        <v>2484</v>
      </c>
      <c r="B2495" t="s">
        <v>41</v>
      </c>
      <c r="C2495" t="s">
        <v>42</v>
      </c>
      <c r="D2495" t="s">
        <v>43</v>
      </c>
      <c r="E2495">
        <f>"08"</f>
        <v>0</v>
      </c>
      <c r="F2495" t="s">
        <v>241</v>
      </c>
      <c r="G2495" t="s">
        <v>242</v>
      </c>
      <c r="H2495">
        <v>3758</v>
      </c>
      <c r="I2495" t="s">
        <v>2176</v>
      </c>
      <c r="J2495" t="s">
        <v>2177</v>
      </c>
      <c r="K2495" t="s">
        <v>48</v>
      </c>
      <c r="L2495" t="s">
        <v>49</v>
      </c>
      <c r="M2495">
        <v>18</v>
      </c>
      <c r="N2495" t="s">
        <v>1970</v>
      </c>
      <c r="O2495" t="s">
        <v>51</v>
      </c>
      <c r="P2495" t="s">
        <v>1862</v>
      </c>
      <c r="Q2495" t="s">
        <v>92</v>
      </c>
      <c r="R2495" t="s">
        <v>54</v>
      </c>
      <c r="S2495" t="s">
        <v>55</v>
      </c>
      <c r="T2495" t="s">
        <v>55</v>
      </c>
      <c r="U2495" t="s">
        <v>2178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80</v>
      </c>
      <c r="AG2495" t="s">
        <v>80</v>
      </c>
      <c r="AH2495">
        <v>18</v>
      </c>
      <c r="AI2495">
        <f>"08302     "</f>
        <v>0</v>
      </c>
      <c r="AJ2495" t="s">
        <v>477</v>
      </c>
      <c r="AK2495" t="s">
        <v>478</v>
      </c>
      <c r="AL2495" t="s">
        <v>375</v>
      </c>
      <c r="AM2495" t="s">
        <v>376</v>
      </c>
      <c r="AN2495" t="s">
        <v>68</v>
      </c>
      <c r="AO2495" t="s">
        <v>70</v>
      </c>
    </row>
    <row r="2496" spans="1:41">
      <c r="A2496">
        <v>2485</v>
      </c>
      <c r="B2496" t="s">
        <v>41</v>
      </c>
      <c r="C2496" t="s">
        <v>42</v>
      </c>
      <c r="D2496" t="s">
        <v>43</v>
      </c>
      <c r="E2496">
        <f>"02"</f>
        <v>0</v>
      </c>
      <c r="F2496" t="s">
        <v>124</v>
      </c>
      <c r="G2496" t="s">
        <v>125</v>
      </c>
      <c r="H2496">
        <v>3758</v>
      </c>
      <c r="I2496" t="s">
        <v>2176</v>
      </c>
      <c r="J2496" t="s">
        <v>2177</v>
      </c>
      <c r="K2496" t="s">
        <v>48</v>
      </c>
      <c r="L2496" t="s">
        <v>49</v>
      </c>
      <c r="M2496">
        <v>18</v>
      </c>
      <c r="N2496" t="s">
        <v>1970</v>
      </c>
      <c r="O2496" t="s">
        <v>51</v>
      </c>
      <c r="P2496" t="s">
        <v>1862</v>
      </c>
      <c r="Q2496" t="s">
        <v>92</v>
      </c>
      <c r="R2496" t="s">
        <v>54</v>
      </c>
      <c r="S2496" t="s">
        <v>55</v>
      </c>
      <c r="T2496" t="s">
        <v>55</v>
      </c>
      <c r="U2496" t="s">
        <v>2178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80</v>
      </c>
      <c r="AG2496" t="s">
        <v>80</v>
      </c>
      <c r="AH2496">
        <v>19</v>
      </c>
      <c r="AI2496">
        <f>"02001     "</f>
        <v>0</v>
      </c>
      <c r="AJ2496" t="s">
        <v>834</v>
      </c>
      <c r="AK2496" t="s">
        <v>835</v>
      </c>
      <c r="AL2496" t="s">
        <v>96</v>
      </c>
      <c r="AM2496" t="s">
        <v>97</v>
      </c>
      <c r="AN2496" t="s">
        <v>68</v>
      </c>
      <c r="AO2496" t="s">
        <v>85</v>
      </c>
    </row>
    <row r="2497" spans="1:41">
      <c r="A2497">
        <v>2486</v>
      </c>
      <c r="B2497" t="s">
        <v>41</v>
      </c>
      <c r="C2497" t="s">
        <v>42</v>
      </c>
      <c r="D2497" t="s">
        <v>43</v>
      </c>
      <c r="E2497">
        <f>"05"</f>
        <v>0</v>
      </c>
      <c r="F2497" t="s">
        <v>99</v>
      </c>
      <c r="G2497" t="s">
        <v>100</v>
      </c>
      <c r="H2497">
        <v>3758</v>
      </c>
      <c r="I2497" t="s">
        <v>2176</v>
      </c>
      <c r="J2497" t="s">
        <v>2177</v>
      </c>
      <c r="K2497" t="s">
        <v>48</v>
      </c>
      <c r="L2497" t="s">
        <v>49</v>
      </c>
      <c r="M2497">
        <v>18</v>
      </c>
      <c r="N2497" t="s">
        <v>1970</v>
      </c>
      <c r="O2497" t="s">
        <v>51</v>
      </c>
      <c r="P2497" t="s">
        <v>1862</v>
      </c>
      <c r="Q2497" t="s">
        <v>92</v>
      </c>
      <c r="R2497" t="s">
        <v>54</v>
      </c>
      <c r="S2497" t="s">
        <v>55</v>
      </c>
      <c r="T2497" t="s">
        <v>55</v>
      </c>
      <c r="U2497" t="s">
        <v>2178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20</v>
      </c>
      <c r="AI2497">
        <f>"05205     "</f>
        <v>0</v>
      </c>
      <c r="AJ2497" t="s">
        <v>470</v>
      </c>
      <c r="AK2497" t="s">
        <v>471</v>
      </c>
      <c r="AL2497" t="s">
        <v>107</v>
      </c>
      <c r="AM2497" t="s">
        <v>108</v>
      </c>
      <c r="AN2497" t="s">
        <v>68</v>
      </c>
      <c r="AO2497" t="s">
        <v>70</v>
      </c>
    </row>
    <row r="2498" spans="1:41">
      <c r="A2498">
        <v>2487</v>
      </c>
      <c r="B2498" t="s">
        <v>41</v>
      </c>
      <c r="C2498" t="s">
        <v>42</v>
      </c>
      <c r="D2498" t="s">
        <v>43</v>
      </c>
      <c r="E2498">
        <f>"08"</f>
        <v>0</v>
      </c>
      <c r="F2498" t="s">
        <v>241</v>
      </c>
      <c r="G2498" t="s">
        <v>242</v>
      </c>
      <c r="H2498">
        <v>3758</v>
      </c>
      <c r="I2498" t="s">
        <v>2176</v>
      </c>
      <c r="J2498" t="s">
        <v>2177</v>
      </c>
      <c r="K2498" t="s">
        <v>48</v>
      </c>
      <c r="L2498" t="s">
        <v>49</v>
      </c>
      <c r="M2498">
        <v>18</v>
      </c>
      <c r="N2498" t="s">
        <v>1970</v>
      </c>
      <c r="O2498" t="s">
        <v>51</v>
      </c>
      <c r="P2498" t="s">
        <v>1862</v>
      </c>
      <c r="Q2498" t="s">
        <v>92</v>
      </c>
      <c r="R2498" t="s">
        <v>54</v>
      </c>
      <c r="S2498" t="s">
        <v>55</v>
      </c>
      <c r="T2498" t="s">
        <v>55</v>
      </c>
      <c r="U2498" t="s">
        <v>2178</v>
      </c>
      <c r="V2498" t="s">
        <v>80</v>
      </c>
      <c r="W2498" t="s">
        <v>80</v>
      </c>
      <c r="X2498" t="s">
        <v>60</v>
      </c>
      <c r="Y2498" t="s">
        <v>60</v>
      </c>
      <c r="Z2498" t="s">
        <v>60</v>
      </c>
      <c r="AA2498" t="s">
        <v>61</v>
      </c>
      <c r="AB2498" t="s">
        <v>60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21</v>
      </c>
      <c r="AI2498">
        <f>"08301     "</f>
        <v>0</v>
      </c>
      <c r="AJ2498" t="s">
        <v>426</v>
      </c>
      <c r="AK2498" t="s">
        <v>427</v>
      </c>
      <c r="AL2498" t="s">
        <v>428</v>
      </c>
      <c r="AM2498" t="s">
        <v>429</v>
      </c>
      <c r="AN2498" t="s">
        <v>68</v>
      </c>
      <c r="AO2498" t="s">
        <v>209</v>
      </c>
    </row>
    <row r="2499" spans="1:41">
      <c r="A2499">
        <v>2488</v>
      </c>
      <c r="B2499" t="s">
        <v>41</v>
      </c>
      <c r="C2499" t="s">
        <v>42</v>
      </c>
      <c r="D2499" t="s">
        <v>43</v>
      </c>
      <c r="E2499">
        <f>"05"</f>
        <v>0</v>
      </c>
      <c r="F2499" t="s">
        <v>99</v>
      </c>
      <c r="G2499" t="s">
        <v>100</v>
      </c>
      <c r="H2499">
        <v>3758</v>
      </c>
      <c r="I2499" t="s">
        <v>2176</v>
      </c>
      <c r="J2499" t="s">
        <v>2177</v>
      </c>
      <c r="K2499" t="s">
        <v>48</v>
      </c>
      <c r="L2499" t="s">
        <v>49</v>
      </c>
      <c r="M2499">
        <v>18</v>
      </c>
      <c r="N2499" t="s">
        <v>1970</v>
      </c>
      <c r="O2499" t="s">
        <v>51</v>
      </c>
      <c r="P2499" t="s">
        <v>1862</v>
      </c>
      <c r="Q2499" t="s">
        <v>92</v>
      </c>
      <c r="R2499" t="s">
        <v>54</v>
      </c>
      <c r="S2499" t="s">
        <v>55</v>
      </c>
      <c r="T2499" t="s">
        <v>55</v>
      </c>
      <c r="U2499" t="s">
        <v>2178</v>
      </c>
      <c r="V2499" t="s">
        <v>80</v>
      </c>
      <c r="W2499" t="s">
        <v>80</v>
      </c>
      <c r="X2499" t="s">
        <v>60</v>
      </c>
      <c r="Y2499" t="s">
        <v>60</v>
      </c>
      <c r="Z2499" t="s">
        <v>60</v>
      </c>
      <c r="AA2499" t="s">
        <v>61</v>
      </c>
      <c r="AB2499" t="s">
        <v>60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23</v>
      </c>
      <c r="AI2499">
        <f>"05205     "</f>
        <v>0</v>
      </c>
      <c r="AJ2499" t="s">
        <v>470</v>
      </c>
      <c r="AK2499" t="s">
        <v>471</v>
      </c>
      <c r="AL2499" t="s">
        <v>107</v>
      </c>
      <c r="AM2499" t="s">
        <v>108</v>
      </c>
      <c r="AN2499" t="s">
        <v>68</v>
      </c>
      <c r="AO2499" t="s">
        <v>85</v>
      </c>
    </row>
    <row r="2500" spans="1:41">
      <c r="A2500">
        <v>2489</v>
      </c>
      <c r="B2500" t="s">
        <v>41</v>
      </c>
      <c r="C2500" t="s">
        <v>42</v>
      </c>
      <c r="D2500" t="s">
        <v>43</v>
      </c>
      <c r="E2500">
        <f>"06"</f>
        <v>0</v>
      </c>
      <c r="F2500" t="s">
        <v>448</v>
      </c>
      <c r="G2500" t="s">
        <v>449</v>
      </c>
      <c r="H2500">
        <v>3758</v>
      </c>
      <c r="I2500" t="s">
        <v>2176</v>
      </c>
      <c r="J2500" t="s">
        <v>2177</v>
      </c>
      <c r="K2500" t="s">
        <v>48</v>
      </c>
      <c r="L2500" t="s">
        <v>49</v>
      </c>
      <c r="M2500">
        <v>18</v>
      </c>
      <c r="N2500" t="s">
        <v>1970</v>
      </c>
      <c r="O2500" t="s">
        <v>51</v>
      </c>
      <c r="P2500" t="s">
        <v>1862</v>
      </c>
      <c r="Q2500" t="s">
        <v>92</v>
      </c>
      <c r="R2500" t="s">
        <v>54</v>
      </c>
      <c r="S2500" t="s">
        <v>55</v>
      </c>
      <c r="T2500" t="s">
        <v>55</v>
      </c>
      <c r="U2500" t="s">
        <v>2178</v>
      </c>
      <c r="V2500" t="s">
        <v>80</v>
      </c>
      <c r="W2500" t="s">
        <v>80</v>
      </c>
      <c r="X2500" t="s">
        <v>60</v>
      </c>
      <c r="Y2500" t="s">
        <v>60</v>
      </c>
      <c r="Z2500" t="s">
        <v>60</v>
      </c>
      <c r="AA2500" t="s">
        <v>61</v>
      </c>
      <c r="AB2500" t="s">
        <v>60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25</v>
      </c>
      <c r="AI2500">
        <f>"062       "</f>
        <v>0</v>
      </c>
      <c r="AJ2500" t="s">
        <v>678</v>
      </c>
      <c r="AK2500" t="s">
        <v>679</v>
      </c>
      <c r="AL2500" t="s">
        <v>454</v>
      </c>
      <c r="AM2500" t="s">
        <v>455</v>
      </c>
      <c r="AN2500" t="s">
        <v>68</v>
      </c>
      <c r="AO2500" t="s">
        <v>70</v>
      </c>
    </row>
    <row r="2501" spans="1:41">
      <c r="A2501">
        <v>2490</v>
      </c>
      <c r="B2501" t="s">
        <v>41</v>
      </c>
      <c r="C2501" t="s">
        <v>42</v>
      </c>
      <c r="D2501" t="s">
        <v>43</v>
      </c>
      <c r="E2501">
        <f>"06"</f>
        <v>0</v>
      </c>
      <c r="F2501" t="s">
        <v>448</v>
      </c>
      <c r="G2501" t="s">
        <v>449</v>
      </c>
      <c r="H2501">
        <v>3758</v>
      </c>
      <c r="I2501" t="s">
        <v>2176</v>
      </c>
      <c r="J2501" t="s">
        <v>2177</v>
      </c>
      <c r="K2501" t="s">
        <v>48</v>
      </c>
      <c r="L2501" t="s">
        <v>49</v>
      </c>
      <c r="M2501">
        <v>18</v>
      </c>
      <c r="N2501" t="s">
        <v>1970</v>
      </c>
      <c r="O2501" t="s">
        <v>51</v>
      </c>
      <c r="P2501" t="s">
        <v>1862</v>
      </c>
      <c r="Q2501" t="s">
        <v>92</v>
      </c>
      <c r="R2501" t="s">
        <v>54</v>
      </c>
      <c r="S2501" t="s">
        <v>55</v>
      </c>
      <c r="T2501" t="s">
        <v>55</v>
      </c>
      <c r="U2501" t="s">
        <v>2178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26</v>
      </c>
      <c r="AI2501">
        <f>"062       "</f>
        <v>0</v>
      </c>
      <c r="AJ2501" t="s">
        <v>678</v>
      </c>
      <c r="AK2501" t="s">
        <v>679</v>
      </c>
      <c r="AL2501" t="s">
        <v>454</v>
      </c>
      <c r="AM2501" t="s">
        <v>455</v>
      </c>
      <c r="AN2501" t="s">
        <v>68</v>
      </c>
      <c r="AO2501" t="s">
        <v>69</v>
      </c>
    </row>
    <row r="2502" spans="1:41">
      <c r="A2502">
        <v>2491</v>
      </c>
      <c r="B2502" t="s">
        <v>41</v>
      </c>
      <c r="C2502" t="s">
        <v>42</v>
      </c>
      <c r="D2502" t="s">
        <v>43</v>
      </c>
      <c r="E2502">
        <f>"06"</f>
        <v>0</v>
      </c>
      <c r="F2502" t="s">
        <v>448</v>
      </c>
      <c r="G2502" t="s">
        <v>449</v>
      </c>
      <c r="H2502">
        <v>3758</v>
      </c>
      <c r="I2502" t="s">
        <v>2176</v>
      </c>
      <c r="J2502" t="s">
        <v>2177</v>
      </c>
      <c r="K2502" t="s">
        <v>48</v>
      </c>
      <c r="L2502" t="s">
        <v>49</v>
      </c>
      <c r="M2502">
        <v>18</v>
      </c>
      <c r="N2502" t="s">
        <v>1970</v>
      </c>
      <c r="O2502" t="s">
        <v>51</v>
      </c>
      <c r="P2502" t="s">
        <v>1862</v>
      </c>
      <c r="Q2502" t="s">
        <v>92</v>
      </c>
      <c r="R2502" t="s">
        <v>54</v>
      </c>
      <c r="S2502" t="s">
        <v>55</v>
      </c>
      <c r="T2502" t="s">
        <v>55</v>
      </c>
      <c r="U2502" t="s">
        <v>2178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27</v>
      </c>
      <c r="AI2502">
        <f>"06102     "</f>
        <v>0</v>
      </c>
      <c r="AJ2502" t="s">
        <v>552</v>
      </c>
      <c r="AK2502" t="s">
        <v>553</v>
      </c>
      <c r="AL2502" t="s">
        <v>231</v>
      </c>
      <c r="AM2502" t="s">
        <v>232</v>
      </c>
      <c r="AN2502" t="s">
        <v>68</v>
      </c>
      <c r="AO2502" t="s">
        <v>69</v>
      </c>
    </row>
    <row r="2503" spans="1:41">
      <c r="A2503">
        <v>2492</v>
      </c>
      <c r="B2503" t="s">
        <v>41</v>
      </c>
      <c r="C2503" t="s">
        <v>42</v>
      </c>
      <c r="D2503" t="s">
        <v>43</v>
      </c>
      <c r="E2503">
        <f>"07"</f>
        <v>0</v>
      </c>
      <c r="F2503" t="s">
        <v>44</v>
      </c>
      <c r="G2503" t="s">
        <v>45</v>
      </c>
      <c r="H2503">
        <v>3758</v>
      </c>
      <c r="I2503" t="s">
        <v>2176</v>
      </c>
      <c r="J2503" t="s">
        <v>2177</v>
      </c>
      <c r="K2503" t="s">
        <v>48</v>
      </c>
      <c r="L2503" t="s">
        <v>49</v>
      </c>
      <c r="M2503">
        <v>18</v>
      </c>
      <c r="N2503" t="s">
        <v>1970</v>
      </c>
      <c r="O2503" t="s">
        <v>51</v>
      </c>
      <c r="P2503" t="s">
        <v>1862</v>
      </c>
      <c r="Q2503" t="s">
        <v>92</v>
      </c>
      <c r="R2503" t="s">
        <v>54</v>
      </c>
      <c r="S2503" t="s">
        <v>55</v>
      </c>
      <c r="T2503" t="s">
        <v>55</v>
      </c>
      <c r="U2503" t="s">
        <v>2178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30</v>
      </c>
      <c r="AI2503">
        <f>"07223     "</f>
        <v>0</v>
      </c>
      <c r="AJ2503" t="s">
        <v>370</v>
      </c>
      <c r="AK2503" t="s">
        <v>371</v>
      </c>
      <c r="AL2503" t="s">
        <v>355</v>
      </c>
      <c r="AM2503" t="s">
        <v>356</v>
      </c>
      <c r="AN2503" t="s">
        <v>68</v>
      </c>
      <c r="AO2503" t="s">
        <v>71</v>
      </c>
    </row>
    <row r="2504" spans="1:41">
      <c r="A2504">
        <v>2493</v>
      </c>
      <c r="B2504" t="s">
        <v>41</v>
      </c>
      <c r="C2504" t="s">
        <v>42</v>
      </c>
      <c r="D2504" t="s">
        <v>43</v>
      </c>
      <c r="E2504">
        <f>"02"</f>
        <v>0</v>
      </c>
      <c r="F2504" t="s">
        <v>124</v>
      </c>
      <c r="G2504" t="s">
        <v>125</v>
      </c>
      <c r="H2504">
        <v>3758</v>
      </c>
      <c r="I2504" t="s">
        <v>2176</v>
      </c>
      <c r="J2504" t="s">
        <v>2177</v>
      </c>
      <c r="K2504" t="s">
        <v>48</v>
      </c>
      <c r="L2504" t="s">
        <v>49</v>
      </c>
      <c r="M2504">
        <v>18</v>
      </c>
      <c r="N2504" t="s">
        <v>1970</v>
      </c>
      <c r="O2504" t="s">
        <v>51</v>
      </c>
      <c r="P2504" t="s">
        <v>1862</v>
      </c>
      <c r="Q2504" t="s">
        <v>92</v>
      </c>
      <c r="R2504" t="s">
        <v>54</v>
      </c>
      <c r="S2504" t="s">
        <v>55</v>
      </c>
      <c r="T2504" t="s">
        <v>55</v>
      </c>
      <c r="U2504" t="s">
        <v>2178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31</v>
      </c>
      <c r="AI2504">
        <f>"02104     "</f>
        <v>0</v>
      </c>
      <c r="AJ2504" t="s">
        <v>205</v>
      </c>
      <c r="AK2504" t="s">
        <v>206</v>
      </c>
      <c r="AL2504" t="s">
        <v>207</v>
      </c>
      <c r="AM2504" t="s">
        <v>208</v>
      </c>
      <c r="AN2504" t="s">
        <v>68</v>
      </c>
      <c r="AO2504" t="s">
        <v>806</v>
      </c>
    </row>
    <row r="2505" spans="1:41">
      <c r="A2505">
        <v>2494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2176</v>
      </c>
      <c r="J2505" t="s">
        <v>2177</v>
      </c>
      <c r="K2505" t="s">
        <v>48</v>
      </c>
      <c r="L2505" t="s">
        <v>49</v>
      </c>
      <c r="M2505">
        <v>18</v>
      </c>
      <c r="N2505" t="s">
        <v>1970</v>
      </c>
      <c r="O2505" t="s">
        <v>51</v>
      </c>
      <c r="P2505" t="s">
        <v>1862</v>
      </c>
      <c r="Q2505" t="s">
        <v>92</v>
      </c>
      <c r="R2505" t="s">
        <v>54</v>
      </c>
      <c r="S2505" t="s">
        <v>55</v>
      </c>
      <c r="T2505" t="s">
        <v>55</v>
      </c>
      <c r="U2505" t="s">
        <v>2178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33</v>
      </c>
      <c r="AI2505">
        <f>"05302     "</f>
        <v>0</v>
      </c>
      <c r="AJ2505" t="s">
        <v>482</v>
      </c>
      <c r="AK2505" t="s">
        <v>483</v>
      </c>
      <c r="AL2505" t="s">
        <v>107</v>
      </c>
      <c r="AM2505" t="s">
        <v>108</v>
      </c>
      <c r="AN2505" t="s">
        <v>68</v>
      </c>
      <c r="AO2505" t="s">
        <v>1296</v>
      </c>
    </row>
    <row r="2506" spans="1:41">
      <c r="A2506">
        <v>2498</v>
      </c>
      <c r="B2506" t="s">
        <v>41</v>
      </c>
      <c r="C2506" t="s">
        <v>42</v>
      </c>
      <c r="D2506" t="s">
        <v>43</v>
      </c>
      <c r="E2506">
        <f>"04"</f>
        <v>0</v>
      </c>
      <c r="F2506" t="s">
        <v>86</v>
      </c>
      <c r="G2506" t="s">
        <v>87</v>
      </c>
      <c r="H2506">
        <v>3760</v>
      </c>
      <c r="I2506" t="s">
        <v>2179</v>
      </c>
      <c r="J2506" t="s">
        <v>2180</v>
      </c>
      <c r="K2506" t="s">
        <v>48</v>
      </c>
      <c r="L2506" t="s">
        <v>49</v>
      </c>
      <c r="M2506">
        <v>18</v>
      </c>
      <c r="N2506" t="s">
        <v>1893</v>
      </c>
      <c r="O2506" t="s">
        <v>51</v>
      </c>
      <c r="P2506" t="s">
        <v>912</v>
      </c>
      <c r="Q2506" t="s">
        <v>92</v>
      </c>
      <c r="R2506" t="s">
        <v>237</v>
      </c>
      <c r="S2506" t="s">
        <v>55</v>
      </c>
      <c r="T2506" t="s">
        <v>55</v>
      </c>
      <c r="U2506" t="s">
        <v>2181</v>
      </c>
      <c r="V2506" t="s">
        <v>80</v>
      </c>
      <c r="W2506" t="s">
        <v>80</v>
      </c>
      <c r="X2506" t="s">
        <v>60</v>
      </c>
      <c r="Y2506" t="s">
        <v>60</v>
      </c>
      <c r="Z2506" t="s">
        <v>60</v>
      </c>
      <c r="AA2506" t="s">
        <v>61</v>
      </c>
      <c r="AB2506" t="s">
        <v>60</v>
      </c>
      <c r="AC2506" t="s">
        <v>60</v>
      </c>
      <c r="AD2506" t="s">
        <v>61</v>
      </c>
      <c r="AE2506" t="s">
        <v>60</v>
      </c>
      <c r="AF2506" t="s">
        <v>884</v>
      </c>
      <c r="AG2506" t="s">
        <v>885</v>
      </c>
      <c r="AH2506">
        <v>15</v>
      </c>
      <c r="AI2506">
        <f>"04002     "</f>
        <v>0</v>
      </c>
      <c r="AJ2506" t="s">
        <v>519</v>
      </c>
      <c r="AK2506" t="s">
        <v>520</v>
      </c>
      <c r="AL2506" t="s">
        <v>96</v>
      </c>
      <c r="AM2506" t="s">
        <v>97</v>
      </c>
      <c r="AN2506" t="s">
        <v>68</v>
      </c>
      <c r="AO2506" t="s">
        <v>276</v>
      </c>
    </row>
    <row r="2507" spans="1:41">
      <c r="A2507">
        <v>2499</v>
      </c>
      <c r="B2507" t="s">
        <v>41</v>
      </c>
      <c r="C2507" t="s">
        <v>42</v>
      </c>
      <c r="D2507" t="s">
        <v>43</v>
      </c>
      <c r="E2507">
        <f>"04"</f>
        <v>0</v>
      </c>
      <c r="F2507" t="s">
        <v>86</v>
      </c>
      <c r="G2507" t="s">
        <v>87</v>
      </c>
      <c r="H2507">
        <v>3760</v>
      </c>
      <c r="I2507" t="s">
        <v>2179</v>
      </c>
      <c r="J2507" t="s">
        <v>2180</v>
      </c>
      <c r="K2507" t="s">
        <v>48</v>
      </c>
      <c r="L2507" t="s">
        <v>49</v>
      </c>
      <c r="M2507">
        <v>18</v>
      </c>
      <c r="N2507" t="s">
        <v>1893</v>
      </c>
      <c r="O2507" t="s">
        <v>51</v>
      </c>
      <c r="P2507" t="s">
        <v>912</v>
      </c>
      <c r="Q2507" t="s">
        <v>92</v>
      </c>
      <c r="R2507" t="s">
        <v>237</v>
      </c>
      <c r="S2507" t="s">
        <v>55</v>
      </c>
      <c r="T2507" t="s">
        <v>55</v>
      </c>
      <c r="U2507" t="s">
        <v>2181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60</v>
      </c>
      <c r="AC2507" t="s">
        <v>60</v>
      </c>
      <c r="AD2507" t="s">
        <v>61</v>
      </c>
      <c r="AE2507" t="s">
        <v>60</v>
      </c>
      <c r="AF2507" t="s">
        <v>884</v>
      </c>
      <c r="AG2507" t="s">
        <v>885</v>
      </c>
      <c r="AH2507">
        <v>16</v>
      </c>
      <c r="AI2507">
        <f>"04002     "</f>
        <v>0</v>
      </c>
      <c r="AJ2507" t="s">
        <v>519</v>
      </c>
      <c r="AK2507" t="s">
        <v>520</v>
      </c>
      <c r="AL2507" t="s">
        <v>96</v>
      </c>
      <c r="AM2507" t="s">
        <v>97</v>
      </c>
      <c r="AN2507" t="s">
        <v>68</v>
      </c>
      <c r="AO2507" t="s">
        <v>223</v>
      </c>
    </row>
    <row r="2508" spans="1:41">
      <c r="A2508">
        <v>2500</v>
      </c>
      <c r="B2508" t="s">
        <v>41</v>
      </c>
      <c r="C2508" t="s">
        <v>42</v>
      </c>
      <c r="D2508" t="s">
        <v>43</v>
      </c>
      <c r="E2508">
        <f>"04"</f>
        <v>0</v>
      </c>
      <c r="F2508" t="s">
        <v>86</v>
      </c>
      <c r="G2508" t="s">
        <v>87</v>
      </c>
      <c r="H2508">
        <v>3760</v>
      </c>
      <c r="I2508" t="s">
        <v>2179</v>
      </c>
      <c r="J2508" t="s">
        <v>2180</v>
      </c>
      <c r="K2508" t="s">
        <v>48</v>
      </c>
      <c r="L2508" t="s">
        <v>49</v>
      </c>
      <c r="M2508">
        <v>18</v>
      </c>
      <c r="N2508" t="s">
        <v>1893</v>
      </c>
      <c r="O2508" t="s">
        <v>51</v>
      </c>
      <c r="P2508" t="s">
        <v>912</v>
      </c>
      <c r="Q2508" t="s">
        <v>92</v>
      </c>
      <c r="R2508" t="s">
        <v>237</v>
      </c>
      <c r="S2508" t="s">
        <v>55</v>
      </c>
      <c r="T2508" t="s">
        <v>55</v>
      </c>
      <c r="U2508" t="s">
        <v>2181</v>
      </c>
      <c r="V2508" t="s">
        <v>80</v>
      </c>
      <c r="W2508" t="s">
        <v>80</v>
      </c>
      <c r="X2508" t="s">
        <v>60</v>
      </c>
      <c r="Y2508" t="s">
        <v>60</v>
      </c>
      <c r="Z2508" t="s">
        <v>60</v>
      </c>
      <c r="AA2508" t="s">
        <v>61</v>
      </c>
      <c r="AB2508" t="s">
        <v>60</v>
      </c>
      <c r="AC2508" t="s">
        <v>60</v>
      </c>
      <c r="AD2508" t="s">
        <v>61</v>
      </c>
      <c r="AE2508" t="s">
        <v>60</v>
      </c>
      <c r="AF2508" t="s">
        <v>884</v>
      </c>
      <c r="AG2508" t="s">
        <v>885</v>
      </c>
      <c r="AH2508">
        <v>17</v>
      </c>
      <c r="AI2508">
        <f>"04002     "</f>
        <v>0</v>
      </c>
      <c r="AJ2508" t="s">
        <v>519</v>
      </c>
      <c r="AK2508" t="s">
        <v>520</v>
      </c>
      <c r="AL2508" t="s">
        <v>96</v>
      </c>
      <c r="AM2508" t="s">
        <v>97</v>
      </c>
      <c r="AN2508" t="s">
        <v>68</v>
      </c>
      <c r="AO2508" t="s">
        <v>276</v>
      </c>
    </row>
    <row r="2509" spans="1:41">
      <c r="A2509">
        <v>2751</v>
      </c>
      <c r="B2509" t="s">
        <v>41</v>
      </c>
      <c r="C2509" t="s">
        <v>42</v>
      </c>
      <c r="D2509" t="s">
        <v>43</v>
      </c>
      <c r="E2509">
        <f>"07"</f>
        <v>0</v>
      </c>
      <c r="F2509" t="s">
        <v>44</v>
      </c>
      <c r="G2509" t="s">
        <v>45</v>
      </c>
      <c r="H2509">
        <v>4007</v>
      </c>
      <c r="I2509" t="s">
        <v>277</v>
      </c>
      <c r="J2509" t="s">
        <v>278</v>
      </c>
      <c r="K2509" t="s">
        <v>48</v>
      </c>
      <c r="L2509" t="s">
        <v>49</v>
      </c>
      <c r="M2509">
        <v>16</v>
      </c>
      <c r="N2509" t="s">
        <v>279</v>
      </c>
      <c r="O2509" t="s">
        <v>51</v>
      </c>
      <c r="P2509" t="s">
        <v>280</v>
      </c>
      <c r="Q2509" t="s">
        <v>92</v>
      </c>
      <c r="R2509" t="s">
        <v>237</v>
      </c>
      <c r="S2509" t="s">
        <v>55</v>
      </c>
      <c r="T2509" t="s">
        <v>55</v>
      </c>
      <c r="U2509" t="s">
        <v>281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61</v>
      </c>
      <c r="AC2509" t="s">
        <v>60</v>
      </c>
      <c r="AD2509" t="s">
        <v>61</v>
      </c>
      <c r="AE2509" t="s">
        <v>61</v>
      </c>
      <c r="AF2509" t="s">
        <v>282</v>
      </c>
      <c r="AG2509" t="s">
        <v>283</v>
      </c>
      <c r="AH2509">
        <v>242</v>
      </c>
      <c r="AI2509">
        <f>"07211     "</f>
        <v>0</v>
      </c>
      <c r="AJ2509" t="s">
        <v>239</v>
      </c>
      <c r="AK2509" t="s">
        <v>240</v>
      </c>
      <c r="AL2509" t="s">
        <v>140</v>
      </c>
      <c r="AM2509" t="s">
        <v>141</v>
      </c>
      <c r="AN2509" t="s">
        <v>286</v>
      </c>
      <c r="AO2509" t="s">
        <v>69</v>
      </c>
    </row>
    <row r="2510" spans="1:41">
      <c r="A2510">
        <v>2752</v>
      </c>
      <c r="B2510" t="s">
        <v>41</v>
      </c>
      <c r="C2510" t="s">
        <v>42</v>
      </c>
      <c r="D2510" t="s">
        <v>43</v>
      </c>
      <c r="E2510">
        <f>"07"</f>
        <v>0</v>
      </c>
      <c r="F2510" t="s">
        <v>44</v>
      </c>
      <c r="G2510" t="s">
        <v>45</v>
      </c>
      <c r="H2510">
        <v>4007</v>
      </c>
      <c r="I2510" t="s">
        <v>277</v>
      </c>
      <c r="J2510" t="s">
        <v>278</v>
      </c>
      <c r="K2510" t="s">
        <v>48</v>
      </c>
      <c r="L2510" t="s">
        <v>49</v>
      </c>
      <c r="M2510">
        <v>16</v>
      </c>
      <c r="N2510" t="s">
        <v>279</v>
      </c>
      <c r="O2510" t="s">
        <v>51</v>
      </c>
      <c r="P2510" t="s">
        <v>280</v>
      </c>
      <c r="Q2510" t="s">
        <v>92</v>
      </c>
      <c r="R2510" t="s">
        <v>237</v>
      </c>
      <c r="S2510" t="s">
        <v>55</v>
      </c>
      <c r="T2510" t="s">
        <v>55</v>
      </c>
      <c r="U2510" t="s">
        <v>281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61</v>
      </c>
      <c r="AC2510" t="s">
        <v>60</v>
      </c>
      <c r="AD2510" t="s">
        <v>61</v>
      </c>
      <c r="AE2510" t="s">
        <v>61</v>
      </c>
      <c r="AF2510" t="s">
        <v>282</v>
      </c>
      <c r="AG2510" t="s">
        <v>283</v>
      </c>
      <c r="AH2510">
        <v>243</v>
      </c>
      <c r="AI2510">
        <f>"07211     "</f>
        <v>0</v>
      </c>
      <c r="AJ2510" t="s">
        <v>239</v>
      </c>
      <c r="AK2510" t="s">
        <v>240</v>
      </c>
      <c r="AL2510" t="s">
        <v>1870</v>
      </c>
      <c r="AM2510" t="s">
        <v>1871</v>
      </c>
      <c r="AN2510" t="s">
        <v>286</v>
      </c>
      <c r="AO2510" t="s">
        <v>142</v>
      </c>
    </row>
    <row r="2511" spans="1:41">
      <c r="A2511">
        <v>2753</v>
      </c>
      <c r="B2511" t="s">
        <v>41</v>
      </c>
      <c r="C2511" t="s">
        <v>42</v>
      </c>
      <c r="D2511" t="s">
        <v>43</v>
      </c>
      <c r="E2511">
        <f>"07"</f>
        <v>0</v>
      </c>
      <c r="F2511" t="s">
        <v>44</v>
      </c>
      <c r="G2511" t="s">
        <v>45</v>
      </c>
      <c r="H2511">
        <v>4007</v>
      </c>
      <c r="I2511" t="s">
        <v>277</v>
      </c>
      <c r="J2511" t="s">
        <v>278</v>
      </c>
      <c r="K2511" t="s">
        <v>48</v>
      </c>
      <c r="L2511" t="s">
        <v>49</v>
      </c>
      <c r="M2511">
        <v>16</v>
      </c>
      <c r="N2511" t="s">
        <v>279</v>
      </c>
      <c r="O2511" t="s">
        <v>51</v>
      </c>
      <c r="P2511" t="s">
        <v>280</v>
      </c>
      <c r="Q2511" t="s">
        <v>92</v>
      </c>
      <c r="R2511" t="s">
        <v>237</v>
      </c>
      <c r="S2511" t="s">
        <v>55</v>
      </c>
      <c r="T2511" t="s">
        <v>55</v>
      </c>
      <c r="U2511" t="s">
        <v>281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61</v>
      </c>
      <c r="AC2511" t="s">
        <v>60</v>
      </c>
      <c r="AD2511" t="s">
        <v>61</v>
      </c>
      <c r="AE2511" t="s">
        <v>61</v>
      </c>
      <c r="AF2511" t="s">
        <v>282</v>
      </c>
      <c r="AG2511" t="s">
        <v>283</v>
      </c>
      <c r="AH2511">
        <v>244</v>
      </c>
      <c r="AI2511">
        <f>"07211     "</f>
        <v>0</v>
      </c>
      <c r="AJ2511" t="s">
        <v>239</v>
      </c>
      <c r="AK2511" t="s">
        <v>240</v>
      </c>
      <c r="AL2511" t="s">
        <v>1826</v>
      </c>
      <c r="AM2511" t="s">
        <v>1827</v>
      </c>
      <c r="AN2511" t="s">
        <v>286</v>
      </c>
      <c r="AO2511" t="s">
        <v>69</v>
      </c>
    </row>
    <row r="2512" spans="1:41">
      <c r="A2512">
        <v>2501</v>
      </c>
      <c r="B2512" t="s">
        <v>41</v>
      </c>
      <c r="C2512" t="s">
        <v>42</v>
      </c>
      <c r="D2512" t="s">
        <v>43</v>
      </c>
      <c r="E2512">
        <f>"04"</f>
        <v>0</v>
      </c>
      <c r="F2512" t="s">
        <v>86</v>
      </c>
      <c r="G2512" t="s">
        <v>87</v>
      </c>
      <c r="H2512">
        <v>3760</v>
      </c>
      <c r="I2512" t="s">
        <v>2179</v>
      </c>
      <c r="J2512" t="s">
        <v>2180</v>
      </c>
      <c r="K2512" t="s">
        <v>48</v>
      </c>
      <c r="L2512" t="s">
        <v>49</v>
      </c>
      <c r="M2512">
        <v>18</v>
      </c>
      <c r="N2512" t="s">
        <v>1893</v>
      </c>
      <c r="O2512" t="s">
        <v>51</v>
      </c>
      <c r="P2512" t="s">
        <v>912</v>
      </c>
      <c r="Q2512" t="s">
        <v>92</v>
      </c>
      <c r="R2512" t="s">
        <v>237</v>
      </c>
      <c r="S2512" t="s">
        <v>55</v>
      </c>
      <c r="T2512" t="s">
        <v>55</v>
      </c>
      <c r="U2512" t="s">
        <v>2181</v>
      </c>
      <c r="V2512" t="s">
        <v>80</v>
      </c>
      <c r="W2512" t="s">
        <v>80</v>
      </c>
      <c r="X2512" t="s">
        <v>60</v>
      </c>
      <c r="Y2512" t="s">
        <v>60</v>
      </c>
      <c r="Z2512" t="s">
        <v>60</v>
      </c>
      <c r="AA2512" t="s">
        <v>61</v>
      </c>
      <c r="AB2512" t="s">
        <v>60</v>
      </c>
      <c r="AC2512" t="s">
        <v>60</v>
      </c>
      <c r="AD2512" t="s">
        <v>61</v>
      </c>
      <c r="AE2512" t="s">
        <v>60</v>
      </c>
      <c r="AF2512" t="s">
        <v>884</v>
      </c>
      <c r="AG2512" t="s">
        <v>885</v>
      </c>
      <c r="AH2512">
        <v>19</v>
      </c>
      <c r="AI2512">
        <f>"04002     "</f>
        <v>0</v>
      </c>
      <c r="AJ2512" t="s">
        <v>519</v>
      </c>
      <c r="AK2512" t="s">
        <v>520</v>
      </c>
      <c r="AL2512" t="s">
        <v>96</v>
      </c>
      <c r="AM2512" t="s">
        <v>97</v>
      </c>
      <c r="AN2512" t="s">
        <v>68</v>
      </c>
      <c r="AO2512" t="s">
        <v>311</v>
      </c>
    </row>
    <row r="2513" spans="1:41">
      <c r="A2513">
        <v>2502</v>
      </c>
      <c r="B2513" t="s">
        <v>41</v>
      </c>
      <c r="C2513" t="s">
        <v>42</v>
      </c>
      <c r="D2513" t="s">
        <v>43</v>
      </c>
      <c r="E2513">
        <f>"04"</f>
        <v>0</v>
      </c>
      <c r="F2513" t="s">
        <v>86</v>
      </c>
      <c r="G2513" t="s">
        <v>87</v>
      </c>
      <c r="H2513">
        <v>3760</v>
      </c>
      <c r="I2513" t="s">
        <v>2179</v>
      </c>
      <c r="J2513" t="s">
        <v>2180</v>
      </c>
      <c r="K2513" t="s">
        <v>48</v>
      </c>
      <c r="L2513" t="s">
        <v>49</v>
      </c>
      <c r="M2513">
        <v>18</v>
      </c>
      <c r="N2513" t="s">
        <v>1893</v>
      </c>
      <c r="O2513" t="s">
        <v>51</v>
      </c>
      <c r="P2513" t="s">
        <v>912</v>
      </c>
      <c r="Q2513" t="s">
        <v>92</v>
      </c>
      <c r="R2513" t="s">
        <v>237</v>
      </c>
      <c r="S2513" t="s">
        <v>55</v>
      </c>
      <c r="T2513" t="s">
        <v>55</v>
      </c>
      <c r="U2513" t="s">
        <v>2181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60</v>
      </c>
      <c r="AC2513" t="s">
        <v>60</v>
      </c>
      <c r="AD2513" t="s">
        <v>61</v>
      </c>
      <c r="AE2513" t="s">
        <v>60</v>
      </c>
      <c r="AF2513" t="s">
        <v>884</v>
      </c>
      <c r="AG2513" t="s">
        <v>885</v>
      </c>
      <c r="AH2513">
        <v>20</v>
      </c>
      <c r="AI2513">
        <f>"04002     "</f>
        <v>0</v>
      </c>
      <c r="AJ2513" t="s">
        <v>519</v>
      </c>
      <c r="AK2513" t="s">
        <v>520</v>
      </c>
      <c r="AL2513" t="s">
        <v>96</v>
      </c>
      <c r="AM2513" t="s">
        <v>97</v>
      </c>
      <c r="AN2513" t="s">
        <v>68</v>
      </c>
      <c r="AO2513" t="s">
        <v>311</v>
      </c>
    </row>
    <row r="2514" spans="1:41">
      <c r="A2514">
        <v>2503</v>
      </c>
      <c r="B2514" t="s">
        <v>41</v>
      </c>
      <c r="C2514" t="s">
        <v>42</v>
      </c>
      <c r="D2514" t="s">
        <v>43</v>
      </c>
      <c r="E2514">
        <f>"05"</f>
        <v>0</v>
      </c>
      <c r="F2514" t="s">
        <v>99</v>
      </c>
      <c r="G2514" t="s">
        <v>100</v>
      </c>
      <c r="H2514">
        <v>3773</v>
      </c>
      <c r="I2514" t="s">
        <v>2182</v>
      </c>
      <c r="J2514" t="s">
        <v>2183</v>
      </c>
      <c r="K2514" t="s">
        <v>77</v>
      </c>
      <c r="L2514" t="s">
        <v>49</v>
      </c>
      <c r="M2514">
        <v>20</v>
      </c>
      <c r="N2514" t="s">
        <v>1884</v>
      </c>
      <c r="O2514" t="s">
        <v>51</v>
      </c>
      <c r="P2514" t="s">
        <v>912</v>
      </c>
      <c r="Q2514" t="s">
        <v>913</v>
      </c>
      <c r="R2514" t="s">
        <v>914</v>
      </c>
      <c r="S2514" t="s">
        <v>55</v>
      </c>
      <c r="T2514" t="s">
        <v>55</v>
      </c>
      <c r="U2514" t="s">
        <v>915</v>
      </c>
      <c r="V2514" t="s">
        <v>80</v>
      </c>
      <c r="W2514" t="s">
        <v>80</v>
      </c>
      <c r="X2514" t="s">
        <v>60</v>
      </c>
      <c r="Y2514" t="s">
        <v>60</v>
      </c>
      <c r="Z2514" t="s">
        <v>61</v>
      </c>
      <c r="AA2514" t="s">
        <v>61</v>
      </c>
      <c r="AB2514" t="s">
        <v>61</v>
      </c>
      <c r="AC2514" t="s">
        <v>60</v>
      </c>
      <c r="AD2514" t="s">
        <v>61</v>
      </c>
      <c r="AE2514" t="s">
        <v>60</v>
      </c>
      <c r="AF2514" t="s">
        <v>80</v>
      </c>
      <c r="AG2514" t="s">
        <v>80</v>
      </c>
      <c r="AH2514">
        <v>1</v>
      </c>
      <c r="AI2514">
        <f>"05113     "</f>
        <v>0</v>
      </c>
      <c r="AJ2514" t="s">
        <v>731</v>
      </c>
      <c r="AK2514" t="s">
        <v>732</v>
      </c>
      <c r="AL2514" t="s">
        <v>107</v>
      </c>
      <c r="AM2514" t="s">
        <v>108</v>
      </c>
      <c r="AN2514" t="s">
        <v>68</v>
      </c>
      <c r="AO2514" t="s">
        <v>69</v>
      </c>
    </row>
    <row r="2515" spans="1:41">
      <c r="A2515">
        <v>2504</v>
      </c>
      <c r="B2515" t="s">
        <v>41</v>
      </c>
      <c r="C2515" t="s">
        <v>42</v>
      </c>
      <c r="D2515" t="s">
        <v>43</v>
      </c>
      <c r="E2515">
        <f>"05"</f>
        <v>0</v>
      </c>
      <c r="F2515" t="s">
        <v>99</v>
      </c>
      <c r="G2515" t="s">
        <v>100</v>
      </c>
      <c r="H2515">
        <v>3779</v>
      </c>
      <c r="I2515" t="s">
        <v>2184</v>
      </c>
      <c r="J2515" t="s">
        <v>2185</v>
      </c>
      <c r="K2515" t="s">
        <v>77</v>
      </c>
      <c r="L2515" t="s">
        <v>49</v>
      </c>
      <c r="M2515">
        <v>20</v>
      </c>
      <c r="N2515" t="s">
        <v>1884</v>
      </c>
      <c r="O2515" t="s">
        <v>51</v>
      </c>
      <c r="P2515" t="s">
        <v>912</v>
      </c>
      <c r="Q2515" t="s">
        <v>913</v>
      </c>
      <c r="R2515" t="s">
        <v>914</v>
      </c>
      <c r="S2515" t="s">
        <v>55</v>
      </c>
      <c r="T2515" t="s">
        <v>55</v>
      </c>
      <c r="U2515" t="s">
        <v>915</v>
      </c>
      <c r="V2515" t="s">
        <v>80</v>
      </c>
      <c r="W2515" t="s">
        <v>80</v>
      </c>
      <c r="X2515" t="s">
        <v>60</v>
      </c>
      <c r="Y2515" t="s">
        <v>60</v>
      </c>
      <c r="Z2515" t="s">
        <v>61</v>
      </c>
      <c r="AA2515" t="s">
        <v>61</v>
      </c>
      <c r="AB2515" t="s">
        <v>61</v>
      </c>
      <c r="AC2515" t="s">
        <v>60</v>
      </c>
      <c r="AD2515" t="s">
        <v>61</v>
      </c>
      <c r="AE2515" t="s">
        <v>60</v>
      </c>
      <c r="AF2515" t="s">
        <v>80</v>
      </c>
      <c r="AG2515" t="s">
        <v>80</v>
      </c>
      <c r="AH2515">
        <v>1</v>
      </c>
      <c r="AI2515">
        <f>"05113     "</f>
        <v>0</v>
      </c>
      <c r="AJ2515" t="s">
        <v>731</v>
      </c>
      <c r="AK2515" t="s">
        <v>732</v>
      </c>
      <c r="AL2515" t="s">
        <v>107</v>
      </c>
      <c r="AM2515" t="s">
        <v>108</v>
      </c>
      <c r="AN2515" t="s">
        <v>68</v>
      </c>
      <c r="AO2515" t="s">
        <v>71</v>
      </c>
    </row>
    <row r="2516" spans="1:41">
      <c r="A2516">
        <v>2505</v>
      </c>
      <c r="B2516" t="s">
        <v>41</v>
      </c>
      <c r="C2516" t="s">
        <v>42</v>
      </c>
      <c r="D2516" t="s">
        <v>43</v>
      </c>
      <c r="E2516">
        <f>"05"</f>
        <v>0</v>
      </c>
      <c r="F2516" t="s">
        <v>99</v>
      </c>
      <c r="G2516" t="s">
        <v>100</v>
      </c>
      <c r="H2516">
        <v>3790</v>
      </c>
      <c r="I2516" t="s">
        <v>2186</v>
      </c>
      <c r="J2516" t="s">
        <v>2187</v>
      </c>
      <c r="K2516" t="s">
        <v>48</v>
      </c>
      <c r="L2516" t="s">
        <v>49</v>
      </c>
      <c r="M2516">
        <v>19</v>
      </c>
      <c r="N2516" t="s">
        <v>1934</v>
      </c>
      <c r="O2516" t="s">
        <v>51</v>
      </c>
      <c r="P2516" t="s">
        <v>912</v>
      </c>
      <c r="Q2516" t="s">
        <v>913</v>
      </c>
      <c r="R2516" t="s">
        <v>914</v>
      </c>
      <c r="S2516" t="s">
        <v>55</v>
      </c>
      <c r="T2516" t="s">
        <v>55</v>
      </c>
      <c r="U2516" t="s">
        <v>915</v>
      </c>
      <c r="V2516" t="s">
        <v>80</v>
      </c>
      <c r="W2516" t="s">
        <v>80</v>
      </c>
      <c r="X2516" t="s">
        <v>60</v>
      </c>
      <c r="Y2516" t="s">
        <v>60</v>
      </c>
      <c r="Z2516" t="s">
        <v>60</v>
      </c>
      <c r="AA2516" t="s">
        <v>61</v>
      </c>
      <c r="AB2516" t="s">
        <v>60</v>
      </c>
      <c r="AC2516" t="s">
        <v>60</v>
      </c>
      <c r="AD2516" t="s">
        <v>61</v>
      </c>
      <c r="AE2516" t="s">
        <v>60</v>
      </c>
      <c r="AF2516" t="s">
        <v>80</v>
      </c>
      <c r="AG2516" t="s">
        <v>80</v>
      </c>
      <c r="AH2516">
        <v>1</v>
      </c>
      <c r="AI2516">
        <f>"05112     "</f>
        <v>0</v>
      </c>
      <c r="AJ2516" t="s">
        <v>748</v>
      </c>
      <c r="AK2516" t="s">
        <v>749</v>
      </c>
      <c r="AL2516" t="s">
        <v>107</v>
      </c>
      <c r="AM2516" t="s">
        <v>108</v>
      </c>
      <c r="AN2516" t="s">
        <v>68</v>
      </c>
      <c r="AO2516" t="s">
        <v>1257</v>
      </c>
    </row>
    <row r="2517" spans="1:41">
      <c r="A2517">
        <v>2506</v>
      </c>
      <c r="B2517" t="s">
        <v>41</v>
      </c>
      <c r="C2517" t="s">
        <v>42</v>
      </c>
      <c r="D2517" t="s">
        <v>43</v>
      </c>
      <c r="E2517">
        <f>"04"</f>
        <v>0</v>
      </c>
      <c r="F2517" t="s">
        <v>86</v>
      </c>
      <c r="G2517" t="s">
        <v>87</v>
      </c>
      <c r="H2517">
        <v>3793</v>
      </c>
      <c r="I2517" t="s">
        <v>2188</v>
      </c>
      <c r="J2517" t="s">
        <v>2189</v>
      </c>
      <c r="K2517" t="s">
        <v>48</v>
      </c>
      <c r="L2517" t="s">
        <v>49</v>
      </c>
      <c r="M2517">
        <v>18</v>
      </c>
      <c r="N2517" t="s">
        <v>2190</v>
      </c>
      <c r="O2517" t="s">
        <v>51</v>
      </c>
      <c r="P2517" t="s">
        <v>912</v>
      </c>
      <c r="Q2517" t="s">
        <v>92</v>
      </c>
      <c r="R2517" t="s">
        <v>914</v>
      </c>
      <c r="S2517" t="s">
        <v>55</v>
      </c>
      <c r="T2517" t="s">
        <v>55</v>
      </c>
      <c r="U2517" t="s">
        <v>2191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60</v>
      </c>
      <c r="AC2517" t="s">
        <v>61</v>
      </c>
      <c r="AD2517" t="s">
        <v>61</v>
      </c>
      <c r="AE2517" t="s">
        <v>60</v>
      </c>
      <c r="AF2517" t="s">
        <v>80</v>
      </c>
      <c r="AG2517" t="s">
        <v>80</v>
      </c>
      <c r="AH2517">
        <v>1</v>
      </c>
      <c r="AI2517">
        <f>"04201     "</f>
        <v>0</v>
      </c>
      <c r="AJ2517" t="s">
        <v>219</v>
      </c>
      <c r="AK2517" t="s">
        <v>220</v>
      </c>
      <c r="AL2517" t="s">
        <v>121</v>
      </c>
      <c r="AM2517" t="s">
        <v>122</v>
      </c>
      <c r="AN2517" t="s">
        <v>68</v>
      </c>
      <c r="AO2517" t="s">
        <v>1725</v>
      </c>
    </row>
    <row r="2518" spans="1:41">
      <c r="A2518">
        <v>2507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3793</v>
      </c>
      <c r="I2518" t="s">
        <v>2188</v>
      </c>
      <c r="J2518" t="s">
        <v>2189</v>
      </c>
      <c r="K2518" t="s">
        <v>48</v>
      </c>
      <c r="L2518" t="s">
        <v>49</v>
      </c>
      <c r="M2518">
        <v>18</v>
      </c>
      <c r="N2518" t="s">
        <v>2190</v>
      </c>
      <c r="O2518" t="s">
        <v>51</v>
      </c>
      <c r="P2518" t="s">
        <v>912</v>
      </c>
      <c r="Q2518" t="s">
        <v>92</v>
      </c>
      <c r="R2518" t="s">
        <v>914</v>
      </c>
      <c r="S2518" t="s">
        <v>55</v>
      </c>
      <c r="T2518" t="s">
        <v>55</v>
      </c>
      <c r="U2518" t="s">
        <v>2191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61</v>
      </c>
      <c r="AD2518" t="s">
        <v>61</v>
      </c>
      <c r="AE2518" t="s">
        <v>60</v>
      </c>
      <c r="AF2518" t="s">
        <v>80</v>
      </c>
      <c r="AG2518" t="s">
        <v>80</v>
      </c>
      <c r="AH2518">
        <v>2</v>
      </c>
      <c r="AI2518">
        <f>"04201     "</f>
        <v>0</v>
      </c>
      <c r="AJ2518" t="s">
        <v>219</v>
      </c>
      <c r="AK2518" t="s">
        <v>220</v>
      </c>
      <c r="AL2518" t="s">
        <v>121</v>
      </c>
      <c r="AM2518" t="s">
        <v>122</v>
      </c>
      <c r="AN2518" t="s">
        <v>68</v>
      </c>
      <c r="AO2518" t="s">
        <v>1725</v>
      </c>
    </row>
    <row r="2519" spans="1:41">
      <c r="A2519">
        <v>2508</v>
      </c>
      <c r="B2519" t="s">
        <v>41</v>
      </c>
      <c r="C2519" t="s">
        <v>42</v>
      </c>
      <c r="D2519" t="s">
        <v>43</v>
      </c>
      <c r="E2519">
        <f>"04"</f>
        <v>0</v>
      </c>
      <c r="F2519" t="s">
        <v>86</v>
      </c>
      <c r="G2519" t="s">
        <v>87</v>
      </c>
      <c r="H2519">
        <v>3793</v>
      </c>
      <c r="I2519" t="s">
        <v>2188</v>
      </c>
      <c r="J2519" t="s">
        <v>2189</v>
      </c>
      <c r="K2519" t="s">
        <v>48</v>
      </c>
      <c r="L2519" t="s">
        <v>49</v>
      </c>
      <c r="M2519">
        <v>18</v>
      </c>
      <c r="N2519" t="s">
        <v>2190</v>
      </c>
      <c r="O2519" t="s">
        <v>51</v>
      </c>
      <c r="P2519" t="s">
        <v>912</v>
      </c>
      <c r="Q2519" t="s">
        <v>92</v>
      </c>
      <c r="R2519" t="s">
        <v>914</v>
      </c>
      <c r="S2519" t="s">
        <v>55</v>
      </c>
      <c r="T2519" t="s">
        <v>55</v>
      </c>
      <c r="U2519" t="s">
        <v>2191</v>
      </c>
      <c r="V2519" t="s">
        <v>80</v>
      </c>
      <c r="W2519" t="s">
        <v>80</v>
      </c>
      <c r="X2519" t="s">
        <v>60</v>
      </c>
      <c r="Y2519" t="s">
        <v>60</v>
      </c>
      <c r="Z2519" t="s">
        <v>60</v>
      </c>
      <c r="AA2519" t="s">
        <v>61</v>
      </c>
      <c r="AB2519" t="s">
        <v>60</v>
      </c>
      <c r="AC2519" t="s">
        <v>61</v>
      </c>
      <c r="AD2519" t="s">
        <v>61</v>
      </c>
      <c r="AE2519" t="s">
        <v>60</v>
      </c>
      <c r="AF2519" t="s">
        <v>80</v>
      </c>
      <c r="AG2519" t="s">
        <v>80</v>
      </c>
      <c r="AH2519">
        <v>3</v>
      </c>
      <c r="AI2519">
        <f>"04201     "</f>
        <v>0</v>
      </c>
      <c r="AJ2519" t="s">
        <v>219</v>
      </c>
      <c r="AK2519" t="s">
        <v>220</v>
      </c>
      <c r="AL2519" t="s">
        <v>121</v>
      </c>
      <c r="AM2519" t="s">
        <v>122</v>
      </c>
      <c r="AN2519" t="s">
        <v>68</v>
      </c>
      <c r="AO2519" t="s">
        <v>1725</v>
      </c>
    </row>
    <row r="2520" spans="1:41">
      <c r="A2520">
        <v>2509</v>
      </c>
      <c r="B2520" t="s">
        <v>41</v>
      </c>
      <c r="C2520" t="s">
        <v>42</v>
      </c>
      <c r="D2520" t="s">
        <v>43</v>
      </c>
      <c r="E2520">
        <f>"04"</f>
        <v>0</v>
      </c>
      <c r="F2520" t="s">
        <v>86</v>
      </c>
      <c r="G2520" t="s">
        <v>87</v>
      </c>
      <c r="H2520">
        <v>3793</v>
      </c>
      <c r="I2520" t="s">
        <v>2188</v>
      </c>
      <c r="J2520" t="s">
        <v>2189</v>
      </c>
      <c r="K2520" t="s">
        <v>48</v>
      </c>
      <c r="L2520" t="s">
        <v>49</v>
      </c>
      <c r="M2520">
        <v>18</v>
      </c>
      <c r="N2520" t="s">
        <v>2190</v>
      </c>
      <c r="O2520" t="s">
        <v>51</v>
      </c>
      <c r="P2520" t="s">
        <v>912</v>
      </c>
      <c r="Q2520" t="s">
        <v>92</v>
      </c>
      <c r="R2520" t="s">
        <v>914</v>
      </c>
      <c r="S2520" t="s">
        <v>55</v>
      </c>
      <c r="T2520" t="s">
        <v>55</v>
      </c>
      <c r="U2520" t="s">
        <v>2191</v>
      </c>
      <c r="V2520" t="s">
        <v>80</v>
      </c>
      <c r="W2520" t="s">
        <v>80</v>
      </c>
      <c r="X2520" t="s">
        <v>60</v>
      </c>
      <c r="Y2520" t="s">
        <v>60</v>
      </c>
      <c r="Z2520" t="s">
        <v>60</v>
      </c>
      <c r="AA2520" t="s">
        <v>61</v>
      </c>
      <c r="AB2520" t="s">
        <v>60</v>
      </c>
      <c r="AC2520" t="s">
        <v>61</v>
      </c>
      <c r="AD2520" t="s">
        <v>61</v>
      </c>
      <c r="AE2520" t="s">
        <v>60</v>
      </c>
      <c r="AF2520" t="s">
        <v>80</v>
      </c>
      <c r="AG2520" t="s">
        <v>80</v>
      </c>
      <c r="AH2520">
        <v>4</v>
      </c>
      <c r="AI2520">
        <f>"04201     "</f>
        <v>0</v>
      </c>
      <c r="AJ2520" t="s">
        <v>219</v>
      </c>
      <c r="AK2520" t="s">
        <v>220</v>
      </c>
      <c r="AL2520" t="s">
        <v>121</v>
      </c>
      <c r="AM2520" t="s">
        <v>122</v>
      </c>
      <c r="AN2520" t="s">
        <v>68</v>
      </c>
      <c r="AO2520" t="s">
        <v>1725</v>
      </c>
    </row>
    <row r="2521" spans="1:41">
      <c r="A2521">
        <v>2510</v>
      </c>
      <c r="B2521" t="s">
        <v>41</v>
      </c>
      <c r="C2521" t="s">
        <v>42</v>
      </c>
      <c r="D2521" t="s">
        <v>43</v>
      </c>
      <c r="E2521">
        <f>"04"</f>
        <v>0</v>
      </c>
      <c r="F2521" t="s">
        <v>86</v>
      </c>
      <c r="G2521" t="s">
        <v>87</v>
      </c>
      <c r="H2521">
        <v>3793</v>
      </c>
      <c r="I2521" t="s">
        <v>2188</v>
      </c>
      <c r="J2521" t="s">
        <v>2189</v>
      </c>
      <c r="K2521" t="s">
        <v>48</v>
      </c>
      <c r="L2521" t="s">
        <v>49</v>
      </c>
      <c r="M2521">
        <v>18</v>
      </c>
      <c r="N2521" t="s">
        <v>2190</v>
      </c>
      <c r="O2521" t="s">
        <v>51</v>
      </c>
      <c r="P2521" t="s">
        <v>912</v>
      </c>
      <c r="Q2521" t="s">
        <v>92</v>
      </c>
      <c r="R2521" t="s">
        <v>914</v>
      </c>
      <c r="S2521" t="s">
        <v>55</v>
      </c>
      <c r="T2521" t="s">
        <v>55</v>
      </c>
      <c r="U2521" t="s">
        <v>2191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61</v>
      </c>
      <c r="AD2521" t="s">
        <v>61</v>
      </c>
      <c r="AE2521" t="s">
        <v>60</v>
      </c>
      <c r="AF2521" t="s">
        <v>80</v>
      </c>
      <c r="AG2521" t="s">
        <v>80</v>
      </c>
      <c r="AH2521">
        <v>5</v>
      </c>
      <c r="AI2521">
        <f>"04201     "</f>
        <v>0</v>
      </c>
      <c r="AJ2521" t="s">
        <v>219</v>
      </c>
      <c r="AK2521" t="s">
        <v>220</v>
      </c>
      <c r="AL2521" t="s">
        <v>121</v>
      </c>
      <c r="AM2521" t="s">
        <v>122</v>
      </c>
      <c r="AN2521" t="s">
        <v>68</v>
      </c>
      <c r="AO2521" t="s">
        <v>1725</v>
      </c>
    </row>
    <row r="2522" spans="1:41">
      <c r="A2522">
        <v>2511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2188</v>
      </c>
      <c r="J2522" t="s">
        <v>2189</v>
      </c>
      <c r="K2522" t="s">
        <v>48</v>
      </c>
      <c r="L2522" t="s">
        <v>49</v>
      </c>
      <c r="M2522">
        <v>18</v>
      </c>
      <c r="N2522" t="s">
        <v>2190</v>
      </c>
      <c r="O2522" t="s">
        <v>51</v>
      </c>
      <c r="P2522" t="s">
        <v>912</v>
      </c>
      <c r="Q2522" t="s">
        <v>92</v>
      </c>
      <c r="R2522" t="s">
        <v>914</v>
      </c>
      <c r="S2522" t="s">
        <v>55</v>
      </c>
      <c r="T2522" t="s">
        <v>55</v>
      </c>
      <c r="U2522" t="s">
        <v>2191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6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1725</v>
      </c>
    </row>
    <row r="2523" spans="1:41">
      <c r="A2523">
        <v>2512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2188</v>
      </c>
      <c r="J2523" t="s">
        <v>2189</v>
      </c>
      <c r="K2523" t="s">
        <v>48</v>
      </c>
      <c r="L2523" t="s">
        <v>49</v>
      </c>
      <c r="M2523">
        <v>18</v>
      </c>
      <c r="N2523" t="s">
        <v>2190</v>
      </c>
      <c r="O2523" t="s">
        <v>51</v>
      </c>
      <c r="P2523" t="s">
        <v>912</v>
      </c>
      <c r="Q2523" t="s">
        <v>92</v>
      </c>
      <c r="R2523" t="s">
        <v>914</v>
      </c>
      <c r="S2523" t="s">
        <v>55</v>
      </c>
      <c r="T2523" t="s">
        <v>55</v>
      </c>
      <c r="U2523" t="s">
        <v>2191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7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1725</v>
      </c>
    </row>
    <row r="2524" spans="1:41">
      <c r="A2524">
        <v>2513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2188</v>
      </c>
      <c r="J2524" t="s">
        <v>2189</v>
      </c>
      <c r="K2524" t="s">
        <v>48</v>
      </c>
      <c r="L2524" t="s">
        <v>49</v>
      </c>
      <c r="M2524">
        <v>18</v>
      </c>
      <c r="N2524" t="s">
        <v>2190</v>
      </c>
      <c r="O2524" t="s">
        <v>51</v>
      </c>
      <c r="P2524" t="s">
        <v>912</v>
      </c>
      <c r="Q2524" t="s">
        <v>92</v>
      </c>
      <c r="R2524" t="s">
        <v>914</v>
      </c>
      <c r="S2524" t="s">
        <v>55</v>
      </c>
      <c r="T2524" t="s">
        <v>55</v>
      </c>
      <c r="U2524" t="s">
        <v>2191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8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1725</v>
      </c>
    </row>
    <row r="2525" spans="1:41">
      <c r="A2525">
        <v>2514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2188</v>
      </c>
      <c r="J2525" t="s">
        <v>2189</v>
      </c>
      <c r="K2525" t="s">
        <v>48</v>
      </c>
      <c r="L2525" t="s">
        <v>49</v>
      </c>
      <c r="M2525">
        <v>18</v>
      </c>
      <c r="N2525" t="s">
        <v>2190</v>
      </c>
      <c r="O2525" t="s">
        <v>51</v>
      </c>
      <c r="P2525" t="s">
        <v>912</v>
      </c>
      <c r="Q2525" t="s">
        <v>92</v>
      </c>
      <c r="R2525" t="s">
        <v>914</v>
      </c>
      <c r="S2525" t="s">
        <v>55</v>
      </c>
      <c r="T2525" t="s">
        <v>55</v>
      </c>
      <c r="U2525" t="s">
        <v>2191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9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1725</v>
      </c>
    </row>
    <row r="2526" spans="1:41">
      <c r="A2526">
        <v>2515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2188</v>
      </c>
      <c r="J2526" t="s">
        <v>2189</v>
      </c>
      <c r="K2526" t="s">
        <v>48</v>
      </c>
      <c r="L2526" t="s">
        <v>49</v>
      </c>
      <c r="M2526">
        <v>18</v>
      </c>
      <c r="N2526" t="s">
        <v>2190</v>
      </c>
      <c r="O2526" t="s">
        <v>51</v>
      </c>
      <c r="P2526" t="s">
        <v>912</v>
      </c>
      <c r="Q2526" t="s">
        <v>92</v>
      </c>
      <c r="R2526" t="s">
        <v>914</v>
      </c>
      <c r="S2526" t="s">
        <v>55</v>
      </c>
      <c r="T2526" t="s">
        <v>55</v>
      </c>
      <c r="U2526" t="s">
        <v>2191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10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1725</v>
      </c>
    </row>
    <row r="2527" spans="1:41">
      <c r="A2527">
        <v>2516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2188</v>
      </c>
      <c r="J2527" t="s">
        <v>2189</v>
      </c>
      <c r="K2527" t="s">
        <v>48</v>
      </c>
      <c r="L2527" t="s">
        <v>49</v>
      </c>
      <c r="M2527">
        <v>18</v>
      </c>
      <c r="N2527" t="s">
        <v>2190</v>
      </c>
      <c r="O2527" t="s">
        <v>51</v>
      </c>
      <c r="P2527" t="s">
        <v>912</v>
      </c>
      <c r="Q2527" t="s">
        <v>92</v>
      </c>
      <c r="R2527" t="s">
        <v>914</v>
      </c>
      <c r="S2527" t="s">
        <v>55</v>
      </c>
      <c r="T2527" t="s">
        <v>55</v>
      </c>
      <c r="U2527" t="s">
        <v>2191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11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1725</v>
      </c>
    </row>
    <row r="2528" spans="1:41">
      <c r="A2528">
        <v>2517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2188</v>
      </c>
      <c r="J2528" t="s">
        <v>2189</v>
      </c>
      <c r="K2528" t="s">
        <v>48</v>
      </c>
      <c r="L2528" t="s">
        <v>49</v>
      </c>
      <c r="M2528">
        <v>18</v>
      </c>
      <c r="N2528" t="s">
        <v>2190</v>
      </c>
      <c r="O2528" t="s">
        <v>51</v>
      </c>
      <c r="P2528" t="s">
        <v>912</v>
      </c>
      <c r="Q2528" t="s">
        <v>92</v>
      </c>
      <c r="R2528" t="s">
        <v>914</v>
      </c>
      <c r="S2528" t="s">
        <v>55</v>
      </c>
      <c r="T2528" t="s">
        <v>55</v>
      </c>
      <c r="U2528" t="s">
        <v>2191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12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1725</v>
      </c>
    </row>
    <row r="2529" spans="1:41">
      <c r="A2529">
        <v>2518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2188</v>
      </c>
      <c r="J2529" t="s">
        <v>2189</v>
      </c>
      <c r="K2529" t="s">
        <v>48</v>
      </c>
      <c r="L2529" t="s">
        <v>49</v>
      </c>
      <c r="M2529">
        <v>18</v>
      </c>
      <c r="N2529" t="s">
        <v>2190</v>
      </c>
      <c r="O2529" t="s">
        <v>51</v>
      </c>
      <c r="P2529" t="s">
        <v>912</v>
      </c>
      <c r="Q2529" t="s">
        <v>92</v>
      </c>
      <c r="R2529" t="s">
        <v>914</v>
      </c>
      <c r="S2529" t="s">
        <v>55</v>
      </c>
      <c r="T2529" t="s">
        <v>55</v>
      </c>
      <c r="U2529" t="s">
        <v>2191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13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1725</v>
      </c>
    </row>
    <row r="2530" spans="1:41">
      <c r="A2530">
        <v>2519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2188</v>
      </c>
      <c r="J2530" t="s">
        <v>2189</v>
      </c>
      <c r="K2530" t="s">
        <v>48</v>
      </c>
      <c r="L2530" t="s">
        <v>49</v>
      </c>
      <c r="M2530">
        <v>18</v>
      </c>
      <c r="N2530" t="s">
        <v>2190</v>
      </c>
      <c r="O2530" t="s">
        <v>51</v>
      </c>
      <c r="P2530" t="s">
        <v>912</v>
      </c>
      <c r="Q2530" t="s">
        <v>92</v>
      </c>
      <c r="R2530" t="s">
        <v>914</v>
      </c>
      <c r="S2530" t="s">
        <v>55</v>
      </c>
      <c r="T2530" t="s">
        <v>55</v>
      </c>
      <c r="U2530" t="s">
        <v>2191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14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1725</v>
      </c>
    </row>
    <row r="2531" spans="1:41">
      <c r="A2531">
        <v>2520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2188</v>
      </c>
      <c r="J2531" t="s">
        <v>2189</v>
      </c>
      <c r="K2531" t="s">
        <v>48</v>
      </c>
      <c r="L2531" t="s">
        <v>49</v>
      </c>
      <c r="M2531">
        <v>18</v>
      </c>
      <c r="N2531" t="s">
        <v>2190</v>
      </c>
      <c r="O2531" t="s">
        <v>51</v>
      </c>
      <c r="P2531" t="s">
        <v>912</v>
      </c>
      <c r="Q2531" t="s">
        <v>92</v>
      </c>
      <c r="R2531" t="s">
        <v>914</v>
      </c>
      <c r="S2531" t="s">
        <v>55</v>
      </c>
      <c r="T2531" t="s">
        <v>55</v>
      </c>
      <c r="U2531" t="s">
        <v>2191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15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1725</v>
      </c>
    </row>
    <row r="2532" spans="1:41">
      <c r="A2532">
        <v>2521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2188</v>
      </c>
      <c r="J2532" t="s">
        <v>2189</v>
      </c>
      <c r="K2532" t="s">
        <v>48</v>
      </c>
      <c r="L2532" t="s">
        <v>49</v>
      </c>
      <c r="M2532">
        <v>18</v>
      </c>
      <c r="N2532" t="s">
        <v>2190</v>
      </c>
      <c r="O2532" t="s">
        <v>51</v>
      </c>
      <c r="P2532" t="s">
        <v>912</v>
      </c>
      <c r="Q2532" t="s">
        <v>92</v>
      </c>
      <c r="R2532" t="s">
        <v>914</v>
      </c>
      <c r="S2532" t="s">
        <v>55</v>
      </c>
      <c r="T2532" t="s">
        <v>55</v>
      </c>
      <c r="U2532" t="s">
        <v>2191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16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1725</v>
      </c>
    </row>
    <row r="2533" spans="1:41">
      <c r="A2533">
        <v>2522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2188</v>
      </c>
      <c r="J2533" t="s">
        <v>2189</v>
      </c>
      <c r="K2533" t="s">
        <v>48</v>
      </c>
      <c r="L2533" t="s">
        <v>49</v>
      </c>
      <c r="M2533">
        <v>18</v>
      </c>
      <c r="N2533" t="s">
        <v>2190</v>
      </c>
      <c r="O2533" t="s">
        <v>51</v>
      </c>
      <c r="P2533" t="s">
        <v>912</v>
      </c>
      <c r="Q2533" t="s">
        <v>92</v>
      </c>
      <c r="R2533" t="s">
        <v>914</v>
      </c>
      <c r="S2533" t="s">
        <v>55</v>
      </c>
      <c r="T2533" t="s">
        <v>55</v>
      </c>
      <c r="U2533" t="s">
        <v>2191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17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1725</v>
      </c>
    </row>
    <row r="2534" spans="1:41">
      <c r="A2534">
        <v>2523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2188</v>
      </c>
      <c r="J2534" t="s">
        <v>2189</v>
      </c>
      <c r="K2534" t="s">
        <v>48</v>
      </c>
      <c r="L2534" t="s">
        <v>49</v>
      </c>
      <c r="M2534">
        <v>18</v>
      </c>
      <c r="N2534" t="s">
        <v>2190</v>
      </c>
      <c r="O2534" t="s">
        <v>51</v>
      </c>
      <c r="P2534" t="s">
        <v>912</v>
      </c>
      <c r="Q2534" t="s">
        <v>92</v>
      </c>
      <c r="R2534" t="s">
        <v>914</v>
      </c>
      <c r="S2534" t="s">
        <v>55</v>
      </c>
      <c r="T2534" t="s">
        <v>55</v>
      </c>
      <c r="U2534" t="s">
        <v>2191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18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1725</v>
      </c>
    </row>
    <row r="2535" spans="1:41">
      <c r="A2535">
        <v>2524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2188</v>
      </c>
      <c r="J2535" t="s">
        <v>2189</v>
      </c>
      <c r="K2535" t="s">
        <v>48</v>
      </c>
      <c r="L2535" t="s">
        <v>49</v>
      </c>
      <c r="M2535">
        <v>18</v>
      </c>
      <c r="N2535" t="s">
        <v>2190</v>
      </c>
      <c r="O2535" t="s">
        <v>51</v>
      </c>
      <c r="P2535" t="s">
        <v>912</v>
      </c>
      <c r="Q2535" t="s">
        <v>92</v>
      </c>
      <c r="R2535" t="s">
        <v>914</v>
      </c>
      <c r="S2535" t="s">
        <v>55</v>
      </c>
      <c r="T2535" t="s">
        <v>55</v>
      </c>
      <c r="U2535" t="s">
        <v>2191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19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1404</v>
      </c>
    </row>
    <row r="2536" spans="1:41">
      <c r="A2536">
        <v>2525</v>
      </c>
      <c r="B2536" t="s">
        <v>41</v>
      </c>
      <c r="C2536" t="s">
        <v>42</v>
      </c>
      <c r="D2536" t="s">
        <v>43</v>
      </c>
      <c r="E2536">
        <f>"07"</f>
        <v>0</v>
      </c>
      <c r="F2536" t="s">
        <v>44</v>
      </c>
      <c r="G2536" t="s">
        <v>45</v>
      </c>
      <c r="H2536">
        <v>3800</v>
      </c>
      <c r="I2536" t="s">
        <v>2192</v>
      </c>
      <c r="J2536" t="s">
        <v>2193</v>
      </c>
      <c r="K2536" t="s">
        <v>48</v>
      </c>
      <c r="L2536" t="s">
        <v>49</v>
      </c>
      <c r="M2536">
        <v>19</v>
      </c>
      <c r="N2536" t="s">
        <v>1934</v>
      </c>
      <c r="O2536" t="s">
        <v>51</v>
      </c>
      <c r="P2536" t="s">
        <v>912</v>
      </c>
      <c r="Q2536" t="s">
        <v>913</v>
      </c>
      <c r="R2536" t="s">
        <v>1877</v>
      </c>
      <c r="S2536" t="s">
        <v>55</v>
      </c>
      <c r="T2536" t="s">
        <v>55</v>
      </c>
      <c r="U2536" t="s">
        <v>915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60</v>
      </c>
      <c r="AD2536" t="s">
        <v>61</v>
      </c>
      <c r="AE2536" t="s">
        <v>60</v>
      </c>
      <c r="AF2536" t="s">
        <v>80</v>
      </c>
      <c r="AG2536" t="s">
        <v>80</v>
      </c>
      <c r="AH2536">
        <v>1</v>
      </c>
      <c r="AI2536">
        <f>"0711      "</f>
        <v>0</v>
      </c>
      <c r="AJ2536" t="s">
        <v>532</v>
      </c>
      <c r="AK2536" t="s">
        <v>533</v>
      </c>
      <c r="AL2536" t="s">
        <v>66</v>
      </c>
      <c r="AM2536" t="s">
        <v>67</v>
      </c>
      <c r="AN2536" t="s">
        <v>68</v>
      </c>
      <c r="AO2536" t="s">
        <v>253</v>
      </c>
    </row>
    <row r="2537" spans="1:41">
      <c r="A2537">
        <v>2526</v>
      </c>
      <c r="B2537" t="s">
        <v>41</v>
      </c>
      <c r="C2537" t="s">
        <v>42</v>
      </c>
      <c r="D2537" t="s">
        <v>43</v>
      </c>
      <c r="E2537">
        <f>"05"</f>
        <v>0</v>
      </c>
      <c r="F2537" t="s">
        <v>99</v>
      </c>
      <c r="G2537" t="s">
        <v>100</v>
      </c>
      <c r="H2537">
        <v>3809</v>
      </c>
      <c r="I2537" t="s">
        <v>2194</v>
      </c>
      <c r="J2537" t="s">
        <v>2195</v>
      </c>
      <c r="K2537" t="s">
        <v>77</v>
      </c>
      <c r="L2537" t="s">
        <v>49</v>
      </c>
      <c r="M2537">
        <v>20</v>
      </c>
      <c r="N2537" t="s">
        <v>1884</v>
      </c>
      <c r="O2537" t="s">
        <v>51</v>
      </c>
      <c r="P2537" t="s">
        <v>1862</v>
      </c>
      <c r="Q2537" t="s">
        <v>53</v>
      </c>
      <c r="R2537" t="s">
        <v>914</v>
      </c>
      <c r="S2537" t="s">
        <v>1877</v>
      </c>
      <c r="T2537" t="s">
        <v>237</v>
      </c>
      <c r="U2537" t="s">
        <v>1921</v>
      </c>
      <c r="V2537" t="s">
        <v>80</v>
      </c>
      <c r="W2537" t="s">
        <v>80</v>
      </c>
      <c r="X2537" t="s">
        <v>60</v>
      </c>
      <c r="Y2537" t="s">
        <v>60</v>
      </c>
      <c r="Z2537" t="s">
        <v>61</v>
      </c>
      <c r="AA2537" t="s">
        <v>61</v>
      </c>
      <c r="AB2537" t="s">
        <v>61</v>
      </c>
      <c r="AC2537" t="s">
        <v>60</v>
      </c>
      <c r="AD2537" t="s">
        <v>61</v>
      </c>
      <c r="AE2537" t="s">
        <v>60</v>
      </c>
      <c r="AF2537" t="s">
        <v>80</v>
      </c>
      <c r="AG2537" t="s">
        <v>80</v>
      </c>
      <c r="AH2537">
        <v>1</v>
      </c>
      <c r="AI2537">
        <f>"05113     "</f>
        <v>0</v>
      </c>
      <c r="AJ2537" t="s">
        <v>731</v>
      </c>
      <c r="AK2537" t="s">
        <v>732</v>
      </c>
      <c r="AL2537" t="s">
        <v>107</v>
      </c>
      <c r="AM2537" t="s">
        <v>108</v>
      </c>
      <c r="AN2537" t="s">
        <v>68</v>
      </c>
      <c r="AO2537" t="s">
        <v>71</v>
      </c>
    </row>
    <row r="2538" spans="1:41">
      <c r="A2538">
        <v>2527</v>
      </c>
      <c r="B2538" t="s">
        <v>41</v>
      </c>
      <c r="C2538" t="s">
        <v>42</v>
      </c>
      <c r="D2538" t="s">
        <v>43</v>
      </c>
      <c r="E2538">
        <f>"07"</f>
        <v>0</v>
      </c>
      <c r="F2538" t="s">
        <v>44</v>
      </c>
      <c r="G2538" t="s">
        <v>45</v>
      </c>
      <c r="H2538">
        <v>3810</v>
      </c>
      <c r="I2538" t="s">
        <v>2196</v>
      </c>
      <c r="J2538" t="s">
        <v>2197</v>
      </c>
      <c r="K2538" t="s">
        <v>48</v>
      </c>
      <c r="L2538" t="s">
        <v>49</v>
      </c>
      <c r="M2538">
        <v>19</v>
      </c>
      <c r="N2538" t="s">
        <v>2023</v>
      </c>
      <c r="O2538" t="s">
        <v>51</v>
      </c>
      <c r="P2538" t="s">
        <v>912</v>
      </c>
      <c r="Q2538" t="s">
        <v>92</v>
      </c>
      <c r="R2538" t="s">
        <v>237</v>
      </c>
      <c r="S2538" t="s">
        <v>55</v>
      </c>
      <c r="T2538" t="s">
        <v>55</v>
      </c>
      <c r="U2538" t="s">
        <v>2198</v>
      </c>
      <c r="V2538" t="s">
        <v>80</v>
      </c>
      <c r="W2538" t="s">
        <v>80</v>
      </c>
      <c r="X2538" t="s">
        <v>60</v>
      </c>
      <c r="Y2538" t="s">
        <v>60</v>
      </c>
      <c r="Z2538" t="s">
        <v>61</v>
      </c>
      <c r="AA2538" t="s">
        <v>61</v>
      </c>
      <c r="AB2538" t="s">
        <v>61</v>
      </c>
      <c r="AC2538" t="s">
        <v>60</v>
      </c>
      <c r="AD2538" t="s">
        <v>61</v>
      </c>
      <c r="AE2538" t="s">
        <v>60</v>
      </c>
      <c r="AF2538" t="s">
        <v>80</v>
      </c>
      <c r="AG2538" t="s">
        <v>80</v>
      </c>
      <c r="AH2538">
        <v>3</v>
      </c>
      <c r="AI2538">
        <f>"0711      "</f>
        <v>0</v>
      </c>
      <c r="AJ2538" t="s">
        <v>532</v>
      </c>
      <c r="AK2538" t="s">
        <v>533</v>
      </c>
      <c r="AL2538" t="s">
        <v>66</v>
      </c>
      <c r="AM2538" t="s">
        <v>67</v>
      </c>
      <c r="AN2538" t="s">
        <v>286</v>
      </c>
      <c r="AO2538" t="s">
        <v>70</v>
      </c>
    </row>
    <row r="2539" spans="1:41">
      <c r="A2539">
        <v>2528</v>
      </c>
      <c r="B2539" t="s">
        <v>41</v>
      </c>
      <c r="C2539" t="s">
        <v>42</v>
      </c>
      <c r="D2539" t="s">
        <v>43</v>
      </c>
      <c r="E2539">
        <f>"08"</f>
        <v>0</v>
      </c>
      <c r="F2539" t="s">
        <v>241</v>
      </c>
      <c r="G2539" t="s">
        <v>242</v>
      </c>
      <c r="H2539">
        <v>3810</v>
      </c>
      <c r="I2539" t="s">
        <v>2196</v>
      </c>
      <c r="J2539" t="s">
        <v>2197</v>
      </c>
      <c r="K2539" t="s">
        <v>48</v>
      </c>
      <c r="L2539" t="s">
        <v>49</v>
      </c>
      <c r="M2539">
        <v>19</v>
      </c>
      <c r="N2539" t="s">
        <v>2023</v>
      </c>
      <c r="O2539" t="s">
        <v>51</v>
      </c>
      <c r="P2539" t="s">
        <v>912</v>
      </c>
      <c r="Q2539" t="s">
        <v>92</v>
      </c>
      <c r="R2539" t="s">
        <v>237</v>
      </c>
      <c r="S2539" t="s">
        <v>55</v>
      </c>
      <c r="T2539" t="s">
        <v>55</v>
      </c>
      <c r="U2539" t="s">
        <v>2198</v>
      </c>
      <c r="V2539" t="s">
        <v>80</v>
      </c>
      <c r="W2539" t="s">
        <v>80</v>
      </c>
      <c r="X2539" t="s">
        <v>60</v>
      </c>
      <c r="Y2539" t="s">
        <v>60</v>
      </c>
      <c r="Z2539" t="s">
        <v>61</v>
      </c>
      <c r="AA2539" t="s">
        <v>61</v>
      </c>
      <c r="AB2539" t="s">
        <v>61</v>
      </c>
      <c r="AC2539" t="s">
        <v>60</v>
      </c>
      <c r="AD2539" t="s">
        <v>61</v>
      </c>
      <c r="AE2539" t="s">
        <v>60</v>
      </c>
      <c r="AF2539" t="s">
        <v>80</v>
      </c>
      <c r="AG2539" t="s">
        <v>80</v>
      </c>
      <c r="AH2539">
        <v>11</v>
      </c>
      <c r="AI2539">
        <f>"08312     "</f>
        <v>0</v>
      </c>
      <c r="AJ2539" t="s">
        <v>609</v>
      </c>
      <c r="AK2539" t="s">
        <v>610</v>
      </c>
      <c r="AL2539" t="s">
        <v>2199</v>
      </c>
      <c r="AM2539" t="s">
        <v>2200</v>
      </c>
      <c r="AN2539" t="s">
        <v>286</v>
      </c>
      <c r="AO2539" t="s">
        <v>70</v>
      </c>
    </row>
    <row r="2540" spans="1:41">
      <c r="A2540">
        <v>2529</v>
      </c>
      <c r="B2540" t="s">
        <v>41</v>
      </c>
      <c r="C2540" t="s">
        <v>42</v>
      </c>
      <c r="D2540" t="s">
        <v>43</v>
      </c>
      <c r="E2540">
        <f>"04"</f>
        <v>0</v>
      </c>
      <c r="F2540" t="s">
        <v>86</v>
      </c>
      <c r="G2540" t="s">
        <v>87</v>
      </c>
      <c r="H2540">
        <v>3833</v>
      </c>
      <c r="I2540" t="s">
        <v>2201</v>
      </c>
      <c r="J2540" t="s">
        <v>2202</v>
      </c>
      <c r="K2540" t="s">
        <v>48</v>
      </c>
      <c r="L2540" t="s">
        <v>49</v>
      </c>
      <c r="M2540">
        <v>18</v>
      </c>
      <c r="N2540" t="s">
        <v>2203</v>
      </c>
      <c r="O2540" t="s">
        <v>51</v>
      </c>
      <c r="P2540" t="s">
        <v>912</v>
      </c>
      <c r="Q2540" t="s">
        <v>92</v>
      </c>
      <c r="R2540" t="s">
        <v>237</v>
      </c>
      <c r="S2540" t="s">
        <v>55</v>
      </c>
      <c r="T2540" t="s">
        <v>55</v>
      </c>
      <c r="U2540" t="s">
        <v>2167</v>
      </c>
      <c r="V2540" t="s">
        <v>80</v>
      </c>
      <c r="W2540" t="s">
        <v>80</v>
      </c>
      <c r="X2540" t="s">
        <v>60</v>
      </c>
      <c r="Y2540" t="s">
        <v>60</v>
      </c>
      <c r="Z2540" t="s">
        <v>61</v>
      </c>
      <c r="AA2540" t="s">
        <v>61</v>
      </c>
      <c r="AB2540" t="s">
        <v>61</v>
      </c>
      <c r="AC2540" t="s">
        <v>60</v>
      </c>
      <c r="AD2540" t="s">
        <v>61</v>
      </c>
      <c r="AE2540" t="s">
        <v>60</v>
      </c>
      <c r="AF2540" t="s">
        <v>80</v>
      </c>
      <c r="AG2540" t="s">
        <v>80</v>
      </c>
      <c r="AH2540">
        <v>1</v>
      </c>
      <c r="AI2540">
        <f>"04202     "</f>
        <v>0</v>
      </c>
      <c r="AJ2540" t="s">
        <v>94</v>
      </c>
      <c r="AK2540" t="s">
        <v>95</v>
      </c>
      <c r="AL2540" t="s">
        <v>96</v>
      </c>
      <c r="AM2540" t="s">
        <v>97</v>
      </c>
      <c r="AN2540" t="s">
        <v>68</v>
      </c>
      <c r="AO2540" t="s">
        <v>440</v>
      </c>
    </row>
    <row r="2541" spans="1:41">
      <c r="A2541">
        <v>2530</v>
      </c>
      <c r="B2541" t="s">
        <v>41</v>
      </c>
      <c r="C2541" t="s">
        <v>42</v>
      </c>
      <c r="D2541" t="s">
        <v>43</v>
      </c>
      <c r="E2541">
        <f>"07"</f>
        <v>0</v>
      </c>
      <c r="F2541" t="s">
        <v>44</v>
      </c>
      <c r="G2541" t="s">
        <v>45</v>
      </c>
      <c r="H2541">
        <v>3835</v>
      </c>
      <c r="I2541" t="s">
        <v>2204</v>
      </c>
      <c r="J2541" t="s">
        <v>2205</v>
      </c>
      <c r="K2541" t="s">
        <v>48</v>
      </c>
      <c r="L2541" t="s">
        <v>49</v>
      </c>
      <c r="M2541">
        <v>18</v>
      </c>
      <c r="N2541" t="s">
        <v>1851</v>
      </c>
      <c r="O2541" t="s">
        <v>51</v>
      </c>
      <c r="P2541" t="s">
        <v>912</v>
      </c>
      <c r="Q2541" t="s">
        <v>913</v>
      </c>
      <c r="R2541" t="s">
        <v>914</v>
      </c>
      <c r="S2541" t="s">
        <v>55</v>
      </c>
      <c r="T2541" t="s">
        <v>55</v>
      </c>
      <c r="U2541" t="s">
        <v>915</v>
      </c>
      <c r="V2541" t="s">
        <v>80</v>
      </c>
      <c r="W2541" t="s">
        <v>80</v>
      </c>
      <c r="X2541" t="s">
        <v>60</v>
      </c>
      <c r="Y2541" t="s">
        <v>60</v>
      </c>
      <c r="Z2541" t="s">
        <v>61</v>
      </c>
      <c r="AA2541" t="s">
        <v>61</v>
      </c>
      <c r="AB2541" t="s">
        <v>61</v>
      </c>
      <c r="AC2541" t="s">
        <v>60</v>
      </c>
      <c r="AD2541" t="s">
        <v>60</v>
      </c>
      <c r="AE2541" t="s">
        <v>60</v>
      </c>
      <c r="AF2541" t="s">
        <v>80</v>
      </c>
      <c r="AG2541" t="s">
        <v>80</v>
      </c>
      <c r="AH2541">
        <v>1</v>
      </c>
      <c r="AI2541">
        <f>"07111     "</f>
        <v>0</v>
      </c>
      <c r="AJ2541" t="s">
        <v>343</v>
      </c>
      <c r="AK2541" t="s">
        <v>344</v>
      </c>
      <c r="AL2541" t="s">
        <v>66</v>
      </c>
      <c r="AM2541" t="s">
        <v>67</v>
      </c>
      <c r="AN2541" t="s">
        <v>68</v>
      </c>
      <c r="AO2541" t="s">
        <v>223</v>
      </c>
    </row>
    <row r="2542" spans="1:41">
      <c r="A2542">
        <v>2531</v>
      </c>
      <c r="B2542" t="s">
        <v>41</v>
      </c>
      <c r="C2542" t="s">
        <v>42</v>
      </c>
      <c r="D2542" t="s">
        <v>43</v>
      </c>
      <c r="E2542">
        <f>"07"</f>
        <v>0</v>
      </c>
      <c r="F2542" t="s">
        <v>44</v>
      </c>
      <c r="G2542" t="s">
        <v>45</v>
      </c>
      <c r="H2542">
        <v>3835</v>
      </c>
      <c r="I2542" t="s">
        <v>2204</v>
      </c>
      <c r="J2542" t="s">
        <v>2205</v>
      </c>
      <c r="K2542" t="s">
        <v>48</v>
      </c>
      <c r="L2542" t="s">
        <v>49</v>
      </c>
      <c r="M2542">
        <v>18</v>
      </c>
      <c r="N2542" t="s">
        <v>1851</v>
      </c>
      <c r="O2542" t="s">
        <v>51</v>
      </c>
      <c r="P2542" t="s">
        <v>912</v>
      </c>
      <c r="Q2542" t="s">
        <v>913</v>
      </c>
      <c r="R2542" t="s">
        <v>914</v>
      </c>
      <c r="S2542" t="s">
        <v>55</v>
      </c>
      <c r="T2542" t="s">
        <v>55</v>
      </c>
      <c r="U2542" t="s">
        <v>915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60</v>
      </c>
      <c r="AE2542" t="s">
        <v>60</v>
      </c>
      <c r="AF2542" t="s">
        <v>80</v>
      </c>
      <c r="AG2542" t="s">
        <v>80</v>
      </c>
      <c r="AH2542">
        <v>2</v>
      </c>
      <c r="AI2542">
        <f>"07111     "</f>
        <v>0</v>
      </c>
      <c r="AJ2542" t="s">
        <v>343</v>
      </c>
      <c r="AK2542" t="s">
        <v>344</v>
      </c>
      <c r="AL2542" t="s">
        <v>66</v>
      </c>
      <c r="AM2542" t="s">
        <v>67</v>
      </c>
      <c r="AN2542" t="s">
        <v>68</v>
      </c>
      <c r="AO2542" t="s">
        <v>85</v>
      </c>
    </row>
    <row r="2543" spans="1:41">
      <c r="A2543">
        <v>2532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3835</v>
      </c>
      <c r="I2543" t="s">
        <v>2204</v>
      </c>
      <c r="J2543" t="s">
        <v>2205</v>
      </c>
      <c r="K2543" t="s">
        <v>48</v>
      </c>
      <c r="L2543" t="s">
        <v>49</v>
      </c>
      <c r="M2543">
        <v>18</v>
      </c>
      <c r="N2543" t="s">
        <v>1851</v>
      </c>
      <c r="O2543" t="s">
        <v>51</v>
      </c>
      <c r="P2543" t="s">
        <v>912</v>
      </c>
      <c r="Q2543" t="s">
        <v>913</v>
      </c>
      <c r="R2543" t="s">
        <v>914</v>
      </c>
      <c r="S2543" t="s">
        <v>55</v>
      </c>
      <c r="T2543" t="s">
        <v>55</v>
      </c>
      <c r="U2543" t="s">
        <v>915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60</v>
      </c>
      <c r="AE2543" t="s">
        <v>60</v>
      </c>
      <c r="AF2543" t="s">
        <v>80</v>
      </c>
      <c r="AG2543" t="s">
        <v>80</v>
      </c>
      <c r="AH2543">
        <v>4</v>
      </c>
      <c r="AI2543">
        <f>"07111     "</f>
        <v>0</v>
      </c>
      <c r="AJ2543" t="s">
        <v>343</v>
      </c>
      <c r="AK2543" t="s">
        <v>344</v>
      </c>
      <c r="AL2543" t="s">
        <v>66</v>
      </c>
      <c r="AM2543" t="s">
        <v>67</v>
      </c>
      <c r="AN2543" t="s">
        <v>68</v>
      </c>
      <c r="AO2543" t="s">
        <v>1010</v>
      </c>
    </row>
    <row r="2544" spans="1:41">
      <c r="A2544">
        <v>2533</v>
      </c>
      <c r="B2544" t="s">
        <v>41</v>
      </c>
      <c r="C2544" t="s">
        <v>42</v>
      </c>
      <c r="D2544" t="s">
        <v>43</v>
      </c>
      <c r="E2544">
        <f>"08"</f>
        <v>0</v>
      </c>
      <c r="F2544" t="s">
        <v>241</v>
      </c>
      <c r="G2544" t="s">
        <v>242</v>
      </c>
      <c r="H2544">
        <v>3855</v>
      </c>
      <c r="I2544" t="s">
        <v>2206</v>
      </c>
      <c r="J2544" t="s">
        <v>2207</v>
      </c>
      <c r="K2544" t="s">
        <v>77</v>
      </c>
      <c r="L2544" t="s">
        <v>49</v>
      </c>
      <c r="M2544">
        <v>19</v>
      </c>
      <c r="N2544" t="s">
        <v>911</v>
      </c>
      <c r="O2544" t="s">
        <v>51</v>
      </c>
      <c r="P2544" t="s">
        <v>912</v>
      </c>
      <c r="Q2544" t="s">
        <v>913</v>
      </c>
      <c r="R2544" t="s">
        <v>914</v>
      </c>
      <c r="S2544" t="s">
        <v>55</v>
      </c>
      <c r="T2544" t="s">
        <v>55</v>
      </c>
      <c r="U2544" t="s">
        <v>915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61</v>
      </c>
      <c r="AE2544" t="s">
        <v>60</v>
      </c>
      <c r="AF2544" t="s">
        <v>80</v>
      </c>
      <c r="AG2544" t="s">
        <v>80</v>
      </c>
      <c r="AH2544">
        <v>1</v>
      </c>
      <c r="AI2544">
        <f>"08303     "</f>
        <v>0</v>
      </c>
      <c r="AJ2544" t="s">
        <v>804</v>
      </c>
      <c r="AK2544" t="s">
        <v>805</v>
      </c>
      <c r="AL2544" t="s">
        <v>375</v>
      </c>
      <c r="AM2544" t="s">
        <v>376</v>
      </c>
      <c r="AN2544" t="s">
        <v>68</v>
      </c>
      <c r="AO2544" t="s">
        <v>184</v>
      </c>
    </row>
    <row r="2545" spans="1:41">
      <c r="A2545">
        <v>2534</v>
      </c>
      <c r="B2545" t="s">
        <v>41</v>
      </c>
      <c r="C2545" t="s">
        <v>42</v>
      </c>
      <c r="D2545" t="s">
        <v>43</v>
      </c>
      <c r="E2545">
        <f>"08"</f>
        <v>0</v>
      </c>
      <c r="F2545" t="s">
        <v>241</v>
      </c>
      <c r="G2545" t="s">
        <v>242</v>
      </c>
      <c r="H2545">
        <v>3879</v>
      </c>
      <c r="I2545" t="s">
        <v>2208</v>
      </c>
      <c r="J2545" t="s">
        <v>2209</v>
      </c>
      <c r="K2545" t="s">
        <v>77</v>
      </c>
      <c r="L2545" t="s">
        <v>49</v>
      </c>
      <c r="M2545">
        <v>19</v>
      </c>
      <c r="N2545" t="s">
        <v>911</v>
      </c>
      <c r="O2545" t="s">
        <v>51</v>
      </c>
      <c r="P2545" t="s">
        <v>912</v>
      </c>
      <c r="Q2545" t="s">
        <v>913</v>
      </c>
      <c r="R2545" t="s">
        <v>914</v>
      </c>
      <c r="S2545" t="s">
        <v>55</v>
      </c>
      <c r="T2545" t="s">
        <v>55</v>
      </c>
      <c r="U2545" t="s">
        <v>915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916</v>
      </c>
      <c r="AG2545" t="s">
        <v>917</v>
      </c>
      <c r="AH2545">
        <v>1</v>
      </c>
      <c r="AI2545">
        <f>"08101     "</f>
        <v>0</v>
      </c>
      <c r="AJ2545" t="s">
        <v>581</v>
      </c>
      <c r="AK2545" t="s">
        <v>582</v>
      </c>
      <c r="AL2545" t="s">
        <v>248</v>
      </c>
      <c r="AM2545" t="s">
        <v>249</v>
      </c>
      <c r="AN2545" t="s">
        <v>68</v>
      </c>
      <c r="AO2545" t="s">
        <v>72</v>
      </c>
    </row>
    <row r="2546" spans="1:41">
      <c r="A2546">
        <v>2571</v>
      </c>
      <c r="B2546" t="s">
        <v>41</v>
      </c>
      <c r="C2546" t="s">
        <v>42</v>
      </c>
      <c r="D2546" t="s">
        <v>43</v>
      </c>
      <c r="E2546">
        <f>"07"</f>
        <v>0</v>
      </c>
      <c r="F2546" t="s">
        <v>44</v>
      </c>
      <c r="G2546" t="s">
        <v>45</v>
      </c>
      <c r="H2546">
        <v>4007</v>
      </c>
      <c r="I2546" t="s">
        <v>277</v>
      </c>
      <c r="J2546" t="s">
        <v>278</v>
      </c>
      <c r="K2546" t="s">
        <v>48</v>
      </c>
      <c r="L2546" t="s">
        <v>49</v>
      </c>
      <c r="M2546">
        <v>16</v>
      </c>
      <c r="N2546" t="s">
        <v>279</v>
      </c>
      <c r="O2546" t="s">
        <v>51</v>
      </c>
      <c r="P2546" t="s">
        <v>280</v>
      </c>
      <c r="Q2546" t="s">
        <v>92</v>
      </c>
      <c r="R2546" t="s">
        <v>237</v>
      </c>
      <c r="S2546" t="s">
        <v>55</v>
      </c>
      <c r="T2546" t="s">
        <v>55</v>
      </c>
      <c r="U2546" t="s">
        <v>281</v>
      </c>
      <c r="V2546" t="s">
        <v>80</v>
      </c>
      <c r="W2546" t="s">
        <v>80</v>
      </c>
      <c r="X2546" t="s">
        <v>60</v>
      </c>
      <c r="Y2546" t="s">
        <v>60</v>
      </c>
      <c r="Z2546" t="s">
        <v>60</v>
      </c>
      <c r="AA2546" t="s">
        <v>61</v>
      </c>
      <c r="AB2546" t="s">
        <v>61</v>
      </c>
      <c r="AC2546" t="s">
        <v>60</v>
      </c>
      <c r="AD2546" t="s">
        <v>61</v>
      </c>
      <c r="AE2546" t="s">
        <v>61</v>
      </c>
      <c r="AF2546" t="s">
        <v>282</v>
      </c>
      <c r="AG2546" t="s">
        <v>283</v>
      </c>
      <c r="AH2546">
        <v>36</v>
      </c>
      <c r="AI2546">
        <f>"07211     "</f>
        <v>0</v>
      </c>
      <c r="AJ2546" t="s">
        <v>239</v>
      </c>
      <c r="AK2546" t="s">
        <v>240</v>
      </c>
      <c r="AL2546" t="s">
        <v>284</v>
      </c>
      <c r="AM2546" t="s">
        <v>285</v>
      </c>
      <c r="AN2546" t="s">
        <v>286</v>
      </c>
      <c r="AO2546" t="s">
        <v>85</v>
      </c>
    </row>
    <row r="2547" spans="1:41">
      <c r="A2547">
        <v>2535</v>
      </c>
      <c r="B2547" t="s">
        <v>41</v>
      </c>
      <c r="C2547" t="s">
        <v>42</v>
      </c>
      <c r="D2547" t="s">
        <v>43</v>
      </c>
      <c r="E2547">
        <f>"04"</f>
        <v>0</v>
      </c>
      <c r="F2547" t="s">
        <v>86</v>
      </c>
      <c r="G2547" t="s">
        <v>87</v>
      </c>
      <c r="H2547">
        <v>3893</v>
      </c>
      <c r="I2547" t="s">
        <v>2210</v>
      </c>
      <c r="J2547" t="s">
        <v>2211</v>
      </c>
      <c r="K2547" t="s">
        <v>77</v>
      </c>
      <c r="L2547" t="s">
        <v>49</v>
      </c>
      <c r="M2547">
        <v>19</v>
      </c>
      <c r="N2547" t="s">
        <v>911</v>
      </c>
      <c r="O2547" t="s">
        <v>51</v>
      </c>
      <c r="P2547" t="s">
        <v>912</v>
      </c>
      <c r="Q2547" t="s">
        <v>913</v>
      </c>
      <c r="R2547" t="s">
        <v>914</v>
      </c>
      <c r="S2547" t="s">
        <v>55</v>
      </c>
      <c r="T2547" t="s">
        <v>55</v>
      </c>
      <c r="U2547" t="s">
        <v>915</v>
      </c>
      <c r="V2547" t="s">
        <v>80</v>
      </c>
      <c r="W2547" t="s">
        <v>80</v>
      </c>
      <c r="X2547" t="s">
        <v>60</v>
      </c>
      <c r="Y2547" t="s">
        <v>60</v>
      </c>
      <c r="Z2547" t="s">
        <v>61</v>
      </c>
      <c r="AA2547" t="s">
        <v>61</v>
      </c>
      <c r="AB2547" t="s">
        <v>61</v>
      </c>
      <c r="AC2547" t="s">
        <v>60</v>
      </c>
      <c r="AD2547" t="s">
        <v>61</v>
      </c>
      <c r="AE2547" t="s">
        <v>60</v>
      </c>
      <c r="AF2547" t="s">
        <v>80</v>
      </c>
      <c r="AG2547" t="s">
        <v>80</v>
      </c>
      <c r="AH2547">
        <v>1</v>
      </c>
      <c r="AI2547">
        <f>"04001     "</f>
        <v>0</v>
      </c>
      <c r="AJ2547" t="s">
        <v>274</v>
      </c>
      <c r="AK2547" t="s">
        <v>275</v>
      </c>
      <c r="AL2547" t="s">
        <v>96</v>
      </c>
      <c r="AM2547" t="s">
        <v>97</v>
      </c>
      <c r="AN2547" t="s">
        <v>68</v>
      </c>
      <c r="AO2547" t="s">
        <v>71</v>
      </c>
    </row>
    <row r="2548" spans="1:41">
      <c r="A2548">
        <v>2536</v>
      </c>
      <c r="B2548" t="s">
        <v>41</v>
      </c>
      <c r="C2548" t="s">
        <v>42</v>
      </c>
      <c r="D2548" t="s">
        <v>43</v>
      </c>
      <c r="E2548">
        <f>"05"</f>
        <v>0</v>
      </c>
      <c r="F2548" t="s">
        <v>99</v>
      </c>
      <c r="G2548" t="s">
        <v>100</v>
      </c>
      <c r="H2548">
        <v>3894</v>
      </c>
      <c r="I2548" t="s">
        <v>2212</v>
      </c>
      <c r="J2548" t="s">
        <v>2213</v>
      </c>
      <c r="K2548" t="s">
        <v>77</v>
      </c>
      <c r="L2548" t="s">
        <v>49</v>
      </c>
      <c r="M2548">
        <v>19</v>
      </c>
      <c r="N2548" t="s">
        <v>911</v>
      </c>
      <c r="O2548" t="s">
        <v>51</v>
      </c>
      <c r="P2548" t="s">
        <v>912</v>
      </c>
      <c r="Q2548" t="s">
        <v>913</v>
      </c>
      <c r="R2548" t="s">
        <v>914</v>
      </c>
      <c r="S2548" t="s">
        <v>55</v>
      </c>
      <c r="T2548" t="s">
        <v>55</v>
      </c>
      <c r="U2548" t="s">
        <v>915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61</v>
      </c>
      <c r="AE2548" t="s">
        <v>60</v>
      </c>
      <c r="AF2548" t="s">
        <v>916</v>
      </c>
      <c r="AG2548" t="s">
        <v>917</v>
      </c>
      <c r="AH2548">
        <v>1</v>
      </c>
      <c r="AI2548">
        <f>"05201     "</f>
        <v>0</v>
      </c>
      <c r="AJ2548" t="s">
        <v>406</v>
      </c>
      <c r="AK2548" t="s">
        <v>407</v>
      </c>
      <c r="AL2548" t="s">
        <v>107</v>
      </c>
      <c r="AM2548" t="s">
        <v>108</v>
      </c>
      <c r="AN2548" t="s">
        <v>68</v>
      </c>
      <c r="AO2548" t="s">
        <v>72</v>
      </c>
    </row>
    <row r="2549" spans="1:41">
      <c r="A2549">
        <v>2594</v>
      </c>
      <c r="B2549" t="s">
        <v>41</v>
      </c>
      <c r="C2549" t="s">
        <v>42</v>
      </c>
      <c r="D2549" t="s">
        <v>43</v>
      </c>
      <c r="E2549">
        <f>"07"</f>
        <v>0</v>
      </c>
      <c r="F2549" t="s">
        <v>44</v>
      </c>
      <c r="G2549" t="s">
        <v>45</v>
      </c>
      <c r="H2549">
        <v>4007</v>
      </c>
      <c r="I2549" t="s">
        <v>277</v>
      </c>
      <c r="J2549" t="s">
        <v>278</v>
      </c>
      <c r="K2549" t="s">
        <v>48</v>
      </c>
      <c r="L2549" t="s">
        <v>49</v>
      </c>
      <c r="M2549">
        <v>16</v>
      </c>
      <c r="N2549" t="s">
        <v>279</v>
      </c>
      <c r="O2549" t="s">
        <v>51</v>
      </c>
      <c r="P2549" t="s">
        <v>280</v>
      </c>
      <c r="Q2549" t="s">
        <v>92</v>
      </c>
      <c r="R2549" t="s">
        <v>237</v>
      </c>
      <c r="S2549" t="s">
        <v>55</v>
      </c>
      <c r="T2549" t="s">
        <v>55</v>
      </c>
      <c r="U2549" t="s">
        <v>281</v>
      </c>
      <c r="V2549" t="s">
        <v>80</v>
      </c>
      <c r="W2549" t="s">
        <v>80</v>
      </c>
      <c r="X2549" t="s">
        <v>60</v>
      </c>
      <c r="Y2549" t="s">
        <v>60</v>
      </c>
      <c r="Z2549" t="s">
        <v>60</v>
      </c>
      <c r="AA2549" t="s">
        <v>61</v>
      </c>
      <c r="AB2549" t="s">
        <v>61</v>
      </c>
      <c r="AC2549" t="s">
        <v>60</v>
      </c>
      <c r="AD2549" t="s">
        <v>61</v>
      </c>
      <c r="AE2549" t="s">
        <v>61</v>
      </c>
      <c r="AF2549" t="s">
        <v>282</v>
      </c>
      <c r="AG2549" t="s">
        <v>283</v>
      </c>
      <c r="AH2549">
        <v>65</v>
      </c>
      <c r="AI2549">
        <f>"07211     "</f>
        <v>0</v>
      </c>
      <c r="AJ2549" t="s">
        <v>239</v>
      </c>
      <c r="AK2549" t="s">
        <v>240</v>
      </c>
      <c r="AL2549" t="s">
        <v>284</v>
      </c>
      <c r="AM2549" t="s">
        <v>285</v>
      </c>
      <c r="AN2549" t="s">
        <v>286</v>
      </c>
      <c r="AO2549" t="s">
        <v>72</v>
      </c>
    </row>
    <row r="2550" spans="1:41">
      <c r="A2550">
        <v>2537</v>
      </c>
      <c r="B2550" t="s">
        <v>41</v>
      </c>
      <c r="C2550" t="s">
        <v>42</v>
      </c>
      <c r="D2550" t="s">
        <v>43</v>
      </c>
      <c r="E2550">
        <f>"05"</f>
        <v>0</v>
      </c>
      <c r="F2550" t="s">
        <v>99</v>
      </c>
      <c r="G2550" t="s">
        <v>100</v>
      </c>
      <c r="H2550">
        <v>3898</v>
      </c>
      <c r="I2550" t="s">
        <v>2214</v>
      </c>
      <c r="J2550" t="s">
        <v>2215</v>
      </c>
      <c r="K2550" t="s">
        <v>48</v>
      </c>
      <c r="L2550" t="s">
        <v>49</v>
      </c>
      <c r="M2550">
        <v>17</v>
      </c>
      <c r="N2550" t="s">
        <v>1876</v>
      </c>
      <c r="O2550" t="s">
        <v>51</v>
      </c>
      <c r="P2550" t="s">
        <v>1862</v>
      </c>
      <c r="Q2550" t="s">
        <v>53</v>
      </c>
      <c r="R2550" t="s">
        <v>914</v>
      </c>
      <c r="S2550" t="s">
        <v>1877</v>
      </c>
      <c r="T2550" t="s">
        <v>237</v>
      </c>
      <c r="U2550" t="s">
        <v>1921</v>
      </c>
      <c r="V2550" t="s">
        <v>80</v>
      </c>
      <c r="W2550" t="s">
        <v>80</v>
      </c>
      <c r="X2550" t="s">
        <v>60</v>
      </c>
      <c r="Y2550" t="s">
        <v>60</v>
      </c>
      <c r="Z2550" t="s">
        <v>60</v>
      </c>
      <c r="AA2550" t="s">
        <v>61</v>
      </c>
      <c r="AB2550" t="s">
        <v>60</v>
      </c>
      <c r="AC2550" t="s">
        <v>60</v>
      </c>
      <c r="AD2550" t="s">
        <v>61</v>
      </c>
      <c r="AE2550" t="s">
        <v>60</v>
      </c>
      <c r="AF2550" t="s">
        <v>80</v>
      </c>
      <c r="AG2550" t="s">
        <v>80</v>
      </c>
      <c r="AH2550">
        <v>8</v>
      </c>
      <c r="AI2550">
        <f>"05112     "</f>
        <v>0</v>
      </c>
      <c r="AJ2550" t="s">
        <v>748</v>
      </c>
      <c r="AK2550" t="s">
        <v>749</v>
      </c>
      <c r="AL2550" t="s">
        <v>107</v>
      </c>
      <c r="AM2550" t="s">
        <v>108</v>
      </c>
      <c r="AN2550" t="s">
        <v>68</v>
      </c>
      <c r="AO2550" t="s">
        <v>209</v>
      </c>
    </row>
    <row r="2551" spans="1:41">
      <c r="A2551">
        <v>2587</v>
      </c>
      <c r="B2551" t="s">
        <v>41</v>
      </c>
      <c r="C2551" t="s">
        <v>42</v>
      </c>
      <c r="D2551" t="s">
        <v>43</v>
      </c>
      <c r="E2551">
        <f>"07"</f>
        <v>0</v>
      </c>
      <c r="F2551" t="s">
        <v>44</v>
      </c>
      <c r="G2551" t="s">
        <v>45</v>
      </c>
      <c r="H2551">
        <v>4007</v>
      </c>
      <c r="I2551" t="s">
        <v>277</v>
      </c>
      <c r="J2551" t="s">
        <v>278</v>
      </c>
      <c r="K2551" t="s">
        <v>48</v>
      </c>
      <c r="L2551" t="s">
        <v>49</v>
      </c>
      <c r="M2551">
        <v>16</v>
      </c>
      <c r="N2551" t="s">
        <v>279</v>
      </c>
      <c r="O2551" t="s">
        <v>51</v>
      </c>
      <c r="P2551" t="s">
        <v>280</v>
      </c>
      <c r="Q2551" t="s">
        <v>92</v>
      </c>
      <c r="R2551" t="s">
        <v>237</v>
      </c>
      <c r="S2551" t="s">
        <v>55</v>
      </c>
      <c r="T2551" t="s">
        <v>55</v>
      </c>
      <c r="U2551" t="s">
        <v>281</v>
      </c>
      <c r="V2551" t="s">
        <v>80</v>
      </c>
      <c r="W2551" t="s">
        <v>80</v>
      </c>
      <c r="X2551" t="s">
        <v>60</v>
      </c>
      <c r="Y2551" t="s">
        <v>60</v>
      </c>
      <c r="Z2551" t="s">
        <v>60</v>
      </c>
      <c r="AA2551" t="s">
        <v>61</v>
      </c>
      <c r="AB2551" t="s">
        <v>61</v>
      </c>
      <c r="AC2551" t="s">
        <v>60</v>
      </c>
      <c r="AD2551" t="s">
        <v>61</v>
      </c>
      <c r="AE2551" t="s">
        <v>61</v>
      </c>
      <c r="AF2551" t="s">
        <v>282</v>
      </c>
      <c r="AG2551" t="s">
        <v>283</v>
      </c>
      <c r="AH2551">
        <v>57</v>
      </c>
      <c r="AI2551">
        <f>"07211     "</f>
        <v>0</v>
      </c>
      <c r="AJ2551" t="s">
        <v>239</v>
      </c>
      <c r="AK2551" t="s">
        <v>240</v>
      </c>
      <c r="AL2551" t="s">
        <v>284</v>
      </c>
      <c r="AM2551" t="s">
        <v>285</v>
      </c>
      <c r="AN2551" t="s">
        <v>286</v>
      </c>
      <c r="AO2551" t="s">
        <v>184</v>
      </c>
    </row>
    <row r="2552" spans="1:41">
      <c r="A2552">
        <v>2538</v>
      </c>
      <c r="B2552" t="s">
        <v>41</v>
      </c>
      <c r="C2552" t="s">
        <v>42</v>
      </c>
      <c r="D2552" t="s">
        <v>43</v>
      </c>
      <c r="E2552">
        <f>"05"</f>
        <v>0</v>
      </c>
      <c r="F2552" t="s">
        <v>99</v>
      </c>
      <c r="G2552" t="s">
        <v>100</v>
      </c>
      <c r="H2552">
        <v>3899</v>
      </c>
      <c r="I2552" t="s">
        <v>2216</v>
      </c>
      <c r="J2552" t="s">
        <v>2217</v>
      </c>
      <c r="K2552" t="s">
        <v>48</v>
      </c>
      <c r="L2552" t="s">
        <v>49</v>
      </c>
      <c r="M2552">
        <v>17</v>
      </c>
      <c r="N2552" t="s">
        <v>1876</v>
      </c>
      <c r="O2552" t="s">
        <v>51</v>
      </c>
      <c r="P2552" t="s">
        <v>1862</v>
      </c>
      <c r="Q2552" t="s">
        <v>53</v>
      </c>
      <c r="R2552" t="s">
        <v>914</v>
      </c>
      <c r="S2552" t="s">
        <v>1877</v>
      </c>
      <c r="T2552" t="s">
        <v>237</v>
      </c>
      <c r="U2552" t="s">
        <v>1921</v>
      </c>
      <c r="V2552" t="s">
        <v>80</v>
      </c>
      <c r="W2552" t="s">
        <v>80</v>
      </c>
      <c r="X2552" t="s">
        <v>60</v>
      </c>
      <c r="Y2552" t="s">
        <v>60</v>
      </c>
      <c r="Z2552" t="s">
        <v>60</v>
      </c>
      <c r="AA2552" t="s">
        <v>61</v>
      </c>
      <c r="AB2552" t="s">
        <v>60</v>
      </c>
      <c r="AC2552" t="s">
        <v>60</v>
      </c>
      <c r="AD2552" t="s">
        <v>61</v>
      </c>
      <c r="AE2552" t="s">
        <v>60</v>
      </c>
      <c r="AF2552" t="s">
        <v>80</v>
      </c>
      <c r="AG2552" t="s">
        <v>80</v>
      </c>
      <c r="AH2552">
        <v>2</v>
      </c>
      <c r="AI2552">
        <f>"05114     "</f>
        <v>0</v>
      </c>
      <c r="AJ2552" t="s">
        <v>590</v>
      </c>
      <c r="AK2552" t="s">
        <v>591</v>
      </c>
      <c r="AL2552" t="s">
        <v>107</v>
      </c>
      <c r="AM2552" t="s">
        <v>108</v>
      </c>
      <c r="AN2552" t="s">
        <v>68</v>
      </c>
      <c r="AO2552" t="s">
        <v>223</v>
      </c>
    </row>
    <row r="2553" spans="1:41">
      <c r="A2553">
        <v>2539</v>
      </c>
      <c r="B2553" t="s">
        <v>41</v>
      </c>
      <c r="C2553" t="s">
        <v>42</v>
      </c>
      <c r="D2553" t="s">
        <v>43</v>
      </c>
      <c r="E2553">
        <f>"08"</f>
        <v>0</v>
      </c>
      <c r="F2553" t="s">
        <v>241</v>
      </c>
      <c r="G2553" t="s">
        <v>242</v>
      </c>
      <c r="H2553">
        <v>3908</v>
      </c>
      <c r="I2553" t="s">
        <v>2218</v>
      </c>
      <c r="J2553" t="s">
        <v>2219</v>
      </c>
      <c r="K2553" t="s">
        <v>77</v>
      </c>
      <c r="L2553" t="s">
        <v>49</v>
      </c>
      <c r="M2553">
        <v>18</v>
      </c>
      <c r="N2553" t="s">
        <v>1851</v>
      </c>
      <c r="O2553" t="s">
        <v>51</v>
      </c>
      <c r="P2553" t="s">
        <v>912</v>
      </c>
      <c r="Q2553" t="s">
        <v>53</v>
      </c>
      <c r="R2553" t="s">
        <v>54</v>
      </c>
      <c r="S2553" t="s">
        <v>55</v>
      </c>
      <c r="T2553" t="s">
        <v>55</v>
      </c>
      <c r="U2553" t="s">
        <v>2220</v>
      </c>
      <c r="V2553" t="s">
        <v>80</v>
      </c>
      <c r="W2553" t="s">
        <v>80</v>
      </c>
      <c r="X2553" t="s">
        <v>60</v>
      </c>
      <c r="Y2553" t="s">
        <v>60</v>
      </c>
      <c r="Z2553" t="s">
        <v>61</v>
      </c>
      <c r="AA2553" t="s">
        <v>61</v>
      </c>
      <c r="AB2553" t="s">
        <v>61</v>
      </c>
      <c r="AC2553" t="s">
        <v>60</v>
      </c>
      <c r="AD2553" t="s">
        <v>61</v>
      </c>
      <c r="AE2553" t="s">
        <v>60</v>
      </c>
      <c r="AF2553" t="s">
        <v>80</v>
      </c>
      <c r="AG2553" t="s">
        <v>80</v>
      </c>
      <c r="AH2553">
        <v>1</v>
      </c>
      <c r="AI2553">
        <f>"08101     "</f>
        <v>0</v>
      </c>
      <c r="AJ2553" t="s">
        <v>581</v>
      </c>
      <c r="AK2553" t="s">
        <v>582</v>
      </c>
      <c r="AL2553" t="s">
        <v>248</v>
      </c>
      <c r="AM2553" t="s">
        <v>249</v>
      </c>
      <c r="AN2553" t="s">
        <v>68</v>
      </c>
      <c r="AO2553" t="s">
        <v>69</v>
      </c>
    </row>
    <row r="2554" spans="1:41">
      <c r="A2554">
        <v>2540</v>
      </c>
      <c r="B2554" t="s">
        <v>41</v>
      </c>
      <c r="C2554" t="s">
        <v>42</v>
      </c>
      <c r="D2554" t="s">
        <v>43</v>
      </c>
      <c r="E2554">
        <f>"05"</f>
        <v>0</v>
      </c>
      <c r="F2554" t="s">
        <v>99</v>
      </c>
      <c r="G2554" t="s">
        <v>100</v>
      </c>
      <c r="H2554">
        <v>3916</v>
      </c>
      <c r="I2554" t="s">
        <v>2221</v>
      </c>
      <c r="J2554" t="s">
        <v>2222</v>
      </c>
      <c r="K2554" t="s">
        <v>77</v>
      </c>
      <c r="L2554" t="s">
        <v>49</v>
      </c>
      <c r="M2554">
        <v>19</v>
      </c>
      <c r="N2554" t="s">
        <v>1934</v>
      </c>
      <c r="O2554" t="s">
        <v>51</v>
      </c>
      <c r="P2554" t="s">
        <v>912</v>
      </c>
      <c r="Q2554" t="s">
        <v>913</v>
      </c>
      <c r="R2554" t="s">
        <v>914</v>
      </c>
      <c r="S2554" t="s">
        <v>55</v>
      </c>
      <c r="T2554" t="s">
        <v>55</v>
      </c>
      <c r="U2554" t="s">
        <v>915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60</v>
      </c>
      <c r="AC2554" t="s">
        <v>60</v>
      </c>
      <c r="AD2554" t="s">
        <v>61</v>
      </c>
      <c r="AE2554" t="s">
        <v>60</v>
      </c>
      <c r="AF2554" t="s">
        <v>916</v>
      </c>
      <c r="AG2554" t="s">
        <v>917</v>
      </c>
      <c r="AH2554">
        <v>1</v>
      </c>
      <c r="AI2554">
        <f>"05205     "</f>
        <v>0</v>
      </c>
      <c r="AJ2554" t="s">
        <v>470</v>
      </c>
      <c r="AK2554" t="s">
        <v>471</v>
      </c>
      <c r="AL2554" t="s">
        <v>107</v>
      </c>
      <c r="AM2554" t="s">
        <v>108</v>
      </c>
      <c r="AN2554" t="s">
        <v>68</v>
      </c>
      <c r="AO2554" t="s">
        <v>184</v>
      </c>
    </row>
    <row r="2555" spans="1:41">
      <c r="A2555">
        <v>2656</v>
      </c>
      <c r="B2555" t="s">
        <v>41</v>
      </c>
      <c r="C2555" t="s">
        <v>42</v>
      </c>
      <c r="D2555" t="s">
        <v>43</v>
      </c>
      <c r="E2555">
        <f>"07"</f>
        <v>0</v>
      </c>
      <c r="F2555" t="s">
        <v>44</v>
      </c>
      <c r="G2555" t="s">
        <v>45</v>
      </c>
      <c r="H2555">
        <v>4007</v>
      </c>
      <c r="I2555" t="s">
        <v>277</v>
      </c>
      <c r="J2555" t="s">
        <v>278</v>
      </c>
      <c r="K2555" t="s">
        <v>48</v>
      </c>
      <c r="L2555" t="s">
        <v>49</v>
      </c>
      <c r="M2555">
        <v>16</v>
      </c>
      <c r="N2555" t="s">
        <v>279</v>
      </c>
      <c r="O2555" t="s">
        <v>51</v>
      </c>
      <c r="P2555" t="s">
        <v>280</v>
      </c>
      <c r="Q2555" t="s">
        <v>92</v>
      </c>
      <c r="R2555" t="s">
        <v>237</v>
      </c>
      <c r="S2555" t="s">
        <v>55</v>
      </c>
      <c r="T2555" t="s">
        <v>55</v>
      </c>
      <c r="U2555" t="s">
        <v>281</v>
      </c>
      <c r="V2555" t="s">
        <v>80</v>
      </c>
      <c r="W2555" t="s">
        <v>80</v>
      </c>
      <c r="X2555" t="s">
        <v>60</v>
      </c>
      <c r="Y2555" t="s">
        <v>60</v>
      </c>
      <c r="Z2555" t="s">
        <v>60</v>
      </c>
      <c r="AA2555" t="s">
        <v>61</v>
      </c>
      <c r="AB2555" t="s">
        <v>61</v>
      </c>
      <c r="AC2555" t="s">
        <v>60</v>
      </c>
      <c r="AD2555" t="s">
        <v>61</v>
      </c>
      <c r="AE2555" t="s">
        <v>61</v>
      </c>
      <c r="AF2555" t="s">
        <v>282</v>
      </c>
      <c r="AG2555" t="s">
        <v>283</v>
      </c>
      <c r="AH2555">
        <v>140</v>
      </c>
      <c r="AI2555">
        <f>"07211     "</f>
        <v>0</v>
      </c>
      <c r="AJ2555" t="s">
        <v>239</v>
      </c>
      <c r="AK2555" t="s">
        <v>240</v>
      </c>
      <c r="AL2555" t="s">
        <v>284</v>
      </c>
      <c r="AM2555" t="s">
        <v>285</v>
      </c>
      <c r="AN2555" t="s">
        <v>286</v>
      </c>
      <c r="AO2555" t="s">
        <v>85</v>
      </c>
    </row>
    <row r="2556" spans="1:41">
      <c r="A2556">
        <v>2541</v>
      </c>
      <c r="B2556" t="s">
        <v>41</v>
      </c>
      <c r="C2556" t="s">
        <v>42</v>
      </c>
      <c r="D2556" t="s">
        <v>43</v>
      </c>
      <c r="E2556">
        <f>"02"</f>
        <v>0</v>
      </c>
      <c r="F2556" t="s">
        <v>124</v>
      </c>
      <c r="G2556" t="s">
        <v>125</v>
      </c>
      <c r="H2556">
        <v>3917</v>
      </c>
      <c r="I2556" t="s">
        <v>2223</v>
      </c>
      <c r="J2556" t="s">
        <v>2224</v>
      </c>
      <c r="K2556" t="s">
        <v>77</v>
      </c>
      <c r="L2556" t="s">
        <v>49</v>
      </c>
      <c r="M2556">
        <v>19</v>
      </c>
      <c r="N2556" t="s">
        <v>911</v>
      </c>
      <c r="O2556" t="s">
        <v>51</v>
      </c>
      <c r="P2556" t="s">
        <v>912</v>
      </c>
      <c r="Q2556" t="s">
        <v>913</v>
      </c>
      <c r="R2556" t="s">
        <v>914</v>
      </c>
      <c r="S2556" t="s">
        <v>55</v>
      </c>
      <c r="T2556" t="s">
        <v>55</v>
      </c>
      <c r="U2556" t="s">
        <v>915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"02001     "</f>
        <v>0</v>
      </c>
      <c r="AJ2556" t="s">
        <v>834</v>
      </c>
      <c r="AK2556" t="s">
        <v>835</v>
      </c>
      <c r="AL2556" t="s">
        <v>96</v>
      </c>
      <c r="AM2556" t="s">
        <v>97</v>
      </c>
      <c r="AN2556" t="s">
        <v>68</v>
      </c>
      <c r="AO2556" t="s">
        <v>999</v>
      </c>
    </row>
    <row r="2557" spans="1:41">
      <c r="A2557">
        <v>2542</v>
      </c>
      <c r="B2557" t="s">
        <v>41</v>
      </c>
      <c r="C2557" t="s">
        <v>42</v>
      </c>
      <c r="D2557" t="s">
        <v>43</v>
      </c>
      <c r="E2557">
        <f>"05"</f>
        <v>0</v>
      </c>
      <c r="F2557" t="s">
        <v>99</v>
      </c>
      <c r="G2557" t="s">
        <v>100</v>
      </c>
      <c r="H2557">
        <v>3918</v>
      </c>
      <c r="I2557" t="s">
        <v>2225</v>
      </c>
      <c r="J2557" t="s">
        <v>2226</v>
      </c>
      <c r="K2557" t="s">
        <v>77</v>
      </c>
      <c r="L2557" t="s">
        <v>49</v>
      </c>
      <c r="M2557">
        <v>19</v>
      </c>
      <c r="N2557" t="s">
        <v>911</v>
      </c>
      <c r="O2557" t="s">
        <v>51</v>
      </c>
      <c r="P2557" t="s">
        <v>912</v>
      </c>
      <c r="Q2557" t="s">
        <v>913</v>
      </c>
      <c r="R2557" t="s">
        <v>914</v>
      </c>
      <c r="S2557" t="s">
        <v>55</v>
      </c>
      <c r="T2557" t="s">
        <v>55</v>
      </c>
      <c r="U2557" t="s">
        <v>915</v>
      </c>
      <c r="V2557" t="s">
        <v>80</v>
      </c>
      <c r="W2557" t="s">
        <v>80</v>
      </c>
      <c r="X2557" t="s">
        <v>60</v>
      </c>
      <c r="Y2557" t="s">
        <v>60</v>
      </c>
      <c r="Z2557" t="s">
        <v>61</v>
      </c>
      <c r="AA2557" t="s">
        <v>61</v>
      </c>
      <c r="AB2557" t="s">
        <v>61</v>
      </c>
      <c r="AC2557" t="s">
        <v>60</v>
      </c>
      <c r="AD2557" t="s">
        <v>61</v>
      </c>
      <c r="AE2557" t="s">
        <v>60</v>
      </c>
      <c r="AF2557" t="s">
        <v>80</v>
      </c>
      <c r="AG2557" t="s">
        <v>80</v>
      </c>
      <c r="AH2557">
        <v>1</v>
      </c>
      <c r="AI2557">
        <f>"05112     "</f>
        <v>0</v>
      </c>
      <c r="AJ2557" t="s">
        <v>748</v>
      </c>
      <c r="AK2557" t="s">
        <v>749</v>
      </c>
      <c r="AL2557" t="s">
        <v>107</v>
      </c>
      <c r="AM2557" t="s">
        <v>108</v>
      </c>
      <c r="AN2557" t="s">
        <v>68</v>
      </c>
      <c r="AO2557" t="s">
        <v>999</v>
      </c>
    </row>
    <row r="2558" spans="1:41">
      <c r="A2558">
        <v>2543</v>
      </c>
      <c r="B2558" t="s">
        <v>41</v>
      </c>
      <c r="C2558" t="s">
        <v>42</v>
      </c>
      <c r="D2558" t="s">
        <v>43</v>
      </c>
      <c r="E2558">
        <f>"06"</f>
        <v>0</v>
      </c>
      <c r="F2558" t="s">
        <v>448</v>
      </c>
      <c r="G2558" t="s">
        <v>449</v>
      </c>
      <c r="H2558">
        <v>3929</v>
      </c>
      <c r="I2558" t="s">
        <v>2227</v>
      </c>
      <c r="J2558" t="s">
        <v>2228</v>
      </c>
      <c r="K2558" t="s">
        <v>48</v>
      </c>
      <c r="L2558" t="s">
        <v>49</v>
      </c>
      <c r="M2558">
        <v>18</v>
      </c>
      <c r="N2558" t="s">
        <v>1893</v>
      </c>
      <c r="O2558" t="s">
        <v>51</v>
      </c>
      <c r="P2558" t="s">
        <v>1862</v>
      </c>
      <c r="Q2558" t="s">
        <v>53</v>
      </c>
      <c r="R2558" t="s">
        <v>914</v>
      </c>
      <c r="S2558" t="s">
        <v>1877</v>
      </c>
      <c r="T2558" t="s">
        <v>237</v>
      </c>
      <c r="U2558" t="s">
        <v>1921</v>
      </c>
      <c r="V2558" t="s">
        <v>80</v>
      </c>
      <c r="W2558" t="s">
        <v>80</v>
      </c>
      <c r="X2558" t="s">
        <v>60</v>
      </c>
      <c r="Y2558" t="s">
        <v>60</v>
      </c>
      <c r="Z2558" t="s">
        <v>60</v>
      </c>
      <c r="AA2558" t="s">
        <v>61</v>
      </c>
      <c r="AB2558" t="s">
        <v>60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"06001     "</f>
        <v>0</v>
      </c>
      <c r="AJ2558" t="s">
        <v>637</v>
      </c>
      <c r="AK2558" t="s">
        <v>638</v>
      </c>
      <c r="AL2558" t="s">
        <v>454</v>
      </c>
      <c r="AM2558" t="s">
        <v>455</v>
      </c>
      <c r="AN2558" t="s">
        <v>286</v>
      </c>
      <c r="AO2558" t="s">
        <v>70</v>
      </c>
    </row>
    <row r="2559" spans="1:41">
      <c r="A2559">
        <v>2544</v>
      </c>
      <c r="B2559" t="s">
        <v>41</v>
      </c>
      <c r="C2559" t="s">
        <v>42</v>
      </c>
      <c r="D2559" t="s">
        <v>43</v>
      </c>
      <c r="E2559">
        <f>"04"</f>
        <v>0</v>
      </c>
      <c r="F2559" t="s">
        <v>86</v>
      </c>
      <c r="G2559" t="s">
        <v>87</v>
      </c>
      <c r="H2559">
        <v>3929</v>
      </c>
      <c r="I2559" t="s">
        <v>2227</v>
      </c>
      <c r="J2559" t="s">
        <v>2228</v>
      </c>
      <c r="K2559" t="s">
        <v>48</v>
      </c>
      <c r="L2559" t="s">
        <v>49</v>
      </c>
      <c r="M2559">
        <v>18</v>
      </c>
      <c r="N2559" t="s">
        <v>1893</v>
      </c>
      <c r="O2559" t="s">
        <v>51</v>
      </c>
      <c r="P2559" t="s">
        <v>1862</v>
      </c>
      <c r="Q2559" t="s">
        <v>53</v>
      </c>
      <c r="R2559" t="s">
        <v>914</v>
      </c>
      <c r="S2559" t="s">
        <v>1877</v>
      </c>
      <c r="T2559" t="s">
        <v>237</v>
      </c>
      <c r="U2559" t="s">
        <v>1921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60</v>
      </c>
      <c r="AC2559" t="s">
        <v>60</v>
      </c>
      <c r="AD2559" t="s">
        <v>61</v>
      </c>
      <c r="AE2559" t="s">
        <v>60</v>
      </c>
      <c r="AF2559" t="s">
        <v>80</v>
      </c>
      <c r="AG2559" t="s">
        <v>80</v>
      </c>
      <c r="AH2559">
        <v>8</v>
      </c>
      <c r="AI2559">
        <f>"04201     "</f>
        <v>0</v>
      </c>
      <c r="AJ2559" t="s">
        <v>219</v>
      </c>
      <c r="AK2559" t="s">
        <v>220</v>
      </c>
      <c r="AL2559" t="s">
        <v>221</v>
      </c>
      <c r="AM2559" t="s">
        <v>222</v>
      </c>
      <c r="AN2559" t="s">
        <v>286</v>
      </c>
      <c r="AO2559" t="s">
        <v>70</v>
      </c>
    </row>
    <row r="2560" spans="1:41">
      <c r="A2560">
        <v>2784</v>
      </c>
      <c r="B2560" t="s">
        <v>41</v>
      </c>
      <c r="C2560" t="s">
        <v>42</v>
      </c>
      <c r="D2560" t="s">
        <v>43</v>
      </c>
      <c r="E2560">
        <f>"07"</f>
        <v>0</v>
      </c>
      <c r="F2560" t="s">
        <v>44</v>
      </c>
      <c r="G2560" t="s">
        <v>45</v>
      </c>
      <c r="H2560">
        <v>4007</v>
      </c>
      <c r="I2560" t="s">
        <v>277</v>
      </c>
      <c r="J2560" t="s">
        <v>278</v>
      </c>
      <c r="K2560" t="s">
        <v>48</v>
      </c>
      <c r="L2560" t="s">
        <v>49</v>
      </c>
      <c r="M2560">
        <v>16</v>
      </c>
      <c r="N2560" t="s">
        <v>279</v>
      </c>
      <c r="O2560" t="s">
        <v>51</v>
      </c>
      <c r="P2560" t="s">
        <v>280</v>
      </c>
      <c r="Q2560" t="s">
        <v>92</v>
      </c>
      <c r="R2560" t="s">
        <v>237</v>
      </c>
      <c r="S2560" t="s">
        <v>55</v>
      </c>
      <c r="T2560" t="s">
        <v>55</v>
      </c>
      <c r="U2560" t="s">
        <v>281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61</v>
      </c>
      <c r="AC2560" t="s">
        <v>60</v>
      </c>
      <c r="AD2560" t="s">
        <v>61</v>
      </c>
      <c r="AE2560" t="s">
        <v>61</v>
      </c>
      <c r="AF2560" t="s">
        <v>282</v>
      </c>
      <c r="AG2560" t="s">
        <v>283</v>
      </c>
      <c r="AH2560">
        <v>275</v>
      </c>
      <c r="AI2560">
        <f>"07211     "</f>
        <v>0</v>
      </c>
      <c r="AJ2560" t="s">
        <v>239</v>
      </c>
      <c r="AK2560" t="s">
        <v>240</v>
      </c>
      <c r="AL2560" t="s">
        <v>284</v>
      </c>
      <c r="AM2560" t="s">
        <v>285</v>
      </c>
      <c r="AN2560" t="s">
        <v>286</v>
      </c>
      <c r="AO2560" t="s">
        <v>85</v>
      </c>
    </row>
    <row r="2561" spans="1:41">
      <c r="A2561">
        <v>2545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2227</v>
      </c>
      <c r="J2561" t="s">
        <v>2228</v>
      </c>
      <c r="K2561" t="s">
        <v>48</v>
      </c>
      <c r="L2561" t="s">
        <v>49</v>
      </c>
      <c r="M2561">
        <v>18</v>
      </c>
      <c r="N2561" t="s">
        <v>1893</v>
      </c>
      <c r="O2561" t="s">
        <v>51</v>
      </c>
      <c r="P2561" t="s">
        <v>1862</v>
      </c>
      <c r="Q2561" t="s">
        <v>53</v>
      </c>
      <c r="R2561" t="s">
        <v>914</v>
      </c>
      <c r="S2561" t="s">
        <v>1877</v>
      </c>
      <c r="T2561" t="s">
        <v>237</v>
      </c>
      <c r="U2561" t="s">
        <v>1921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286</v>
      </c>
      <c r="AO2561" t="s">
        <v>70</v>
      </c>
    </row>
    <row r="2562" spans="1:41">
      <c r="A2562">
        <v>2547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4007</v>
      </c>
      <c r="I2562" t="s">
        <v>277</v>
      </c>
      <c r="J2562" t="s">
        <v>278</v>
      </c>
      <c r="K2562" t="s">
        <v>48</v>
      </c>
      <c r="L2562" t="s">
        <v>49</v>
      </c>
      <c r="M2562">
        <v>16</v>
      </c>
      <c r="N2562" t="s">
        <v>279</v>
      </c>
      <c r="O2562" t="s">
        <v>51</v>
      </c>
      <c r="P2562" t="s">
        <v>280</v>
      </c>
      <c r="Q2562" t="s">
        <v>92</v>
      </c>
      <c r="R2562" t="s">
        <v>237</v>
      </c>
      <c r="S2562" t="s">
        <v>55</v>
      </c>
      <c r="T2562" t="s">
        <v>55</v>
      </c>
      <c r="U2562" t="s">
        <v>281</v>
      </c>
      <c r="V2562" t="s">
        <v>80</v>
      </c>
      <c r="W2562" t="s">
        <v>80</v>
      </c>
      <c r="X2562" t="s">
        <v>60</v>
      </c>
      <c r="Y2562" t="s">
        <v>60</v>
      </c>
      <c r="Z2562" t="s">
        <v>60</v>
      </c>
      <c r="AA2562" t="s">
        <v>61</v>
      </c>
      <c r="AB2562" t="s">
        <v>61</v>
      </c>
      <c r="AC2562" t="s">
        <v>60</v>
      </c>
      <c r="AD2562" t="s">
        <v>61</v>
      </c>
      <c r="AE2562" t="s">
        <v>61</v>
      </c>
      <c r="AF2562" t="s">
        <v>282</v>
      </c>
      <c r="AG2562" t="s">
        <v>283</v>
      </c>
      <c r="AH2562">
        <v>1</v>
      </c>
      <c r="AI2562">
        <f>"07211     "</f>
        <v>0</v>
      </c>
      <c r="AJ2562" t="s">
        <v>239</v>
      </c>
      <c r="AK2562" t="s">
        <v>240</v>
      </c>
      <c r="AL2562" t="s">
        <v>140</v>
      </c>
      <c r="AM2562" t="s">
        <v>141</v>
      </c>
      <c r="AN2562" t="s">
        <v>286</v>
      </c>
      <c r="AO2562" t="s">
        <v>69</v>
      </c>
    </row>
    <row r="2563" spans="1:41">
      <c r="A2563">
        <v>2548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4007</v>
      </c>
      <c r="I2563" t="s">
        <v>277</v>
      </c>
      <c r="J2563" t="s">
        <v>278</v>
      </c>
      <c r="K2563" t="s">
        <v>48</v>
      </c>
      <c r="L2563" t="s">
        <v>49</v>
      </c>
      <c r="M2563">
        <v>16</v>
      </c>
      <c r="N2563" t="s">
        <v>279</v>
      </c>
      <c r="O2563" t="s">
        <v>51</v>
      </c>
      <c r="P2563" t="s">
        <v>280</v>
      </c>
      <c r="Q2563" t="s">
        <v>92</v>
      </c>
      <c r="R2563" t="s">
        <v>237</v>
      </c>
      <c r="S2563" t="s">
        <v>55</v>
      </c>
      <c r="T2563" t="s">
        <v>55</v>
      </c>
      <c r="U2563" t="s">
        <v>281</v>
      </c>
      <c r="V2563" t="s">
        <v>80</v>
      </c>
      <c r="W2563" t="s">
        <v>80</v>
      </c>
      <c r="X2563" t="s">
        <v>60</v>
      </c>
      <c r="Y2563" t="s">
        <v>60</v>
      </c>
      <c r="Z2563" t="s">
        <v>60</v>
      </c>
      <c r="AA2563" t="s">
        <v>61</v>
      </c>
      <c r="AB2563" t="s">
        <v>61</v>
      </c>
      <c r="AC2563" t="s">
        <v>60</v>
      </c>
      <c r="AD2563" t="s">
        <v>61</v>
      </c>
      <c r="AE2563" t="s">
        <v>61</v>
      </c>
      <c r="AF2563" t="s">
        <v>282</v>
      </c>
      <c r="AG2563" t="s">
        <v>283</v>
      </c>
      <c r="AH2563">
        <v>3</v>
      </c>
      <c r="AI2563">
        <f>"07211     "</f>
        <v>0</v>
      </c>
      <c r="AJ2563" t="s">
        <v>239</v>
      </c>
      <c r="AK2563" t="s">
        <v>240</v>
      </c>
      <c r="AL2563" t="s">
        <v>1868</v>
      </c>
      <c r="AM2563" t="s">
        <v>1869</v>
      </c>
      <c r="AN2563" t="s">
        <v>286</v>
      </c>
      <c r="AO2563" t="s">
        <v>85</v>
      </c>
    </row>
    <row r="2564" spans="1:41">
      <c r="A2564">
        <v>2785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277</v>
      </c>
      <c r="J2564" t="s">
        <v>278</v>
      </c>
      <c r="K2564" t="s">
        <v>48</v>
      </c>
      <c r="L2564" t="s">
        <v>49</v>
      </c>
      <c r="M2564">
        <v>16</v>
      </c>
      <c r="N2564" t="s">
        <v>279</v>
      </c>
      <c r="O2564" t="s">
        <v>51</v>
      </c>
      <c r="P2564" t="s">
        <v>280</v>
      </c>
      <c r="Q2564" t="s">
        <v>92</v>
      </c>
      <c r="R2564" t="s">
        <v>237</v>
      </c>
      <c r="S2564" t="s">
        <v>55</v>
      </c>
      <c r="T2564" t="s">
        <v>55</v>
      </c>
      <c r="U2564" t="s">
        <v>281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282</v>
      </c>
      <c r="AG2564" t="s">
        <v>283</v>
      </c>
      <c r="AH2564">
        <v>276</v>
      </c>
      <c r="AI2564">
        <f>"07211     "</f>
        <v>0</v>
      </c>
      <c r="AJ2564" t="s">
        <v>239</v>
      </c>
      <c r="AK2564" t="s">
        <v>240</v>
      </c>
      <c r="AL2564" t="s">
        <v>284</v>
      </c>
      <c r="AM2564" t="s">
        <v>285</v>
      </c>
      <c r="AN2564" t="s">
        <v>286</v>
      </c>
      <c r="AO2564" t="s">
        <v>69</v>
      </c>
    </row>
    <row r="2565" spans="1:41">
      <c r="A2565">
        <v>2549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277</v>
      </c>
      <c r="J2565" t="s">
        <v>278</v>
      </c>
      <c r="K2565" t="s">
        <v>48</v>
      </c>
      <c r="L2565" t="s">
        <v>49</v>
      </c>
      <c r="M2565">
        <v>16</v>
      </c>
      <c r="N2565" t="s">
        <v>279</v>
      </c>
      <c r="O2565" t="s">
        <v>51</v>
      </c>
      <c r="P2565" t="s">
        <v>280</v>
      </c>
      <c r="Q2565" t="s">
        <v>92</v>
      </c>
      <c r="R2565" t="s">
        <v>237</v>
      </c>
      <c r="S2565" t="s">
        <v>55</v>
      </c>
      <c r="T2565" t="s">
        <v>55</v>
      </c>
      <c r="U2565" t="s">
        <v>281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282</v>
      </c>
      <c r="AG2565" t="s">
        <v>283</v>
      </c>
      <c r="AH2565">
        <v>4</v>
      </c>
      <c r="AI2565">
        <f>"07211     "</f>
        <v>0</v>
      </c>
      <c r="AJ2565" t="s">
        <v>239</v>
      </c>
      <c r="AK2565" t="s">
        <v>240</v>
      </c>
      <c r="AL2565" t="s">
        <v>1492</v>
      </c>
      <c r="AM2565" t="s">
        <v>1493</v>
      </c>
      <c r="AN2565" t="s">
        <v>286</v>
      </c>
      <c r="AO2565" t="s">
        <v>85</v>
      </c>
    </row>
    <row r="2566" spans="1:41">
      <c r="A2566">
        <v>2616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277</v>
      </c>
      <c r="J2566" t="s">
        <v>278</v>
      </c>
      <c r="K2566" t="s">
        <v>48</v>
      </c>
      <c r="L2566" t="s">
        <v>49</v>
      </c>
      <c r="M2566">
        <v>16</v>
      </c>
      <c r="N2566" t="s">
        <v>279</v>
      </c>
      <c r="O2566" t="s">
        <v>51</v>
      </c>
      <c r="P2566" t="s">
        <v>280</v>
      </c>
      <c r="Q2566" t="s">
        <v>92</v>
      </c>
      <c r="R2566" t="s">
        <v>237</v>
      </c>
      <c r="S2566" t="s">
        <v>55</v>
      </c>
      <c r="T2566" t="s">
        <v>55</v>
      </c>
      <c r="U2566" t="s">
        <v>281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282</v>
      </c>
      <c r="AG2566" t="s">
        <v>283</v>
      </c>
      <c r="AH2566">
        <v>89</v>
      </c>
      <c r="AI2566">
        <f>"07211     "</f>
        <v>0</v>
      </c>
      <c r="AJ2566" t="s">
        <v>239</v>
      </c>
      <c r="AK2566" t="s">
        <v>240</v>
      </c>
      <c r="AL2566" t="s">
        <v>284</v>
      </c>
      <c r="AM2566" t="s">
        <v>285</v>
      </c>
      <c r="AN2566" t="s">
        <v>286</v>
      </c>
      <c r="AO2566" t="s">
        <v>71</v>
      </c>
    </row>
    <row r="2567" spans="1:41">
      <c r="A2567">
        <v>2550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277</v>
      </c>
      <c r="J2567" t="s">
        <v>278</v>
      </c>
      <c r="K2567" t="s">
        <v>48</v>
      </c>
      <c r="L2567" t="s">
        <v>49</v>
      </c>
      <c r="M2567">
        <v>16</v>
      </c>
      <c r="N2567" t="s">
        <v>279</v>
      </c>
      <c r="O2567" t="s">
        <v>51</v>
      </c>
      <c r="P2567" t="s">
        <v>280</v>
      </c>
      <c r="Q2567" t="s">
        <v>92</v>
      </c>
      <c r="R2567" t="s">
        <v>237</v>
      </c>
      <c r="S2567" t="s">
        <v>55</v>
      </c>
      <c r="T2567" t="s">
        <v>55</v>
      </c>
      <c r="U2567" t="s">
        <v>281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282</v>
      </c>
      <c r="AG2567" t="s">
        <v>283</v>
      </c>
      <c r="AH2567">
        <v>6</v>
      </c>
      <c r="AI2567">
        <f>"07211     "</f>
        <v>0</v>
      </c>
      <c r="AJ2567" t="s">
        <v>239</v>
      </c>
      <c r="AK2567" t="s">
        <v>240</v>
      </c>
      <c r="AL2567" t="s">
        <v>1492</v>
      </c>
      <c r="AM2567" t="s">
        <v>1493</v>
      </c>
      <c r="AN2567" t="s">
        <v>286</v>
      </c>
      <c r="AO2567" t="s">
        <v>184</v>
      </c>
    </row>
    <row r="2568" spans="1:41">
      <c r="A2568">
        <v>2551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277</v>
      </c>
      <c r="J2568" t="s">
        <v>278</v>
      </c>
      <c r="K2568" t="s">
        <v>48</v>
      </c>
      <c r="L2568" t="s">
        <v>49</v>
      </c>
      <c r="M2568">
        <v>16</v>
      </c>
      <c r="N2568" t="s">
        <v>279</v>
      </c>
      <c r="O2568" t="s">
        <v>51</v>
      </c>
      <c r="P2568" t="s">
        <v>280</v>
      </c>
      <c r="Q2568" t="s">
        <v>92</v>
      </c>
      <c r="R2568" t="s">
        <v>237</v>
      </c>
      <c r="S2568" t="s">
        <v>55</v>
      </c>
      <c r="T2568" t="s">
        <v>55</v>
      </c>
      <c r="U2568" t="s">
        <v>281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282</v>
      </c>
      <c r="AG2568" t="s">
        <v>283</v>
      </c>
      <c r="AH2568">
        <v>7</v>
      </c>
      <c r="AI2568">
        <f>"07211     "</f>
        <v>0</v>
      </c>
      <c r="AJ2568" t="s">
        <v>239</v>
      </c>
      <c r="AK2568" t="s">
        <v>240</v>
      </c>
      <c r="AL2568" t="s">
        <v>1826</v>
      </c>
      <c r="AM2568" t="s">
        <v>1827</v>
      </c>
      <c r="AN2568" t="s">
        <v>286</v>
      </c>
      <c r="AO2568" t="s">
        <v>70</v>
      </c>
    </row>
    <row r="2569" spans="1:41">
      <c r="A2569">
        <v>2552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277</v>
      </c>
      <c r="J2569" t="s">
        <v>278</v>
      </c>
      <c r="K2569" t="s">
        <v>48</v>
      </c>
      <c r="L2569" t="s">
        <v>49</v>
      </c>
      <c r="M2569">
        <v>16</v>
      </c>
      <c r="N2569" t="s">
        <v>279</v>
      </c>
      <c r="O2569" t="s">
        <v>51</v>
      </c>
      <c r="P2569" t="s">
        <v>280</v>
      </c>
      <c r="Q2569" t="s">
        <v>92</v>
      </c>
      <c r="R2569" t="s">
        <v>237</v>
      </c>
      <c r="S2569" t="s">
        <v>55</v>
      </c>
      <c r="T2569" t="s">
        <v>55</v>
      </c>
      <c r="U2569" t="s">
        <v>281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282</v>
      </c>
      <c r="AG2569" t="s">
        <v>283</v>
      </c>
      <c r="AH2569">
        <v>8</v>
      </c>
      <c r="AI2569">
        <f>"07211     "</f>
        <v>0</v>
      </c>
      <c r="AJ2569" t="s">
        <v>239</v>
      </c>
      <c r="AK2569" t="s">
        <v>240</v>
      </c>
      <c r="AL2569" t="s">
        <v>140</v>
      </c>
      <c r="AM2569" t="s">
        <v>141</v>
      </c>
      <c r="AN2569" t="s">
        <v>286</v>
      </c>
      <c r="AO2569" t="s">
        <v>69</v>
      </c>
    </row>
    <row r="2570" spans="1:41">
      <c r="A2570">
        <v>2553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277</v>
      </c>
      <c r="J2570" t="s">
        <v>278</v>
      </c>
      <c r="K2570" t="s">
        <v>48</v>
      </c>
      <c r="L2570" t="s">
        <v>49</v>
      </c>
      <c r="M2570">
        <v>16</v>
      </c>
      <c r="N2570" t="s">
        <v>279</v>
      </c>
      <c r="O2570" t="s">
        <v>51</v>
      </c>
      <c r="P2570" t="s">
        <v>280</v>
      </c>
      <c r="Q2570" t="s">
        <v>92</v>
      </c>
      <c r="R2570" t="s">
        <v>237</v>
      </c>
      <c r="S2570" t="s">
        <v>55</v>
      </c>
      <c r="T2570" t="s">
        <v>55</v>
      </c>
      <c r="U2570" t="s">
        <v>281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282</v>
      </c>
      <c r="AG2570" t="s">
        <v>283</v>
      </c>
      <c r="AH2570">
        <v>10</v>
      </c>
      <c r="AI2570">
        <f>"07211     "</f>
        <v>0</v>
      </c>
      <c r="AJ2570" t="s">
        <v>239</v>
      </c>
      <c r="AK2570" t="s">
        <v>240</v>
      </c>
      <c r="AL2570" t="s">
        <v>1456</v>
      </c>
      <c r="AM2570" t="s">
        <v>1457</v>
      </c>
      <c r="AN2570" t="s">
        <v>286</v>
      </c>
      <c r="AO2570" t="s">
        <v>85</v>
      </c>
    </row>
    <row r="2571" spans="1:41">
      <c r="A2571">
        <v>2554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277</v>
      </c>
      <c r="J2571" t="s">
        <v>278</v>
      </c>
      <c r="K2571" t="s">
        <v>48</v>
      </c>
      <c r="L2571" t="s">
        <v>49</v>
      </c>
      <c r="M2571">
        <v>16</v>
      </c>
      <c r="N2571" t="s">
        <v>279</v>
      </c>
      <c r="O2571" t="s">
        <v>51</v>
      </c>
      <c r="P2571" t="s">
        <v>280</v>
      </c>
      <c r="Q2571" t="s">
        <v>92</v>
      </c>
      <c r="R2571" t="s">
        <v>237</v>
      </c>
      <c r="S2571" t="s">
        <v>55</v>
      </c>
      <c r="T2571" t="s">
        <v>55</v>
      </c>
      <c r="U2571" t="s">
        <v>281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282</v>
      </c>
      <c r="AG2571" t="s">
        <v>283</v>
      </c>
      <c r="AH2571">
        <v>12</v>
      </c>
      <c r="AI2571">
        <f>"07211     "</f>
        <v>0</v>
      </c>
      <c r="AJ2571" t="s">
        <v>239</v>
      </c>
      <c r="AK2571" t="s">
        <v>240</v>
      </c>
      <c r="AL2571" t="s">
        <v>1456</v>
      </c>
      <c r="AM2571" t="s">
        <v>1457</v>
      </c>
      <c r="AN2571" t="s">
        <v>286</v>
      </c>
      <c r="AO2571" t="s">
        <v>233</v>
      </c>
    </row>
    <row r="2572" spans="1:41">
      <c r="A2572">
        <v>2555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277</v>
      </c>
      <c r="J2572" t="s">
        <v>278</v>
      </c>
      <c r="K2572" t="s">
        <v>48</v>
      </c>
      <c r="L2572" t="s">
        <v>49</v>
      </c>
      <c r="M2572">
        <v>16</v>
      </c>
      <c r="N2572" t="s">
        <v>279</v>
      </c>
      <c r="O2572" t="s">
        <v>51</v>
      </c>
      <c r="P2572" t="s">
        <v>280</v>
      </c>
      <c r="Q2572" t="s">
        <v>92</v>
      </c>
      <c r="R2572" t="s">
        <v>237</v>
      </c>
      <c r="S2572" t="s">
        <v>55</v>
      </c>
      <c r="T2572" t="s">
        <v>55</v>
      </c>
      <c r="U2572" t="s">
        <v>281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282</v>
      </c>
      <c r="AG2572" t="s">
        <v>283</v>
      </c>
      <c r="AH2572">
        <v>13</v>
      </c>
      <c r="AI2572">
        <f>"07211     "</f>
        <v>0</v>
      </c>
      <c r="AJ2572" t="s">
        <v>239</v>
      </c>
      <c r="AK2572" t="s">
        <v>240</v>
      </c>
      <c r="AL2572" t="s">
        <v>1826</v>
      </c>
      <c r="AM2572" t="s">
        <v>1827</v>
      </c>
      <c r="AN2572" t="s">
        <v>286</v>
      </c>
      <c r="AO2572" t="s">
        <v>69</v>
      </c>
    </row>
    <row r="2573" spans="1:41">
      <c r="A2573">
        <v>2556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277</v>
      </c>
      <c r="J2573" t="s">
        <v>278</v>
      </c>
      <c r="K2573" t="s">
        <v>48</v>
      </c>
      <c r="L2573" t="s">
        <v>49</v>
      </c>
      <c r="M2573">
        <v>16</v>
      </c>
      <c r="N2573" t="s">
        <v>279</v>
      </c>
      <c r="O2573" t="s">
        <v>51</v>
      </c>
      <c r="P2573" t="s">
        <v>280</v>
      </c>
      <c r="Q2573" t="s">
        <v>92</v>
      </c>
      <c r="R2573" t="s">
        <v>237</v>
      </c>
      <c r="S2573" t="s">
        <v>55</v>
      </c>
      <c r="T2573" t="s">
        <v>55</v>
      </c>
      <c r="U2573" t="s">
        <v>281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282</v>
      </c>
      <c r="AG2573" t="s">
        <v>283</v>
      </c>
      <c r="AH2573">
        <v>16</v>
      </c>
      <c r="AI2573">
        <f>"07211     "</f>
        <v>0</v>
      </c>
      <c r="AJ2573" t="s">
        <v>239</v>
      </c>
      <c r="AK2573" t="s">
        <v>240</v>
      </c>
      <c r="AL2573" t="s">
        <v>284</v>
      </c>
      <c r="AM2573" t="s">
        <v>285</v>
      </c>
      <c r="AN2573" t="s">
        <v>286</v>
      </c>
      <c r="AO2573" t="s">
        <v>85</v>
      </c>
    </row>
    <row r="2574" spans="1:41">
      <c r="A2574">
        <v>2557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277</v>
      </c>
      <c r="J2574" t="s">
        <v>278</v>
      </c>
      <c r="K2574" t="s">
        <v>48</v>
      </c>
      <c r="L2574" t="s">
        <v>49</v>
      </c>
      <c r="M2574">
        <v>16</v>
      </c>
      <c r="N2574" t="s">
        <v>279</v>
      </c>
      <c r="O2574" t="s">
        <v>51</v>
      </c>
      <c r="P2574" t="s">
        <v>280</v>
      </c>
      <c r="Q2574" t="s">
        <v>92</v>
      </c>
      <c r="R2574" t="s">
        <v>237</v>
      </c>
      <c r="S2574" t="s">
        <v>55</v>
      </c>
      <c r="T2574" t="s">
        <v>55</v>
      </c>
      <c r="U2574" t="s">
        <v>281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282</v>
      </c>
      <c r="AG2574" t="s">
        <v>283</v>
      </c>
      <c r="AH2574">
        <v>18</v>
      </c>
      <c r="AI2574">
        <f>"07211     "</f>
        <v>0</v>
      </c>
      <c r="AJ2574" t="s">
        <v>239</v>
      </c>
      <c r="AK2574" t="s">
        <v>240</v>
      </c>
      <c r="AL2574" t="s">
        <v>284</v>
      </c>
      <c r="AM2574" t="s">
        <v>285</v>
      </c>
      <c r="AN2574" t="s">
        <v>286</v>
      </c>
      <c r="AO2574" t="s">
        <v>85</v>
      </c>
    </row>
    <row r="2575" spans="1:41">
      <c r="A2575">
        <v>2558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277</v>
      </c>
      <c r="J2575" t="s">
        <v>278</v>
      </c>
      <c r="K2575" t="s">
        <v>48</v>
      </c>
      <c r="L2575" t="s">
        <v>49</v>
      </c>
      <c r="M2575">
        <v>16</v>
      </c>
      <c r="N2575" t="s">
        <v>279</v>
      </c>
      <c r="O2575" t="s">
        <v>51</v>
      </c>
      <c r="P2575" t="s">
        <v>280</v>
      </c>
      <c r="Q2575" t="s">
        <v>92</v>
      </c>
      <c r="R2575" t="s">
        <v>237</v>
      </c>
      <c r="S2575" t="s">
        <v>55</v>
      </c>
      <c r="T2575" t="s">
        <v>55</v>
      </c>
      <c r="U2575" t="s">
        <v>281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282</v>
      </c>
      <c r="AG2575" t="s">
        <v>283</v>
      </c>
      <c r="AH2575">
        <v>19</v>
      </c>
      <c r="AI2575">
        <f>"07211     "</f>
        <v>0</v>
      </c>
      <c r="AJ2575" t="s">
        <v>239</v>
      </c>
      <c r="AK2575" t="s">
        <v>240</v>
      </c>
      <c r="AL2575" t="s">
        <v>1872</v>
      </c>
      <c r="AM2575" t="s">
        <v>1873</v>
      </c>
      <c r="AN2575" t="s">
        <v>286</v>
      </c>
      <c r="AO2575" t="s">
        <v>70</v>
      </c>
    </row>
    <row r="2576" spans="1:41">
      <c r="A2576">
        <v>2559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277</v>
      </c>
      <c r="J2576" t="s">
        <v>278</v>
      </c>
      <c r="K2576" t="s">
        <v>48</v>
      </c>
      <c r="L2576" t="s">
        <v>49</v>
      </c>
      <c r="M2576">
        <v>16</v>
      </c>
      <c r="N2576" t="s">
        <v>279</v>
      </c>
      <c r="O2576" t="s">
        <v>51</v>
      </c>
      <c r="P2576" t="s">
        <v>280</v>
      </c>
      <c r="Q2576" t="s">
        <v>92</v>
      </c>
      <c r="R2576" t="s">
        <v>237</v>
      </c>
      <c r="S2576" t="s">
        <v>55</v>
      </c>
      <c r="T2576" t="s">
        <v>55</v>
      </c>
      <c r="U2576" t="s">
        <v>281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282</v>
      </c>
      <c r="AG2576" t="s">
        <v>283</v>
      </c>
      <c r="AH2576">
        <v>20</v>
      </c>
      <c r="AI2576">
        <f>"07211     "</f>
        <v>0</v>
      </c>
      <c r="AJ2576" t="s">
        <v>239</v>
      </c>
      <c r="AK2576" t="s">
        <v>240</v>
      </c>
      <c r="AL2576" t="s">
        <v>1456</v>
      </c>
      <c r="AM2576" t="s">
        <v>1457</v>
      </c>
      <c r="AN2576" t="s">
        <v>286</v>
      </c>
      <c r="AO2576" t="s">
        <v>85</v>
      </c>
    </row>
    <row r="2577" spans="1:41">
      <c r="A2577">
        <v>2560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277</v>
      </c>
      <c r="J2577" t="s">
        <v>278</v>
      </c>
      <c r="K2577" t="s">
        <v>48</v>
      </c>
      <c r="L2577" t="s">
        <v>49</v>
      </c>
      <c r="M2577">
        <v>16</v>
      </c>
      <c r="N2577" t="s">
        <v>279</v>
      </c>
      <c r="O2577" t="s">
        <v>51</v>
      </c>
      <c r="P2577" t="s">
        <v>280</v>
      </c>
      <c r="Q2577" t="s">
        <v>92</v>
      </c>
      <c r="R2577" t="s">
        <v>237</v>
      </c>
      <c r="S2577" t="s">
        <v>55</v>
      </c>
      <c r="T2577" t="s">
        <v>55</v>
      </c>
      <c r="U2577" t="s">
        <v>281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282</v>
      </c>
      <c r="AG2577" t="s">
        <v>283</v>
      </c>
      <c r="AH2577">
        <v>23</v>
      </c>
      <c r="AI2577">
        <f>"07211     "</f>
        <v>0</v>
      </c>
      <c r="AJ2577" t="s">
        <v>239</v>
      </c>
      <c r="AK2577" t="s">
        <v>240</v>
      </c>
      <c r="AL2577" t="s">
        <v>1868</v>
      </c>
      <c r="AM2577" t="s">
        <v>1869</v>
      </c>
      <c r="AN2577" t="s">
        <v>286</v>
      </c>
      <c r="AO2577" t="s">
        <v>440</v>
      </c>
    </row>
    <row r="2578" spans="1:41">
      <c r="A2578">
        <v>2561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277</v>
      </c>
      <c r="J2578" t="s">
        <v>278</v>
      </c>
      <c r="K2578" t="s">
        <v>48</v>
      </c>
      <c r="L2578" t="s">
        <v>49</v>
      </c>
      <c r="M2578">
        <v>16</v>
      </c>
      <c r="N2578" t="s">
        <v>279</v>
      </c>
      <c r="O2578" t="s">
        <v>51</v>
      </c>
      <c r="P2578" t="s">
        <v>280</v>
      </c>
      <c r="Q2578" t="s">
        <v>92</v>
      </c>
      <c r="R2578" t="s">
        <v>237</v>
      </c>
      <c r="S2578" t="s">
        <v>55</v>
      </c>
      <c r="T2578" t="s">
        <v>55</v>
      </c>
      <c r="U2578" t="s">
        <v>281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282</v>
      </c>
      <c r="AG2578" t="s">
        <v>283</v>
      </c>
      <c r="AH2578">
        <v>24</v>
      </c>
      <c r="AI2578">
        <f>"07211     "</f>
        <v>0</v>
      </c>
      <c r="AJ2578" t="s">
        <v>239</v>
      </c>
      <c r="AK2578" t="s">
        <v>240</v>
      </c>
      <c r="AL2578" t="s">
        <v>1868</v>
      </c>
      <c r="AM2578" t="s">
        <v>1869</v>
      </c>
      <c r="AN2578" t="s">
        <v>286</v>
      </c>
      <c r="AO2578" t="s">
        <v>209</v>
      </c>
    </row>
    <row r="2579" spans="1:41">
      <c r="A2579">
        <v>2562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277</v>
      </c>
      <c r="J2579" t="s">
        <v>278</v>
      </c>
      <c r="K2579" t="s">
        <v>48</v>
      </c>
      <c r="L2579" t="s">
        <v>49</v>
      </c>
      <c r="M2579">
        <v>16</v>
      </c>
      <c r="N2579" t="s">
        <v>279</v>
      </c>
      <c r="O2579" t="s">
        <v>51</v>
      </c>
      <c r="P2579" t="s">
        <v>280</v>
      </c>
      <c r="Q2579" t="s">
        <v>92</v>
      </c>
      <c r="R2579" t="s">
        <v>237</v>
      </c>
      <c r="S2579" t="s">
        <v>55</v>
      </c>
      <c r="T2579" t="s">
        <v>55</v>
      </c>
      <c r="U2579" t="s">
        <v>281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282</v>
      </c>
      <c r="AG2579" t="s">
        <v>283</v>
      </c>
      <c r="AH2579">
        <v>26</v>
      </c>
      <c r="AI2579">
        <f>"07211     "</f>
        <v>0</v>
      </c>
      <c r="AJ2579" t="s">
        <v>239</v>
      </c>
      <c r="AK2579" t="s">
        <v>240</v>
      </c>
      <c r="AL2579" t="s">
        <v>1868</v>
      </c>
      <c r="AM2579" t="s">
        <v>1869</v>
      </c>
      <c r="AN2579" t="s">
        <v>286</v>
      </c>
      <c r="AO2579" t="s">
        <v>233</v>
      </c>
    </row>
    <row r="2580" spans="1:41">
      <c r="A2580">
        <v>2563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277</v>
      </c>
      <c r="J2580" t="s">
        <v>278</v>
      </c>
      <c r="K2580" t="s">
        <v>48</v>
      </c>
      <c r="L2580" t="s">
        <v>49</v>
      </c>
      <c r="M2580">
        <v>16</v>
      </c>
      <c r="N2580" t="s">
        <v>279</v>
      </c>
      <c r="O2580" t="s">
        <v>51</v>
      </c>
      <c r="P2580" t="s">
        <v>280</v>
      </c>
      <c r="Q2580" t="s">
        <v>92</v>
      </c>
      <c r="R2580" t="s">
        <v>237</v>
      </c>
      <c r="S2580" t="s">
        <v>55</v>
      </c>
      <c r="T2580" t="s">
        <v>55</v>
      </c>
      <c r="U2580" t="s">
        <v>281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282</v>
      </c>
      <c r="AG2580" t="s">
        <v>283</v>
      </c>
      <c r="AH2580">
        <v>27</v>
      </c>
      <c r="AI2580">
        <f>"07211     "</f>
        <v>0</v>
      </c>
      <c r="AJ2580" t="s">
        <v>239</v>
      </c>
      <c r="AK2580" t="s">
        <v>240</v>
      </c>
      <c r="AL2580" t="s">
        <v>1868</v>
      </c>
      <c r="AM2580" t="s">
        <v>1869</v>
      </c>
      <c r="AN2580" t="s">
        <v>286</v>
      </c>
      <c r="AO2580" t="s">
        <v>209</v>
      </c>
    </row>
    <row r="2581" spans="1:41">
      <c r="A2581">
        <v>2564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277</v>
      </c>
      <c r="J2581" t="s">
        <v>278</v>
      </c>
      <c r="K2581" t="s">
        <v>48</v>
      </c>
      <c r="L2581" t="s">
        <v>49</v>
      </c>
      <c r="M2581">
        <v>16</v>
      </c>
      <c r="N2581" t="s">
        <v>279</v>
      </c>
      <c r="O2581" t="s">
        <v>51</v>
      </c>
      <c r="P2581" t="s">
        <v>280</v>
      </c>
      <c r="Q2581" t="s">
        <v>92</v>
      </c>
      <c r="R2581" t="s">
        <v>237</v>
      </c>
      <c r="S2581" t="s">
        <v>55</v>
      </c>
      <c r="T2581" t="s">
        <v>55</v>
      </c>
      <c r="U2581" t="s">
        <v>281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282</v>
      </c>
      <c r="AG2581" t="s">
        <v>283</v>
      </c>
      <c r="AH2581">
        <v>28</v>
      </c>
      <c r="AI2581">
        <f>"07211     "</f>
        <v>0</v>
      </c>
      <c r="AJ2581" t="s">
        <v>239</v>
      </c>
      <c r="AK2581" t="s">
        <v>240</v>
      </c>
      <c r="AL2581" t="s">
        <v>1868</v>
      </c>
      <c r="AM2581" t="s">
        <v>1869</v>
      </c>
      <c r="AN2581" t="s">
        <v>286</v>
      </c>
      <c r="AO2581" t="s">
        <v>69</v>
      </c>
    </row>
    <row r="2582" spans="1:41">
      <c r="A2582">
        <v>2565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277</v>
      </c>
      <c r="J2582" t="s">
        <v>278</v>
      </c>
      <c r="K2582" t="s">
        <v>48</v>
      </c>
      <c r="L2582" t="s">
        <v>49</v>
      </c>
      <c r="M2582">
        <v>16</v>
      </c>
      <c r="N2582" t="s">
        <v>279</v>
      </c>
      <c r="O2582" t="s">
        <v>51</v>
      </c>
      <c r="P2582" t="s">
        <v>280</v>
      </c>
      <c r="Q2582" t="s">
        <v>92</v>
      </c>
      <c r="R2582" t="s">
        <v>237</v>
      </c>
      <c r="S2582" t="s">
        <v>55</v>
      </c>
      <c r="T2582" t="s">
        <v>55</v>
      </c>
      <c r="U2582" t="s">
        <v>281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282</v>
      </c>
      <c r="AG2582" t="s">
        <v>283</v>
      </c>
      <c r="AH2582">
        <v>29</v>
      </c>
      <c r="AI2582">
        <f>"07211     "</f>
        <v>0</v>
      </c>
      <c r="AJ2582" t="s">
        <v>239</v>
      </c>
      <c r="AK2582" t="s">
        <v>240</v>
      </c>
      <c r="AL2582" t="s">
        <v>1870</v>
      </c>
      <c r="AM2582" t="s">
        <v>1871</v>
      </c>
      <c r="AN2582" t="s">
        <v>286</v>
      </c>
      <c r="AO2582" t="s">
        <v>70</v>
      </c>
    </row>
    <row r="2583" spans="1:41">
      <c r="A2583">
        <v>2566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277</v>
      </c>
      <c r="J2583" t="s">
        <v>278</v>
      </c>
      <c r="K2583" t="s">
        <v>48</v>
      </c>
      <c r="L2583" t="s">
        <v>49</v>
      </c>
      <c r="M2583">
        <v>16</v>
      </c>
      <c r="N2583" t="s">
        <v>279</v>
      </c>
      <c r="O2583" t="s">
        <v>51</v>
      </c>
      <c r="P2583" t="s">
        <v>280</v>
      </c>
      <c r="Q2583" t="s">
        <v>92</v>
      </c>
      <c r="R2583" t="s">
        <v>237</v>
      </c>
      <c r="S2583" t="s">
        <v>55</v>
      </c>
      <c r="T2583" t="s">
        <v>55</v>
      </c>
      <c r="U2583" t="s">
        <v>281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282</v>
      </c>
      <c r="AG2583" t="s">
        <v>283</v>
      </c>
      <c r="AH2583">
        <v>31</v>
      </c>
      <c r="AI2583">
        <f>"07211     "</f>
        <v>0</v>
      </c>
      <c r="AJ2583" t="s">
        <v>239</v>
      </c>
      <c r="AK2583" t="s">
        <v>240</v>
      </c>
      <c r="AL2583" t="s">
        <v>140</v>
      </c>
      <c r="AM2583" t="s">
        <v>141</v>
      </c>
      <c r="AN2583" t="s">
        <v>286</v>
      </c>
      <c r="AO2583" t="s">
        <v>70</v>
      </c>
    </row>
    <row r="2584" spans="1:41">
      <c r="A2584">
        <v>2567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277</v>
      </c>
      <c r="J2584" t="s">
        <v>278</v>
      </c>
      <c r="K2584" t="s">
        <v>48</v>
      </c>
      <c r="L2584" t="s">
        <v>49</v>
      </c>
      <c r="M2584">
        <v>16</v>
      </c>
      <c r="N2584" t="s">
        <v>279</v>
      </c>
      <c r="O2584" t="s">
        <v>51</v>
      </c>
      <c r="P2584" t="s">
        <v>280</v>
      </c>
      <c r="Q2584" t="s">
        <v>92</v>
      </c>
      <c r="R2584" t="s">
        <v>237</v>
      </c>
      <c r="S2584" t="s">
        <v>55</v>
      </c>
      <c r="T2584" t="s">
        <v>55</v>
      </c>
      <c r="U2584" t="s">
        <v>281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282</v>
      </c>
      <c r="AG2584" t="s">
        <v>283</v>
      </c>
      <c r="AH2584">
        <v>32</v>
      </c>
      <c r="AI2584">
        <f>"07211     "</f>
        <v>0</v>
      </c>
      <c r="AJ2584" t="s">
        <v>239</v>
      </c>
      <c r="AK2584" t="s">
        <v>240</v>
      </c>
      <c r="AL2584" t="s">
        <v>1826</v>
      </c>
      <c r="AM2584" t="s">
        <v>1827</v>
      </c>
      <c r="AN2584" t="s">
        <v>286</v>
      </c>
      <c r="AO2584" t="s">
        <v>69</v>
      </c>
    </row>
    <row r="2585" spans="1:41">
      <c r="A2585">
        <v>2568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277</v>
      </c>
      <c r="J2585" t="s">
        <v>278</v>
      </c>
      <c r="K2585" t="s">
        <v>48</v>
      </c>
      <c r="L2585" t="s">
        <v>49</v>
      </c>
      <c r="M2585">
        <v>16</v>
      </c>
      <c r="N2585" t="s">
        <v>279</v>
      </c>
      <c r="O2585" t="s">
        <v>51</v>
      </c>
      <c r="P2585" t="s">
        <v>280</v>
      </c>
      <c r="Q2585" t="s">
        <v>92</v>
      </c>
      <c r="R2585" t="s">
        <v>237</v>
      </c>
      <c r="S2585" t="s">
        <v>55</v>
      </c>
      <c r="T2585" t="s">
        <v>55</v>
      </c>
      <c r="U2585" t="s">
        <v>281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282</v>
      </c>
      <c r="AG2585" t="s">
        <v>283</v>
      </c>
      <c r="AH2585">
        <v>33</v>
      </c>
      <c r="AI2585">
        <f>"07211     "</f>
        <v>0</v>
      </c>
      <c r="AJ2585" t="s">
        <v>239</v>
      </c>
      <c r="AK2585" t="s">
        <v>240</v>
      </c>
      <c r="AL2585" t="s">
        <v>140</v>
      </c>
      <c r="AM2585" t="s">
        <v>141</v>
      </c>
      <c r="AN2585" t="s">
        <v>286</v>
      </c>
      <c r="AO2585" t="s">
        <v>69</v>
      </c>
    </row>
    <row r="2586" spans="1:41">
      <c r="A2586">
        <v>2569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4007</v>
      </c>
      <c r="I2586" t="s">
        <v>277</v>
      </c>
      <c r="J2586" t="s">
        <v>278</v>
      </c>
      <c r="K2586" t="s">
        <v>48</v>
      </c>
      <c r="L2586" t="s">
        <v>49</v>
      </c>
      <c r="M2586">
        <v>16</v>
      </c>
      <c r="N2586" t="s">
        <v>279</v>
      </c>
      <c r="O2586" t="s">
        <v>51</v>
      </c>
      <c r="P2586" t="s">
        <v>280</v>
      </c>
      <c r="Q2586" t="s">
        <v>92</v>
      </c>
      <c r="R2586" t="s">
        <v>237</v>
      </c>
      <c r="S2586" t="s">
        <v>55</v>
      </c>
      <c r="T2586" t="s">
        <v>55</v>
      </c>
      <c r="U2586" t="s">
        <v>281</v>
      </c>
      <c r="V2586" t="s">
        <v>80</v>
      </c>
      <c r="W2586" t="s">
        <v>80</v>
      </c>
      <c r="X2586" t="s">
        <v>60</v>
      </c>
      <c r="Y2586" t="s">
        <v>60</v>
      </c>
      <c r="Z2586" t="s">
        <v>60</v>
      </c>
      <c r="AA2586" t="s">
        <v>61</v>
      </c>
      <c r="AB2586" t="s">
        <v>61</v>
      </c>
      <c r="AC2586" t="s">
        <v>60</v>
      </c>
      <c r="AD2586" t="s">
        <v>61</v>
      </c>
      <c r="AE2586" t="s">
        <v>61</v>
      </c>
      <c r="AF2586" t="s">
        <v>282</v>
      </c>
      <c r="AG2586" t="s">
        <v>283</v>
      </c>
      <c r="AH2586">
        <v>34</v>
      </c>
      <c r="AI2586">
        <f>"07211     "</f>
        <v>0</v>
      </c>
      <c r="AJ2586" t="s">
        <v>239</v>
      </c>
      <c r="AK2586" t="s">
        <v>240</v>
      </c>
      <c r="AL2586" t="s">
        <v>140</v>
      </c>
      <c r="AM2586" t="s">
        <v>141</v>
      </c>
      <c r="AN2586" t="s">
        <v>286</v>
      </c>
      <c r="AO2586" t="s">
        <v>69</v>
      </c>
    </row>
    <row r="2587" spans="1:41">
      <c r="A2587">
        <v>2570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277</v>
      </c>
      <c r="J2587" t="s">
        <v>278</v>
      </c>
      <c r="K2587" t="s">
        <v>48</v>
      </c>
      <c r="L2587" t="s">
        <v>49</v>
      </c>
      <c r="M2587">
        <v>16</v>
      </c>
      <c r="N2587" t="s">
        <v>279</v>
      </c>
      <c r="O2587" t="s">
        <v>51</v>
      </c>
      <c r="P2587" t="s">
        <v>280</v>
      </c>
      <c r="Q2587" t="s">
        <v>92</v>
      </c>
      <c r="R2587" t="s">
        <v>237</v>
      </c>
      <c r="S2587" t="s">
        <v>55</v>
      </c>
      <c r="T2587" t="s">
        <v>55</v>
      </c>
      <c r="U2587" t="s">
        <v>281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282</v>
      </c>
      <c r="AG2587" t="s">
        <v>283</v>
      </c>
      <c r="AH2587">
        <v>35</v>
      </c>
      <c r="AI2587">
        <f>"07211     "</f>
        <v>0</v>
      </c>
      <c r="AJ2587" t="s">
        <v>239</v>
      </c>
      <c r="AK2587" t="s">
        <v>240</v>
      </c>
      <c r="AL2587" t="s">
        <v>140</v>
      </c>
      <c r="AM2587" t="s">
        <v>141</v>
      </c>
      <c r="AN2587" t="s">
        <v>286</v>
      </c>
      <c r="AO2587" t="s">
        <v>69</v>
      </c>
    </row>
    <row r="2588" spans="1:41">
      <c r="A2588">
        <v>2572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277</v>
      </c>
      <c r="J2588" t="s">
        <v>278</v>
      </c>
      <c r="K2588" t="s">
        <v>48</v>
      </c>
      <c r="L2588" t="s">
        <v>49</v>
      </c>
      <c r="M2588">
        <v>16</v>
      </c>
      <c r="N2588" t="s">
        <v>279</v>
      </c>
      <c r="O2588" t="s">
        <v>51</v>
      </c>
      <c r="P2588" t="s">
        <v>280</v>
      </c>
      <c r="Q2588" t="s">
        <v>92</v>
      </c>
      <c r="R2588" t="s">
        <v>237</v>
      </c>
      <c r="S2588" t="s">
        <v>55</v>
      </c>
      <c r="T2588" t="s">
        <v>55</v>
      </c>
      <c r="U2588" t="s">
        <v>281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282</v>
      </c>
      <c r="AG2588" t="s">
        <v>283</v>
      </c>
      <c r="AH2588">
        <v>37</v>
      </c>
      <c r="AI2588">
        <f>"07211     "</f>
        <v>0</v>
      </c>
      <c r="AJ2588" t="s">
        <v>239</v>
      </c>
      <c r="AK2588" t="s">
        <v>240</v>
      </c>
      <c r="AL2588" t="s">
        <v>1826</v>
      </c>
      <c r="AM2588" t="s">
        <v>1827</v>
      </c>
      <c r="AN2588" t="s">
        <v>286</v>
      </c>
      <c r="AO2588" t="s">
        <v>69</v>
      </c>
    </row>
    <row r="2589" spans="1:41">
      <c r="A2589">
        <v>2573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277</v>
      </c>
      <c r="J2589" t="s">
        <v>278</v>
      </c>
      <c r="K2589" t="s">
        <v>48</v>
      </c>
      <c r="L2589" t="s">
        <v>49</v>
      </c>
      <c r="M2589">
        <v>16</v>
      </c>
      <c r="N2589" t="s">
        <v>279</v>
      </c>
      <c r="O2589" t="s">
        <v>51</v>
      </c>
      <c r="P2589" t="s">
        <v>280</v>
      </c>
      <c r="Q2589" t="s">
        <v>92</v>
      </c>
      <c r="R2589" t="s">
        <v>237</v>
      </c>
      <c r="S2589" t="s">
        <v>55</v>
      </c>
      <c r="T2589" t="s">
        <v>55</v>
      </c>
      <c r="U2589" t="s">
        <v>281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282</v>
      </c>
      <c r="AG2589" t="s">
        <v>283</v>
      </c>
      <c r="AH2589">
        <v>40</v>
      </c>
      <c r="AI2589">
        <f>"07211     "</f>
        <v>0</v>
      </c>
      <c r="AJ2589" t="s">
        <v>239</v>
      </c>
      <c r="AK2589" t="s">
        <v>240</v>
      </c>
      <c r="AL2589" t="s">
        <v>1826</v>
      </c>
      <c r="AM2589" t="s">
        <v>1827</v>
      </c>
      <c r="AN2589" t="s">
        <v>286</v>
      </c>
      <c r="AO2589" t="s">
        <v>72</v>
      </c>
    </row>
    <row r="2590" spans="1:41">
      <c r="A2590">
        <v>2798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277</v>
      </c>
      <c r="J2590" t="s">
        <v>278</v>
      </c>
      <c r="K2590" t="s">
        <v>48</v>
      </c>
      <c r="L2590" t="s">
        <v>49</v>
      </c>
      <c r="M2590">
        <v>16</v>
      </c>
      <c r="N2590" t="s">
        <v>279</v>
      </c>
      <c r="O2590" t="s">
        <v>51</v>
      </c>
      <c r="P2590" t="s">
        <v>280</v>
      </c>
      <c r="Q2590" t="s">
        <v>92</v>
      </c>
      <c r="R2590" t="s">
        <v>237</v>
      </c>
      <c r="S2590" t="s">
        <v>55</v>
      </c>
      <c r="T2590" t="s">
        <v>55</v>
      </c>
      <c r="U2590" t="s">
        <v>281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282</v>
      </c>
      <c r="AG2590" t="s">
        <v>283</v>
      </c>
      <c r="AH2590">
        <v>289</v>
      </c>
      <c r="AI2590">
        <f>"07211     "</f>
        <v>0</v>
      </c>
      <c r="AJ2590" t="s">
        <v>239</v>
      </c>
      <c r="AK2590" t="s">
        <v>240</v>
      </c>
      <c r="AL2590" t="s">
        <v>284</v>
      </c>
      <c r="AM2590" t="s">
        <v>285</v>
      </c>
      <c r="AN2590" t="s">
        <v>286</v>
      </c>
      <c r="AO2590" t="s">
        <v>85</v>
      </c>
    </row>
    <row r="2591" spans="1:41">
      <c r="A2591">
        <v>2574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277</v>
      </c>
      <c r="J2591" t="s">
        <v>278</v>
      </c>
      <c r="K2591" t="s">
        <v>48</v>
      </c>
      <c r="L2591" t="s">
        <v>49</v>
      </c>
      <c r="M2591">
        <v>16</v>
      </c>
      <c r="N2591" t="s">
        <v>279</v>
      </c>
      <c r="O2591" t="s">
        <v>51</v>
      </c>
      <c r="P2591" t="s">
        <v>280</v>
      </c>
      <c r="Q2591" t="s">
        <v>92</v>
      </c>
      <c r="R2591" t="s">
        <v>237</v>
      </c>
      <c r="S2591" t="s">
        <v>55</v>
      </c>
      <c r="T2591" t="s">
        <v>55</v>
      </c>
      <c r="U2591" t="s">
        <v>281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282</v>
      </c>
      <c r="AG2591" t="s">
        <v>283</v>
      </c>
      <c r="AH2591">
        <v>41</v>
      </c>
      <c r="AI2591">
        <f>"07211     "</f>
        <v>0</v>
      </c>
      <c r="AJ2591" t="s">
        <v>239</v>
      </c>
      <c r="AK2591" t="s">
        <v>240</v>
      </c>
      <c r="AL2591" t="s">
        <v>1826</v>
      </c>
      <c r="AM2591" t="s">
        <v>1827</v>
      </c>
      <c r="AN2591" t="s">
        <v>286</v>
      </c>
      <c r="AO2591" t="s">
        <v>69</v>
      </c>
    </row>
    <row r="2592" spans="1:41">
      <c r="A2592">
        <v>2715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277</v>
      </c>
      <c r="J2592" t="s">
        <v>278</v>
      </c>
      <c r="K2592" t="s">
        <v>48</v>
      </c>
      <c r="L2592" t="s">
        <v>49</v>
      </c>
      <c r="M2592">
        <v>16</v>
      </c>
      <c r="N2592" t="s">
        <v>279</v>
      </c>
      <c r="O2592" t="s">
        <v>51</v>
      </c>
      <c r="P2592" t="s">
        <v>280</v>
      </c>
      <c r="Q2592" t="s">
        <v>92</v>
      </c>
      <c r="R2592" t="s">
        <v>237</v>
      </c>
      <c r="S2592" t="s">
        <v>55</v>
      </c>
      <c r="T2592" t="s">
        <v>55</v>
      </c>
      <c r="U2592" t="s">
        <v>281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282</v>
      </c>
      <c r="AG2592" t="s">
        <v>283</v>
      </c>
      <c r="AH2592">
        <v>205</v>
      </c>
      <c r="AI2592">
        <f>"07211     "</f>
        <v>0</v>
      </c>
      <c r="AJ2592" t="s">
        <v>239</v>
      </c>
      <c r="AK2592" t="s">
        <v>240</v>
      </c>
      <c r="AL2592" t="s">
        <v>284</v>
      </c>
      <c r="AM2592" t="s">
        <v>285</v>
      </c>
      <c r="AN2592" t="s">
        <v>286</v>
      </c>
      <c r="AO2592" t="s">
        <v>71</v>
      </c>
    </row>
    <row r="2593" spans="1:41">
      <c r="A2593">
        <v>2575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277</v>
      </c>
      <c r="J2593" t="s">
        <v>278</v>
      </c>
      <c r="K2593" t="s">
        <v>48</v>
      </c>
      <c r="L2593" t="s">
        <v>49</v>
      </c>
      <c r="M2593">
        <v>16</v>
      </c>
      <c r="N2593" t="s">
        <v>279</v>
      </c>
      <c r="O2593" t="s">
        <v>51</v>
      </c>
      <c r="P2593" t="s">
        <v>280</v>
      </c>
      <c r="Q2593" t="s">
        <v>92</v>
      </c>
      <c r="R2593" t="s">
        <v>237</v>
      </c>
      <c r="S2593" t="s">
        <v>55</v>
      </c>
      <c r="T2593" t="s">
        <v>55</v>
      </c>
      <c r="U2593" t="s">
        <v>281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282</v>
      </c>
      <c r="AG2593" t="s">
        <v>283</v>
      </c>
      <c r="AH2593">
        <v>42</v>
      </c>
      <c r="AI2593">
        <f>"07211     "</f>
        <v>0</v>
      </c>
      <c r="AJ2593" t="s">
        <v>239</v>
      </c>
      <c r="AK2593" t="s">
        <v>240</v>
      </c>
      <c r="AL2593" t="s">
        <v>1826</v>
      </c>
      <c r="AM2593" t="s">
        <v>1827</v>
      </c>
      <c r="AN2593" t="s">
        <v>286</v>
      </c>
      <c r="AO2593" t="s">
        <v>69</v>
      </c>
    </row>
    <row r="2594" spans="1:41">
      <c r="A2594">
        <v>2576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277</v>
      </c>
      <c r="J2594" t="s">
        <v>278</v>
      </c>
      <c r="K2594" t="s">
        <v>48</v>
      </c>
      <c r="L2594" t="s">
        <v>49</v>
      </c>
      <c r="M2594">
        <v>16</v>
      </c>
      <c r="N2594" t="s">
        <v>279</v>
      </c>
      <c r="O2594" t="s">
        <v>51</v>
      </c>
      <c r="P2594" t="s">
        <v>280</v>
      </c>
      <c r="Q2594" t="s">
        <v>92</v>
      </c>
      <c r="R2594" t="s">
        <v>237</v>
      </c>
      <c r="S2594" t="s">
        <v>55</v>
      </c>
      <c r="T2594" t="s">
        <v>55</v>
      </c>
      <c r="U2594" t="s">
        <v>281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282</v>
      </c>
      <c r="AG2594" t="s">
        <v>283</v>
      </c>
      <c r="AH2594">
        <v>43</v>
      </c>
      <c r="AI2594">
        <f>"07211     "</f>
        <v>0</v>
      </c>
      <c r="AJ2594" t="s">
        <v>239</v>
      </c>
      <c r="AK2594" t="s">
        <v>240</v>
      </c>
      <c r="AL2594" t="s">
        <v>1826</v>
      </c>
      <c r="AM2594" t="s">
        <v>1827</v>
      </c>
      <c r="AN2594" t="s">
        <v>286</v>
      </c>
      <c r="AO2594" t="s">
        <v>71</v>
      </c>
    </row>
    <row r="2595" spans="1:41">
      <c r="A2595">
        <v>2577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277</v>
      </c>
      <c r="J2595" t="s">
        <v>278</v>
      </c>
      <c r="K2595" t="s">
        <v>48</v>
      </c>
      <c r="L2595" t="s">
        <v>49</v>
      </c>
      <c r="M2595">
        <v>16</v>
      </c>
      <c r="N2595" t="s">
        <v>279</v>
      </c>
      <c r="O2595" t="s">
        <v>51</v>
      </c>
      <c r="P2595" t="s">
        <v>280</v>
      </c>
      <c r="Q2595" t="s">
        <v>92</v>
      </c>
      <c r="R2595" t="s">
        <v>237</v>
      </c>
      <c r="S2595" t="s">
        <v>55</v>
      </c>
      <c r="T2595" t="s">
        <v>55</v>
      </c>
      <c r="U2595" t="s">
        <v>281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282</v>
      </c>
      <c r="AG2595" t="s">
        <v>283</v>
      </c>
      <c r="AH2595">
        <v>44</v>
      </c>
      <c r="AI2595">
        <f>"07211     "</f>
        <v>0</v>
      </c>
      <c r="AJ2595" t="s">
        <v>239</v>
      </c>
      <c r="AK2595" t="s">
        <v>240</v>
      </c>
      <c r="AL2595" t="s">
        <v>1826</v>
      </c>
      <c r="AM2595" t="s">
        <v>1827</v>
      </c>
      <c r="AN2595" t="s">
        <v>286</v>
      </c>
      <c r="AO2595" t="s">
        <v>69</v>
      </c>
    </row>
    <row r="2596" spans="1:41">
      <c r="A2596">
        <v>2578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277</v>
      </c>
      <c r="J2596" t="s">
        <v>278</v>
      </c>
      <c r="K2596" t="s">
        <v>48</v>
      </c>
      <c r="L2596" t="s">
        <v>49</v>
      </c>
      <c r="M2596">
        <v>16</v>
      </c>
      <c r="N2596" t="s">
        <v>279</v>
      </c>
      <c r="O2596" t="s">
        <v>51</v>
      </c>
      <c r="P2596" t="s">
        <v>280</v>
      </c>
      <c r="Q2596" t="s">
        <v>92</v>
      </c>
      <c r="R2596" t="s">
        <v>237</v>
      </c>
      <c r="S2596" t="s">
        <v>55</v>
      </c>
      <c r="T2596" t="s">
        <v>55</v>
      </c>
      <c r="U2596" t="s">
        <v>281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282</v>
      </c>
      <c r="AG2596" t="s">
        <v>283</v>
      </c>
      <c r="AH2596">
        <v>46</v>
      </c>
      <c r="AI2596">
        <f>"07211     "</f>
        <v>0</v>
      </c>
      <c r="AJ2596" t="s">
        <v>239</v>
      </c>
      <c r="AK2596" t="s">
        <v>240</v>
      </c>
      <c r="AL2596" t="s">
        <v>1456</v>
      </c>
      <c r="AM2596" t="s">
        <v>1457</v>
      </c>
      <c r="AN2596" t="s">
        <v>286</v>
      </c>
      <c r="AO2596" t="s">
        <v>209</v>
      </c>
    </row>
    <row r="2597" spans="1:41">
      <c r="A2597">
        <v>2579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277</v>
      </c>
      <c r="J2597" t="s">
        <v>278</v>
      </c>
      <c r="K2597" t="s">
        <v>48</v>
      </c>
      <c r="L2597" t="s">
        <v>49</v>
      </c>
      <c r="M2597">
        <v>16</v>
      </c>
      <c r="N2597" t="s">
        <v>279</v>
      </c>
      <c r="O2597" t="s">
        <v>51</v>
      </c>
      <c r="P2597" t="s">
        <v>280</v>
      </c>
      <c r="Q2597" t="s">
        <v>92</v>
      </c>
      <c r="R2597" t="s">
        <v>237</v>
      </c>
      <c r="S2597" t="s">
        <v>55</v>
      </c>
      <c r="T2597" t="s">
        <v>55</v>
      </c>
      <c r="U2597" t="s">
        <v>281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282</v>
      </c>
      <c r="AG2597" t="s">
        <v>283</v>
      </c>
      <c r="AH2597">
        <v>47</v>
      </c>
      <c r="AI2597">
        <f>"07211     "</f>
        <v>0</v>
      </c>
      <c r="AJ2597" t="s">
        <v>239</v>
      </c>
      <c r="AK2597" t="s">
        <v>240</v>
      </c>
      <c r="AL2597" t="s">
        <v>1870</v>
      </c>
      <c r="AM2597" t="s">
        <v>1871</v>
      </c>
      <c r="AN2597" t="s">
        <v>286</v>
      </c>
      <c r="AO2597" t="s">
        <v>253</v>
      </c>
    </row>
    <row r="2598" spans="1:41">
      <c r="A2598">
        <v>2580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277</v>
      </c>
      <c r="J2598" t="s">
        <v>278</v>
      </c>
      <c r="K2598" t="s">
        <v>48</v>
      </c>
      <c r="L2598" t="s">
        <v>49</v>
      </c>
      <c r="M2598">
        <v>16</v>
      </c>
      <c r="N2598" t="s">
        <v>279</v>
      </c>
      <c r="O2598" t="s">
        <v>51</v>
      </c>
      <c r="P2598" t="s">
        <v>280</v>
      </c>
      <c r="Q2598" t="s">
        <v>92</v>
      </c>
      <c r="R2598" t="s">
        <v>237</v>
      </c>
      <c r="S2598" t="s">
        <v>55</v>
      </c>
      <c r="T2598" t="s">
        <v>55</v>
      </c>
      <c r="U2598" t="s">
        <v>281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282</v>
      </c>
      <c r="AG2598" t="s">
        <v>283</v>
      </c>
      <c r="AH2598">
        <v>48</v>
      </c>
      <c r="AI2598">
        <f>"07211     "</f>
        <v>0</v>
      </c>
      <c r="AJ2598" t="s">
        <v>239</v>
      </c>
      <c r="AK2598" t="s">
        <v>240</v>
      </c>
      <c r="AL2598" t="s">
        <v>140</v>
      </c>
      <c r="AM2598" t="s">
        <v>141</v>
      </c>
      <c r="AN2598" t="s">
        <v>286</v>
      </c>
      <c r="AO2598" t="s">
        <v>71</v>
      </c>
    </row>
    <row r="2599" spans="1:41">
      <c r="A2599">
        <v>2581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277</v>
      </c>
      <c r="J2599" t="s">
        <v>278</v>
      </c>
      <c r="K2599" t="s">
        <v>48</v>
      </c>
      <c r="L2599" t="s">
        <v>49</v>
      </c>
      <c r="M2599">
        <v>16</v>
      </c>
      <c r="N2599" t="s">
        <v>279</v>
      </c>
      <c r="O2599" t="s">
        <v>51</v>
      </c>
      <c r="P2599" t="s">
        <v>280</v>
      </c>
      <c r="Q2599" t="s">
        <v>92</v>
      </c>
      <c r="R2599" t="s">
        <v>237</v>
      </c>
      <c r="S2599" t="s">
        <v>55</v>
      </c>
      <c r="T2599" t="s">
        <v>55</v>
      </c>
      <c r="U2599" t="s">
        <v>281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282</v>
      </c>
      <c r="AG2599" t="s">
        <v>283</v>
      </c>
      <c r="AH2599">
        <v>49</v>
      </c>
      <c r="AI2599">
        <f>"07211     "</f>
        <v>0</v>
      </c>
      <c r="AJ2599" t="s">
        <v>239</v>
      </c>
      <c r="AK2599" t="s">
        <v>240</v>
      </c>
      <c r="AL2599" t="s">
        <v>1868</v>
      </c>
      <c r="AM2599" t="s">
        <v>1869</v>
      </c>
      <c r="AN2599" t="s">
        <v>286</v>
      </c>
      <c r="AO2599" t="s">
        <v>85</v>
      </c>
    </row>
    <row r="2600" spans="1:41">
      <c r="A2600">
        <v>2582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277</v>
      </c>
      <c r="J2600" t="s">
        <v>278</v>
      </c>
      <c r="K2600" t="s">
        <v>48</v>
      </c>
      <c r="L2600" t="s">
        <v>49</v>
      </c>
      <c r="M2600">
        <v>16</v>
      </c>
      <c r="N2600" t="s">
        <v>279</v>
      </c>
      <c r="O2600" t="s">
        <v>51</v>
      </c>
      <c r="P2600" t="s">
        <v>280</v>
      </c>
      <c r="Q2600" t="s">
        <v>92</v>
      </c>
      <c r="R2600" t="s">
        <v>237</v>
      </c>
      <c r="S2600" t="s">
        <v>55</v>
      </c>
      <c r="T2600" t="s">
        <v>55</v>
      </c>
      <c r="U2600" t="s">
        <v>281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282</v>
      </c>
      <c r="AG2600" t="s">
        <v>283</v>
      </c>
      <c r="AH2600">
        <v>50</v>
      </c>
      <c r="AI2600">
        <f>"07211     "</f>
        <v>0</v>
      </c>
      <c r="AJ2600" t="s">
        <v>239</v>
      </c>
      <c r="AK2600" t="s">
        <v>240</v>
      </c>
      <c r="AL2600" t="s">
        <v>1456</v>
      </c>
      <c r="AM2600" t="s">
        <v>1457</v>
      </c>
      <c r="AN2600" t="s">
        <v>286</v>
      </c>
      <c r="AO2600" t="s">
        <v>184</v>
      </c>
    </row>
    <row r="2601" spans="1:41">
      <c r="A2601">
        <v>2583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277</v>
      </c>
      <c r="J2601" t="s">
        <v>278</v>
      </c>
      <c r="K2601" t="s">
        <v>48</v>
      </c>
      <c r="L2601" t="s">
        <v>49</v>
      </c>
      <c r="M2601">
        <v>16</v>
      </c>
      <c r="N2601" t="s">
        <v>279</v>
      </c>
      <c r="O2601" t="s">
        <v>51</v>
      </c>
      <c r="P2601" t="s">
        <v>280</v>
      </c>
      <c r="Q2601" t="s">
        <v>92</v>
      </c>
      <c r="R2601" t="s">
        <v>237</v>
      </c>
      <c r="S2601" t="s">
        <v>55</v>
      </c>
      <c r="T2601" t="s">
        <v>55</v>
      </c>
      <c r="U2601" t="s">
        <v>281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282</v>
      </c>
      <c r="AG2601" t="s">
        <v>283</v>
      </c>
      <c r="AH2601">
        <v>51</v>
      </c>
      <c r="AI2601">
        <f>"07211     "</f>
        <v>0</v>
      </c>
      <c r="AJ2601" t="s">
        <v>239</v>
      </c>
      <c r="AK2601" t="s">
        <v>240</v>
      </c>
      <c r="AL2601" t="s">
        <v>1456</v>
      </c>
      <c r="AM2601" t="s">
        <v>1457</v>
      </c>
      <c r="AN2601" t="s">
        <v>286</v>
      </c>
      <c r="AO2601" t="s">
        <v>142</v>
      </c>
    </row>
    <row r="2602" spans="1:41">
      <c r="A2602">
        <v>2584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277</v>
      </c>
      <c r="J2602" t="s">
        <v>278</v>
      </c>
      <c r="K2602" t="s">
        <v>48</v>
      </c>
      <c r="L2602" t="s">
        <v>49</v>
      </c>
      <c r="M2602">
        <v>16</v>
      </c>
      <c r="N2602" t="s">
        <v>279</v>
      </c>
      <c r="O2602" t="s">
        <v>51</v>
      </c>
      <c r="P2602" t="s">
        <v>280</v>
      </c>
      <c r="Q2602" t="s">
        <v>92</v>
      </c>
      <c r="R2602" t="s">
        <v>237</v>
      </c>
      <c r="S2602" t="s">
        <v>55</v>
      </c>
      <c r="T2602" t="s">
        <v>55</v>
      </c>
      <c r="U2602" t="s">
        <v>281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282</v>
      </c>
      <c r="AG2602" t="s">
        <v>283</v>
      </c>
      <c r="AH2602">
        <v>53</v>
      </c>
      <c r="AI2602">
        <f>"07211     "</f>
        <v>0</v>
      </c>
      <c r="AJ2602" t="s">
        <v>239</v>
      </c>
      <c r="AK2602" t="s">
        <v>240</v>
      </c>
      <c r="AL2602" t="s">
        <v>1456</v>
      </c>
      <c r="AM2602" t="s">
        <v>1457</v>
      </c>
      <c r="AN2602" t="s">
        <v>286</v>
      </c>
      <c r="AO2602" t="s">
        <v>69</v>
      </c>
    </row>
    <row r="2603" spans="1:41">
      <c r="A2603">
        <v>2585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4007</v>
      </c>
      <c r="I2603" t="s">
        <v>277</v>
      </c>
      <c r="J2603" t="s">
        <v>278</v>
      </c>
      <c r="K2603" t="s">
        <v>48</v>
      </c>
      <c r="L2603" t="s">
        <v>49</v>
      </c>
      <c r="M2603">
        <v>16</v>
      </c>
      <c r="N2603" t="s">
        <v>279</v>
      </c>
      <c r="O2603" t="s">
        <v>51</v>
      </c>
      <c r="P2603" t="s">
        <v>280</v>
      </c>
      <c r="Q2603" t="s">
        <v>92</v>
      </c>
      <c r="R2603" t="s">
        <v>237</v>
      </c>
      <c r="S2603" t="s">
        <v>55</v>
      </c>
      <c r="T2603" t="s">
        <v>55</v>
      </c>
      <c r="U2603" t="s">
        <v>281</v>
      </c>
      <c r="V2603" t="s">
        <v>80</v>
      </c>
      <c r="W2603" t="s">
        <v>80</v>
      </c>
      <c r="X2603" t="s">
        <v>60</v>
      </c>
      <c r="Y2603" t="s">
        <v>60</v>
      </c>
      <c r="Z2603" t="s">
        <v>60</v>
      </c>
      <c r="AA2603" t="s">
        <v>61</v>
      </c>
      <c r="AB2603" t="s">
        <v>61</v>
      </c>
      <c r="AC2603" t="s">
        <v>60</v>
      </c>
      <c r="AD2603" t="s">
        <v>61</v>
      </c>
      <c r="AE2603" t="s">
        <v>61</v>
      </c>
      <c r="AF2603" t="s">
        <v>282</v>
      </c>
      <c r="AG2603" t="s">
        <v>283</v>
      </c>
      <c r="AH2603">
        <v>54</v>
      </c>
      <c r="AI2603">
        <f>"07211     "</f>
        <v>0</v>
      </c>
      <c r="AJ2603" t="s">
        <v>239</v>
      </c>
      <c r="AK2603" t="s">
        <v>240</v>
      </c>
      <c r="AL2603" t="s">
        <v>1868</v>
      </c>
      <c r="AM2603" t="s">
        <v>1869</v>
      </c>
      <c r="AN2603" t="s">
        <v>286</v>
      </c>
      <c r="AO2603" t="s">
        <v>85</v>
      </c>
    </row>
    <row r="2604" spans="1:41">
      <c r="A2604">
        <v>2586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277</v>
      </c>
      <c r="J2604" t="s">
        <v>278</v>
      </c>
      <c r="K2604" t="s">
        <v>48</v>
      </c>
      <c r="L2604" t="s">
        <v>49</v>
      </c>
      <c r="M2604">
        <v>16</v>
      </c>
      <c r="N2604" t="s">
        <v>279</v>
      </c>
      <c r="O2604" t="s">
        <v>51</v>
      </c>
      <c r="P2604" t="s">
        <v>280</v>
      </c>
      <c r="Q2604" t="s">
        <v>92</v>
      </c>
      <c r="R2604" t="s">
        <v>237</v>
      </c>
      <c r="S2604" t="s">
        <v>55</v>
      </c>
      <c r="T2604" t="s">
        <v>55</v>
      </c>
      <c r="U2604" t="s">
        <v>281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282</v>
      </c>
      <c r="AG2604" t="s">
        <v>283</v>
      </c>
      <c r="AH2604">
        <v>56</v>
      </c>
      <c r="AI2604">
        <f>"07211     "</f>
        <v>0</v>
      </c>
      <c r="AJ2604" t="s">
        <v>239</v>
      </c>
      <c r="AK2604" t="s">
        <v>240</v>
      </c>
      <c r="AL2604" t="s">
        <v>140</v>
      </c>
      <c r="AM2604" t="s">
        <v>141</v>
      </c>
      <c r="AN2604" t="s">
        <v>286</v>
      </c>
      <c r="AO2604" t="s">
        <v>70</v>
      </c>
    </row>
    <row r="2605" spans="1:41">
      <c r="A2605">
        <v>2588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277</v>
      </c>
      <c r="J2605" t="s">
        <v>278</v>
      </c>
      <c r="K2605" t="s">
        <v>48</v>
      </c>
      <c r="L2605" t="s">
        <v>49</v>
      </c>
      <c r="M2605">
        <v>16</v>
      </c>
      <c r="N2605" t="s">
        <v>279</v>
      </c>
      <c r="O2605" t="s">
        <v>51</v>
      </c>
      <c r="P2605" t="s">
        <v>280</v>
      </c>
      <c r="Q2605" t="s">
        <v>92</v>
      </c>
      <c r="R2605" t="s">
        <v>237</v>
      </c>
      <c r="S2605" t="s">
        <v>55</v>
      </c>
      <c r="T2605" t="s">
        <v>55</v>
      </c>
      <c r="U2605" t="s">
        <v>281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282</v>
      </c>
      <c r="AG2605" t="s">
        <v>283</v>
      </c>
      <c r="AH2605">
        <v>58</v>
      </c>
      <c r="AI2605">
        <f>"07211     "</f>
        <v>0</v>
      </c>
      <c r="AJ2605" t="s">
        <v>239</v>
      </c>
      <c r="AK2605" t="s">
        <v>240</v>
      </c>
      <c r="AL2605" t="s">
        <v>1456</v>
      </c>
      <c r="AM2605" t="s">
        <v>1457</v>
      </c>
      <c r="AN2605" t="s">
        <v>286</v>
      </c>
      <c r="AO2605" t="s">
        <v>70</v>
      </c>
    </row>
    <row r="2606" spans="1:41">
      <c r="A2606">
        <v>2589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277</v>
      </c>
      <c r="J2606" t="s">
        <v>278</v>
      </c>
      <c r="K2606" t="s">
        <v>48</v>
      </c>
      <c r="L2606" t="s">
        <v>49</v>
      </c>
      <c r="M2606">
        <v>16</v>
      </c>
      <c r="N2606" t="s">
        <v>279</v>
      </c>
      <c r="O2606" t="s">
        <v>51</v>
      </c>
      <c r="P2606" t="s">
        <v>280</v>
      </c>
      <c r="Q2606" t="s">
        <v>92</v>
      </c>
      <c r="R2606" t="s">
        <v>237</v>
      </c>
      <c r="S2606" t="s">
        <v>55</v>
      </c>
      <c r="T2606" t="s">
        <v>55</v>
      </c>
      <c r="U2606" t="s">
        <v>281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282</v>
      </c>
      <c r="AG2606" t="s">
        <v>283</v>
      </c>
      <c r="AH2606">
        <v>59</v>
      </c>
      <c r="AI2606">
        <f>"07211     "</f>
        <v>0</v>
      </c>
      <c r="AJ2606" t="s">
        <v>239</v>
      </c>
      <c r="AK2606" t="s">
        <v>240</v>
      </c>
      <c r="AL2606" t="s">
        <v>140</v>
      </c>
      <c r="AM2606" t="s">
        <v>141</v>
      </c>
      <c r="AN2606" t="s">
        <v>286</v>
      </c>
      <c r="AO2606" t="s">
        <v>69</v>
      </c>
    </row>
    <row r="2607" spans="1:41">
      <c r="A2607">
        <v>2804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4007</v>
      </c>
      <c r="I2607" t="s">
        <v>277</v>
      </c>
      <c r="J2607" t="s">
        <v>278</v>
      </c>
      <c r="K2607" t="s">
        <v>48</v>
      </c>
      <c r="L2607" t="s">
        <v>49</v>
      </c>
      <c r="M2607">
        <v>16</v>
      </c>
      <c r="N2607" t="s">
        <v>279</v>
      </c>
      <c r="O2607" t="s">
        <v>51</v>
      </c>
      <c r="P2607" t="s">
        <v>280</v>
      </c>
      <c r="Q2607" t="s">
        <v>92</v>
      </c>
      <c r="R2607" t="s">
        <v>237</v>
      </c>
      <c r="S2607" t="s">
        <v>55</v>
      </c>
      <c r="T2607" t="s">
        <v>55</v>
      </c>
      <c r="U2607" t="s">
        <v>281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282</v>
      </c>
      <c r="AG2607" t="s">
        <v>283</v>
      </c>
      <c r="AH2607">
        <v>310</v>
      </c>
      <c r="AI2607">
        <f>"07211     "</f>
        <v>0</v>
      </c>
      <c r="AJ2607" t="s">
        <v>239</v>
      </c>
      <c r="AK2607" t="s">
        <v>240</v>
      </c>
      <c r="AL2607" t="s">
        <v>284</v>
      </c>
      <c r="AM2607" t="s">
        <v>285</v>
      </c>
      <c r="AN2607" t="s">
        <v>286</v>
      </c>
      <c r="AO2607" t="s">
        <v>85</v>
      </c>
    </row>
    <row r="2608" spans="1:41">
      <c r="A2608">
        <v>2590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277</v>
      </c>
      <c r="J2608" t="s">
        <v>278</v>
      </c>
      <c r="K2608" t="s">
        <v>48</v>
      </c>
      <c r="L2608" t="s">
        <v>49</v>
      </c>
      <c r="M2608">
        <v>16</v>
      </c>
      <c r="N2608" t="s">
        <v>279</v>
      </c>
      <c r="O2608" t="s">
        <v>51</v>
      </c>
      <c r="P2608" t="s">
        <v>280</v>
      </c>
      <c r="Q2608" t="s">
        <v>92</v>
      </c>
      <c r="R2608" t="s">
        <v>237</v>
      </c>
      <c r="S2608" t="s">
        <v>55</v>
      </c>
      <c r="T2608" t="s">
        <v>55</v>
      </c>
      <c r="U2608" t="s">
        <v>281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282</v>
      </c>
      <c r="AG2608" t="s">
        <v>283</v>
      </c>
      <c r="AH2608">
        <v>60</v>
      </c>
      <c r="AI2608">
        <f>"07211     "</f>
        <v>0</v>
      </c>
      <c r="AJ2608" t="s">
        <v>239</v>
      </c>
      <c r="AK2608" t="s">
        <v>240</v>
      </c>
      <c r="AL2608" t="s">
        <v>140</v>
      </c>
      <c r="AM2608" t="s">
        <v>141</v>
      </c>
      <c r="AN2608" t="s">
        <v>286</v>
      </c>
      <c r="AO2608" t="s">
        <v>69</v>
      </c>
    </row>
    <row r="2609" spans="1:41">
      <c r="A2609">
        <v>2716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277</v>
      </c>
      <c r="J2609" t="s">
        <v>278</v>
      </c>
      <c r="K2609" t="s">
        <v>48</v>
      </c>
      <c r="L2609" t="s">
        <v>49</v>
      </c>
      <c r="M2609">
        <v>16</v>
      </c>
      <c r="N2609" t="s">
        <v>279</v>
      </c>
      <c r="O2609" t="s">
        <v>51</v>
      </c>
      <c r="P2609" t="s">
        <v>280</v>
      </c>
      <c r="Q2609" t="s">
        <v>92</v>
      </c>
      <c r="R2609" t="s">
        <v>237</v>
      </c>
      <c r="S2609" t="s">
        <v>55</v>
      </c>
      <c r="T2609" t="s">
        <v>55</v>
      </c>
      <c r="U2609" t="s">
        <v>281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282</v>
      </c>
      <c r="AG2609" t="s">
        <v>283</v>
      </c>
      <c r="AH2609">
        <v>206</v>
      </c>
      <c r="AI2609">
        <f>"07211     "</f>
        <v>0</v>
      </c>
      <c r="AJ2609" t="s">
        <v>239</v>
      </c>
      <c r="AK2609" t="s">
        <v>240</v>
      </c>
      <c r="AL2609" t="s">
        <v>284</v>
      </c>
      <c r="AM2609" t="s">
        <v>285</v>
      </c>
      <c r="AN2609" t="s">
        <v>286</v>
      </c>
      <c r="AO2609" t="s">
        <v>85</v>
      </c>
    </row>
    <row r="2610" spans="1:41">
      <c r="A2610">
        <v>2591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277</v>
      </c>
      <c r="J2610" t="s">
        <v>278</v>
      </c>
      <c r="K2610" t="s">
        <v>48</v>
      </c>
      <c r="L2610" t="s">
        <v>49</v>
      </c>
      <c r="M2610">
        <v>16</v>
      </c>
      <c r="N2610" t="s">
        <v>279</v>
      </c>
      <c r="O2610" t="s">
        <v>51</v>
      </c>
      <c r="P2610" t="s">
        <v>280</v>
      </c>
      <c r="Q2610" t="s">
        <v>92</v>
      </c>
      <c r="R2610" t="s">
        <v>237</v>
      </c>
      <c r="S2610" t="s">
        <v>55</v>
      </c>
      <c r="T2610" t="s">
        <v>55</v>
      </c>
      <c r="U2610" t="s">
        <v>281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282</v>
      </c>
      <c r="AG2610" t="s">
        <v>283</v>
      </c>
      <c r="AH2610">
        <v>62</v>
      </c>
      <c r="AI2610">
        <f>"07211     "</f>
        <v>0</v>
      </c>
      <c r="AJ2610" t="s">
        <v>239</v>
      </c>
      <c r="AK2610" t="s">
        <v>240</v>
      </c>
      <c r="AL2610" t="s">
        <v>1826</v>
      </c>
      <c r="AM2610" t="s">
        <v>1827</v>
      </c>
      <c r="AN2610" t="s">
        <v>286</v>
      </c>
      <c r="AO2610" t="s">
        <v>72</v>
      </c>
    </row>
    <row r="2611" spans="1:41">
      <c r="A2611">
        <v>2592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277</v>
      </c>
      <c r="J2611" t="s">
        <v>278</v>
      </c>
      <c r="K2611" t="s">
        <v>48</v>
      </c>
      <c r="L2611" t="s">
        <v>49</v>
      </c>
      <c r="M2611">
        <v>16</v>
      </c>
      <c r="N2611" t="s">
        <v>279</v>
      </c>
      <c r="O2611" t="s">
        <v>51</v>
      </c>
      <c r="P2611" t="s">
        <v>280</v>
      </c>
      <c r="Q2611" t="s">
        <v>92</v>
      </c>
      <c r="R2611" t="s">
        <v>237</v>
      </c>
      <c r="S2611" t="s">
        <v>55</v>
      </c>
      <c r="T2611" t="s">
        <v>55</v>
      </c>
      <c r="U2611" t="s">
        <v>281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282</v>
      </c>
      <c r="AG2611" t="s">
        <v>283</v>
      </c>
      <c r="AH2611">
        <v>63</v>
      </c>
      <c r="AI2611">
        <f>"07211     "</f>
        <v>0</v>
      </c>
      <c r="AJ2611" t="s">
        <v>239</v>
      </c>
      <c r="AK2611" t="s">
        <v>240</v>
      </c>
      <c r="AL2611" t="s">
        <v>1456</v>
      </c>
      <c r="AM2611" t="s">
        <v>1457</v>
      </c>
      <c r="AN2611" t="s">
        <v>286</v>
      </c>
      <c r="AO2611" t="s">
        <v>184</v>
      </c>
    </row>
    <row r="2612" spans="1:41">
      <c r="A2612">
        <v>2593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277</v>
      </c>
      <c r="J2612" t="s">
        <v>278</v>
      </c>
      <c r="K2612" t="s">
        <v>48</v>
      </c>
      <c r="L2612" t="s">
        <v>49</v>
      </c>
      <c r="M2612">
        <v>16</v>
      </c>
      <c r="N2612" t="s">
        <v>279</v>
      </c>
      <c r="O2612" t="s">
        <v>51</v>
      </c>
      <c r="P2612" t="s">
        <v>280</v>
      </c>
      <c r="Q2612" t="s">
        <v>92</v>
      </c>
      <c r="R2612" t="s">
        <v>237</v>
      </c>
      <c r="S2612" t="s">
        <v>55</v>
      </c>
      <c r="T2612" t="s">
        <v>55</v>
      </c>
      <c r="U2612" t="s">
        <v>281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282</v>
      </c>
      <c r="AG2612" t="s">
        <v>283</v>
      </c>
      <c r="AH2612">
        <v>64</v>
      </c>
      <c r="AI2612">
        <f>"07211     "</f>
        <v>0</v>
      </c>
      <c r="AJ2612" t="s">
        <v>239</v>
      </c>
      <c r="AK2612" t="s">
        <v>240</v>
      </c>
      <c r="AL2612" t="s">
        <v>140</v>
      </c>
      <c r="AM2612" t="s">
        <v>141</v>
      </c>
      <c r="AN2612" t="s">
        <v>286</v>
      </c>
      <c r="AO2612" t="s">
        <v>70</v>
      </c>
    </row>
    <row r="2613" spans="1:41">
      <c r="A2613">
        <v>2595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277</v>
      </c>
      <c r="J2613" t="s">
        <v>278</v>
      </c>
      <c r="K2613" t="s">
        <v>48</v>
      </c>
      <c r="L2613" t="s">
        <v>49</v>
      </c>
      <c r="M2613">
        <v>16</v>
      </c>
      <c r="N2613" t="s">
        <v>279</v>
      </c>
      <c r="O2613" t="s">
        <v>51</v>
      </c>
      <c r="P2613" t="s">
        <v>280</v>
      </c>
      <c r="Q2613" t="s">
        <v>92</v>
      </c>
      <c r="R2613" t="s">
        <v>237</v>
      </c>
      <c r="S2613" t="s">
        <v>55</v>
      </c>
      <c r="T2613" t="s">
        <v>55</v>
      </c>
      <c r="U2613" t="s">
        <v>281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282</v>
      </c>
      <c r="AG2613" t="s">
        <v>283</v>
      </c>
      <c r="AH2613">
        <v>67</v>
      </c>
      <c r="AI2613">
        <f>"07211     "</f>
        <v>0</v>
      </c>
      <c r="AJ2613" t="s">
        <v>239</v>
      </c>
      <c r="AK2613" t="s">
        <v>240</v>
      </c>
      <c r="AL2613" t="s">
        <v>1456</v>
      </c>
      <c r="AM2613" t="s">
        <v>1457</v>
      </c>
      <c r="AN2613" t="s">
        <v>286</v>
      </c>
      <c r="AO2613" t="s">
        <v>85</v>
      </c>
    </row>
    <row r="2614" spans="1:41">
      <c r="A2614">
        <v>2596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277</v>
      </c>
      <c r="J2614" t="s">
        <v>278</v>
      </c>
      <c r="K2614" t="s">
        <v>48</v>
      </c>
      <c r="L2614" t="s">
        <v>49</v>
      </c>
      <c r="M2614">
        <v>16</v>
      </c>
      <c r="N2614" t="s">
        <v>279</v>
      </c>
      <c r="O2614" t="s">
        <v>51</v>
      </c>
      <c r="P2614" t="s">
        <v>280</v>
      </c>
      <c r="Q2614" t="s">
        <v>92</v>
      </c>
      <c r="R2614" t="s">
        <v>237</v>
      </c>
      <c r="S2614" t="s">
        <v>55</v>
      </c>
      <c r="T2614" t="s">
        <v>55</v>
      </c>
      <c r="U2614" t="s">
        <v>281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282</v>
      </c>
      <c r="AG2614" t="s">
        <v>283</v>
      </c>
      <c r="AH2614">
        <v>68</v>
      </c>
      <c r="AI2614">
        <f>"07211     "</f>
        <v>0</v>
      </c>
      <c r="AJ2614" t="s">
        <v>239</v>
      </c>
      <c r="AK2614" t="s">
        <v>240</v>
      </c>
      <c r="AL2614" t="s">
        <v>1492</v>
      </c>
      <c r="AM2614" t="s">
        <v>1493</v>
      </c>
      <c r="AN2614" t="s">
        <v>286</v>
      </c>
      <c r="AO2614" t="s">
        <v>142</v>
      </c>
    </row>
    <row r="2615" spans="1:41">
      <c r="A2615">
        <v>2597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277</v>
      </c>
      <c r="J2615" t="s">
        <v>278</v>
      </c>
      <c r="K2615" t="s">
        <v>48</v>
      </c>
      <c r="L2615" t="s">
        <v>49</v>
      </c>
      <c r="M2615">
        <v>16</v>
      </c>
      <c r="N2615" t="s">
        <v>279</v>
      </c>
      <c r="O2615" t="s">
        <v>51</v>
      </c>
      <c r="P2615" t="s">
        <v>280</v>
      </c>
      <c r="Q2615" t="s">
        <v>92</v>
      </c>
      <c r="R2615" t="s">
        <v>237</v>
      </c>
      <c r="S2615" t="s">
        <v>55</v>
      </c>
      <c r="T2615" t="s">
        <v>55</v>
      </c>
      <c r="U2615" t="s">
        <v>281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282</v>
      </c>
      <c r="AG2615" t="s">
        <v>283</v>
      </c>
      <c r="AH2615">
        <v>69</v>
      </c>
      <c r="AI2615">
        <f>"07211     "</f>
        <v>0</v>
      </c>
      <c r="AJ2615" t="s">
        <v>239</v>
      </c>
      <c r="AK2615" t="s">
        <v>240</v>
      </c>
      <c r="AL2615" t="s">
        <v>1826</v>
      </c>
      <c r="AM2615" t="s">
        <v>1827</v>
      </c>
      <c r="AN2615" t="s">
        <v>286</v>
      </c>
      <c r="AO2615" t="s">
        <v>71</v>
      </c>
    </row>
    <row r="2616" spans="1:41">
      <c r="A2616">
        <v>2598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4007</v>
      </c>
      <c r="I2616" t="s">
        <v>277</v>
      </c>
      <c r="J2616" t="s">
        <v>278</v>
      </c>
      <c r="K2616" t="s">
        <v>48</v>
      </c>
      <c r="L2616" t="s">
        <v>49</v>
      </c>
      <c r="M2616">
        <v>16</v>
      </c>
      <c r="N2616" t="s">
        <v>279</v>
      </c>
      <c r="O2616" t="s">
        <v>51</v>
      </c>
      <c r="P2616" t="s">
        <v>280</v>
      </c>
      <c r="Q2616" t="s">
        <v>92</v>
      </c>
      <c r="R2616" t="s">
        <v>237</v>
      </c>
      <c r="S2616" t="s">
        <v>55</v>
      </c>
      <c r="T2616" t="s">
        <v>55</v>
      </c>
      <c r="U2616" t="s">
        <v>281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282</v>
      </c>
      <c r="AG2616" t="s">
        <v>283</v>
      </c>
      <c r="AH2616">
        <v>70</v>
      </c>
      <c r="AI2616">
        <f>"07211     "</f>
        <v>0</v>
      </c>
      <c r="AJ2616" t="s">
        <v>239</v>
      </c>
      <c r="AK2616" t="s">
        <v>240</v>
      </c>
      <c r="AL2616" t="s">
        <v>1826</v>
      </c>
      <c r="AM2616" t="s">
        <v>1827</v>
      </c>
      <c r="AN2616" t="s">
        <v>286</v>
      </c>
      <c r="AO2616" t="s">
        <v>69</v>
      </c>
    </row>
    <row r="2617" spans="1:41">
      <c r="A2617">
        <v>2599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277</v>
      </c>
      <c r="J2617" t="s">
        <v>278</v>
      </c>
      <c r="K2617" t="s">
        <v>48</v>
      </c>
      <c r="L2617" t="s">
        <v>49</v>
      </c>
      <c r="M2617">
        <v>16</v>
      </c>
      <c r="N2617" t="s">
        <v>279</v>
      </c>
      <c r="O2617" t="s">
        <v>51</v>
      </c>
      <c r="P2617" t="s">
        <v>280</v>
      </c>
      <c r="Q2617" t="s">
        <v>92</v>
      </c>
      <c r="R2617" t="s">
        <v>237</v>
      </c>
      <c r="S2617" t="s">
        <v>55</v>
      </c>
      <c r="T2617" t="s">
        <v>55</v>
      </c>
      <c r="U2617" t="s">
        <v>281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282</v>
      </c>
      <c r="AG2617" t="s">
        <v>283</v>
      </c>
      <c r="AH2617">
        <v>71</v>
      </c>
      <c r="AI2617">
        <f>"07211     "</f>
        <v>0</v>
      </c>
      <c r="AJ2617" t="s">
        <v>239</v>
      </c>
      <c r="AK2617" t="s">
        <v>240</v>
      </c>
      <c r="AL2617" t="s">
        <v>284</v>
      </c>
      <c r="AM2617" t="s">
        <v>285</v>
      </c>
      <c r="AN2617" t="s">
        <v>286</v>
      </c>
      <c r="AO2617" t="s">
        <v>70</v>
      </c>
    </row>
    <row r="2618" spans="1:41">
      <c r="A2618">
        <v>2600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277</v>
      </c>
      <c r="J2618" t="s">
        <v>278</v>
      </c>
      <c r="K2618" t="s">
        <v>48</v>
      </c>
      <c r="L2618" t="s">
        <v>49</v>
      </c>
      <c r="M2618">
        <v>16</v>
      </c>
      <c r="N2618" t="s">
        <v>279</v>
      </c>
      <c r="O2618" t="s">
        <v>51</v>
      </c>
      <c r="P2618" t="s">
        <v>280</v>
      </c>
      <c r="Q2618" t="s">
        <v>92</v>
      </c>
      <c r="R2618" t="s">
        <v>237</v>
      </c>
      <c r="S2618" t="s">
        <v>55</v>
      </c>
      <c r="T2618" t="s">
        <v>55</v>
      </c>
      <c r="U2618" t="s">
        <v>281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282</v>
      </c>
      <c r="AG2618" t="s">
        <v>283</v>
      </c>
      <c r="AH2618">
        <v>72</v>
      </c>
      <c r="AI2618">
        <f>"07211     "</f>
        <v>0</v>
      </c>
      <c r="AJ2618" t="s">
        <v>239</v>
      </c>
      <c r="AK2618" t="s">
        <v>240</v>
      </c>
      <c r="AL2618" t="s">
        <v>1456</v>
      </c>
      <c r="AM2618" t="s">
        <v>1457</v>
      </c>
      <c r="AN2618" t="s">
        <v>286</v>
      </c>
      <c r="AO2618" t="s">
        <v>142</v>
      </c>
    </row>
    <row r="2619" spans="1:41">
      <c r="A2619">
        <v>2601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277</v>
      </c>
      <c r="J2619" t="s">
        <v>278</v>
      </c>
      <c r="K2619" t="s">
        <v>48</v>
      </c>
      <c r="L2619" t="s">
        <v>49</v>
      </c>
      <c r="M2619">
        <v>16</v>
      </c>
      <c r="N2619" t="s">
        <v>279</v>
      </c>
      <c r="O2619" t="s">
        <v>51</v>
      </c>
      <c r="P2619" t="s">
        <v>280</v>
      </c>
      <c r="Q2619" t="s">
        <v>92</v>
      </c>
      <c r="R2619" t="s">
        <v>237</v>
      </c>
      <c r="S2619" t="s">
        <v>55</v>
      </c>
      <c r="T2619" t="s">
        <v>55</v>
      </c>
      <c r="U2619" t="s">
        <v>281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282</v>
      </c>
      <c r="AG2619" t="s">
        <v>283</v>
      </c>
      <c r="AH2619">
        <v>73</v>
      </c>
      <c r="AI2619">
        <f>"07211     "</f>
        <v>0</v>
      </c>
      <c r="AJ2619" t="s">
        <v>239</v>
      </c>
      <c r="AK2619" t="s">
        <v>240</v>
      </c>
      <c r="AL2619" t="s">
        <v>1456</v>
      </c>
      <c r="AM2619" t="s">
        <v>1457</v>
      </c>
      <c r="AN2619" t="s">
        <v>286</v>
      </c>
      <c r="AO2619" t="s">
        <v>69</v>
      </c>
    </row>
    <row r="2620" spans="1:41">
      <c r="A2620">
        <v>2602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277</v>
      </c>
      <c r="J2620" t="s">
        <v>278</v>
      </c>
      <c r="K2620" t="s">
        <v>48</v>
      </c>
      <c r="L2620" t="s">
        <v>49</v>
      </c>
      <c r="M2620">
        <v>16</v>
      </c>
      <c r="N2620" t="s">
        <v>279</v>
      </c>
      <c r="O2620" t="s">
        <v>51</v>
      </c>
      <c r="P2620" t="s">
        <v>280</v>
      </c>
      <c r="Q2620" t="s">
        <v>92</v>
      </c>
      <c r="R2620" t="s">
        <v>237</v>
      </c>
      <c r="S2620" t="s">
        <v>55</v>
      </c>
      <c r="T2620" t="s">
        <v>55</v>
      </c>
      <c r="U2620" t="s">
        <v>281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282</v>
      </c>
      <c r="AG2620" t="s">
        <v>283</v>
      </c>
      <c r="AH2620">
        <v>74</v>
      </c>
      <c r="AI2620">
        <f>"07211     "</f>
        <v>0</v>
      </c>
      <c r="AJ2620" t="s">
        <v>239</v>
      </c>
      <c r="AK2620" t="s">
        <v>240</v>
      </c>
      <c r="AL2620" t="s">
        <v>1492</v>
      </c>
      <c r="AM2620" t="s">
        <v>1493</v>
      </c>
      <c r="AN2620" t="s">
        <v>286</v>
      </c>
      <c r="AO2620" t="s">
        <v>209</v>
      </c>
    </row>
    <row r="2621" spans="1:41">
      <c r="A2621">
        <v>2603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277</v>
      </c>
      <c r="J2621" t="s">
        <v>278</v>
      </c>
      <c r="K2621" t="s">
        <v>48</v>
      </c>
      <c r="L2621" t="s">
        <v>49</v>
      </c>
      <c r="M2621">
        <v>16</v>
      </c>
      <c r="N2621" t="s">
        <v>279</v>
      </c>
      <c r="O2621" t="s">
        <v>51</v>
      </c>
      <c r="P2621" t="s">
        <v>280</v>
      </c>
      <c r="Q2621" t="s">
        <v>92</v>
      </c>
      <c r="R2621" t="s">
        <v>237</v>
      </c>
      <c r="S2621" t="s">
        <v>55</v>
      </c>
      <c r="T2621" t="s">
        <v>55</v>
      </c>
      <c r="U2621" t="s">
        <v>281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282</v>
      </c>
      <c r="AG2621" t="s">
        <v>283</v>
      </c>
      <c r="AH2621">
        <v>75</v>
      </c>
      <c r="AI2621">
        <f>"07211     "</f>
        <v>0</v>
      </c>
      <c r="AJ2621" t="s">
        <v>239</v>
      </c>
      <c r="AK2621" t="s">
        <v>240</v>
      </c>
      <c r="AL2621" t="s">
        <v>1868</v>
      </c>
      <c r="AM2621" t="s">
        <v>1869</v>
      </c>
      <c r="AN2621" t="s">
        <v>286</v>
      </c>
      <c r="AO2621" t="s">
        <v>253</v>
      </c>
    </row>
    <row r="2622" spans="1:41">
      <c r="A2622">
        <v>2604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277</v>
      </c>
      <c r="J2622" t="s">
        <v>278</v>
      </c>
      <c r="K2622" t="s">
        <v>48</v>
      </c>
      <c r="L2622" t="s">
        <v>49</v>
      </c>
      <c r="M2622">
        <v>16</v>
      </c>
      <c r="N2622" t="s">
        <v>279</v>
      </c>
      <c r="O2622" t="s">
        <v>51</v>
      </c>
      <c r="P2622" t="s">
        <v>280</v>
      </c>
      <c r="Q2622" t="s">
        <v>92</v>
      </c>
      <c r="R2622" t="s">
        <v>237</v>
      </c>
      <c r="S2622" t="s">
        <v>55</v>
      </c>
      <c r="T2622" t="s">
        <v>55</v>
      </c>
      <c r="U2622" t="s">
        <v>281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282</v>
      </c>
      <c r="AG2622" t="s">
        <v>283</v>
      </c>
      <c r="AH2622">
        <v>76</v>
      </c>
      <c r="AI2622">
        <f>"07211     "</f>
        <v>0</v>
      </c>
      <c r="AJ2622" t="s">
        <v>239</v>
      </c>
      <c r="AK2622" t="s">
        <v>240</v>
      </c>
      <c r="AL2622" t="s">
        <v>140</v>
      </c>
      <c r="AM2622" t="s">
        <v>141</v>
      </c>
      <c r="AN2622" t="s">
        <v>286</v>
      </c>
      <c r="AO2622" t="s">
        <v>139</v>
      </c>
    </row>
    <row r="2623" spans="1:41">
      <c r="A2623">
        <v>2605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277</v>
      </c>
      <c r="J2623" t="s">
        <v>278</v>
      </c>
      <c r="K2623" t="s">
        <v>48</v>
      </c>
      <c r="L2623" t="s">
        <v>49</v>
      </c>
      <c r="M2623">
        <v>16</v>
      </c>
      <c r="N2623" t="s">
        <v>279</v>
      </c>
      <c r="O2623" t="s">
        <v>51</v>
      </c>
      <c r="P2623" t="s">
        <v>280</v>
      </c>
      <c r="Q2623" t="s">
        <v>92</v>
      </c>
      <c r="R2623" t="s">
        <v>237</v>
      </c>
      <c r="S2623" t="s">
        <v>55</v>
      </c>
      <c r="T2623" t="s">
        <v>55</v>
      </c>
      <c r="U2623" t="s">
        <v>281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282</v>
      </c>
      <c r="AG2623" t="s">
        <v>283</v>
      </c>
      <c r="AH2623">
        <v>77</v>
      </c>
      <c r="AI2623">
        <f>"07211     "</f>
        <v>0</v>
      </c>
      <c r="AJ2623" t="s">
        <v>239</v>
      </c>
      <c r="AK2623" t="s">
        <v>240</v>
      </c>
      <c r="AL2623" t="s">
        <v>140</v>
      </c>
      <c r="AM2623" t="s">
        <v>141</v>
      </c>
      <c r="AN2623" t="s">
        <v>286</v>
      </c>
      <c r="AO2623" t="s">
        <v>999</v>
      </c>
    </row>
    <row r="2624" spans="1:41">
      <c r="A2624">
        <v>2606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277</v>
      </c>
      <c r="J2624" t="s">
        <v>278</v>
      </c>
      <c r="K2624" t="s">
        <v>48</v>
      </c>
      <c r="L2624" t="s">
        <v>49</v>
      </c>
      <c r="M2624">
        <v>16</v>
      </c>
      <c r="N2624" t="s">
        <v>279</v>
      </c>
      <c r="O2624" t="s">
        <v>51</v>
      </c>
      <c r="P2624" t="s">
        <v>280</v>
      </c>
      <c r="Q2624" t="s">
        <v>92</v>
      </c>
      <c r="R2624" t="s">
        <v>237</v>
      </c>
      <c r="S2624" t="s">
        <v>55</v>
      </c>
      <c r="T2624" t="s">
        <v>55</v>
      </c>
      <c r="U2624" t="s">
        <v>281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282</v>
      </c>
      <c r="AG2624" t="s">
        <v>283</v>
      </c>
      <c r="AH2624">
        <v>78</v>
      </c>
      <c r="AI2624">
        <f>"07211     "</f>
        <v>0</v>
      </c>
      <c r="AJ2624" t="s">
        <v>239</v>
      </c>
      <c r="AK2624" t="s">
        <v>240</v>
      </c>
      <c r="AL2624" t="s">
        <v>284</v>
      </c>
      <c r="AM2624" t="s">
        <v>285</v>
      </c>
      <c r="AN2624" t="s">
        <v>286</v>
      </c>
      <c r="AO2624" t="s">
        <v>69</v>
      </c>
    </row>
    <row r="2625" spans="1:41">
      <c r="A2625">
        <v>2805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277</v>
      </c>
      <c r="J2625" t="s">
        <v>278</v>
      </c>
      <c r="K2625" t="s">
        <v>48</v>
      </c>
      <c r="L2625" t="s">
        <v>49</v>
      </c>
      <c r="M2625">
        <v>16</v>
      </c>
      <c r="N2625" t="s">
        <v>279</v>
      </c>
      <c r="O2625" t="s">
        <v>51</v>
      </c>
      <c r="P2625" t="s">
        <v>280</v>
      </c>
      <c r="Q2625" t="s">
        <v>92</v>
      </c>
      <c r="R2625" t="s">
        <v>237</v>
      </c>
      <c r="S2625" t="s">
        <v>55</v>
      </c>
      <c r="T2625" t="s">
        <v>55</v>
      </c>
      <c r="U2625" t="s">
        <v>281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282</v>
      </c>
      <c r="AG2625" t="s">
        <v>283</v>
      </c>
      <c r="AH2625">
        <v>311</v>
      </c>
      <c r="AI2625">
        <f>"07211     "</f>
        <v>0</v>
      </c>
      <c r="AJ2625" t="s">
        <v>239</v>
      </c>
      <c r="AK2625" t="s">
        <v>240</v>
      </c>
      <c r="AL2625" t="s">
        <v>284</v>
      </c>
      <c r="AM2625" t="s">
        <v>285</v>
      </c>
      <c r="AN2625" t="s">
        <v>286</v>
      </c>
      <c r="AO2625" t="s">
        <v>85</v>
      </c>
    </row>
    <row r="2626" spans="1:41">
      <c r="A2626">
        <v>2607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277</v>
      </c>
      <c r="J2626" t="s">
        <v>278</v>
      </c>
      <c r="K2626" t="s">
        <v>48</v>
      </c>
      <c r="L2626" t="s">
        <v>49</v>
      </c>
      <c r="M2626">
        <v>16</v>
      </c>
      <c r="N2626" t="s">
        <v>279</v>
      </c>
      <c r="O2626" t="s">
        <v>51</v>
      </c>
      <c r="P2626" t="s">
        <v>280</v>
      </c>
      <c r="Q2626" t="s">
        <v>92</v>
      </c>
      <c r="R2626" t="s">
        <v>237</v>
      </c>
      <c r="S2626" t="s">
        <v>55</v>
      </c>
      <c r="T2626" t="s">
        <v>55</v>
      </c>
      <c r="U2626" t="s">
        <v>281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282</v>
      </c>
      <c r="AG2626" t="s">
        <v>283</v>
      </c>
      <c r="AH2626">
        <v>79</v>
      </c>
      <c r="AI2626">
        <f>"07211     "</f>
        <v>0</v>
      </c>
      <c r="AJ2626" t="s">
        <v>239</v>
      </c>
      <c r="AK2626" t="s">
        <v>240</v>
      </c>
      <c r="AL2626" t="s">
        <v>140</v>
      </c>
      <c r="AM2626" t="s">
        <v>141</v>
      </c>
      <c r="AN2626" t="s">
        <v>286</v>
      </c>
      <c r="AO2626" t="s">
        <v>69</v>
      </c>
    </row>
    <row r="2627" spans="1:41">
      <c r="A2627">
        <v>2608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4007</v>
      </c>
      <c r="I2627" t="s">
        <v>277</v>
      </c>
      <c r="J2627" t="s">
        <v>278</v>
      </c>
      <c r="K2627" t="s">
        <v>48</v>
      </c>
      <c r="L2627" t="s">
        <v>49</v>
      </c>
      <c r="M2627">
        <v>16</v>
      </c>
      <c r="N2627" t="s">
        <v>279</v>
      </c>
      <c r="O2627" t="s">
        <v>51</v>
      </c>
      <c r="P2627" t="s">
        <v>280</v>
      </c>
      <c r="Q2627" t="s">
        <v>92</v>
      </c>
      <c r="R2627" t="s">
        <v>237</v>
      </c>
      <c r="S2627" t="s">
        <v>55</v>
      </c>
      <c r="T2627" t="s">
        <v>55</v>
      </c>
      <c r="U2627" t="s">
        <v>281</v>
      </c>
      <c r="V2627" t="s">
        <v>80</v>
      </c>
      <c r="W2627" t="s">
        <v>80</v>
      </c>
      <c r="X2627" t="s">
        <v>60</v>
      </c>
      <c r="Y2627" t="s">
        <v>60</v>
      </c>
      <c r="Z2627" t="s">
        <v>60</v>
      </c>
      <c r="AA2627" t="s">
        <v>61</v>
      </c>
      <c r="AB2627" t="s">
        <v>61</v>
      </c>
      <c r="AC2627" t="s">
        <v>60</v>
      </c>
      <c r="AD2627" t="s">
        <v>61</v>
      </c>
      <c r="AE2627" t="s">
        <v>61</v>
      </c>
      <c r="AF2627" t="s">
        <v>282</v>
      </c>
      <c r="AG2627" t="s">
        <v>283</v>
      </c>
      <c r="AH2627">
        <v>80</v>
      </c>
      <c r="AI2627">
        <f>"07211     "</f>
        <v>0</v>
      </c>
      <c r="AJ2627" t="s">
        <v>239</v>
      </c>
      <c r="AK2627" t="s">
        <v>240</v>
      </c>
      <c r="AL2627" t="s">
        <v>140</v>
      </c>
      <c r="AM2627" t="s">
        <v>141</v>
      </c>
      <c r="AN2627" t="s">
        <v>286</v>
      </c>
      <c r="AO2627" t="s">
        <v>69</v>
      </c>
    </row>
    <row r="2628" spans="1:41">
      <c r="A2628">
        <v>2609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277</v>
      </c>
      <c r="J2628" t="s">
        <v>278</v>
      </c>
      <c r="K2628" t="s">
        <v>48</v>
      </c>
      <c r="L2628" t="s">
        <v>49</v>
      </c>
      <c r="M2628">
        <v>16</v>
      </c>
      <c r="N2628" t="s">
        <v>279</v>
      </c>
      <c r="O2628" t="s">
        <v>51</v>
      </c>
      <c r="P2628" t="s">
        <v>280</v>
      </c>
      <c r="Q2628" t="s">
        <v>92</v>
      </c>
      <c r="R2628" t="s">
        <v>237</v>
      </c>
      <c r="S2628" t="s">
        <v>55</v>
      </c>
      <c r="T2628" t="s">
        <v>55</v>
      </c>
      <c r="U2628" t="s">
        <v>281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282</v>
      </c>
      <c r="AG2628" t="s">
        <v>283</v>
      </c>
      <c r="AH2628">
        <v>82</v>
      </c>
      <c r="AI2628">
        <f>"07211     "</f>
        <v>0</v>
      </c>
      <c r="AJ2628" t="s">
        <v>239</v>
      </c>
      <c r="AK2628" t="s">
        <v>240</v>
      </c>
      <c r="AL2628" t="s">
        <v>1492</v>
      </c>
      <c r="AM2628" t="s">
        <v>1493</v>
      </c>
      <c r="AN2628" t="s">
        <v>286</v>
      </c>
      <c r="AO2628" t="s">
        <v>70</v>
      </c>
    </row>
    <row r="2629" spans="1:41">
      <c r="A2629">
        <v>2610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4007</v>
      </c>
      <c r="I2629" t="s">
        <v>277</v>
      </c>
      <c r="J2629" t="s">
        <v>278</v>
      </c>
      <c r="K2629" t="s">
        <v>48</v>
      </c>
      <c r="L2629" t="s">
        <v>49</v>
      </c>
      <c r="M2629">
        <v>16</v>
      </c>
      <c r="N2629" t="s">
        <v>279</v>
      </c>
      <c r="O2629" t="s">
        <v>51</v>
      </c>
      <c r="P2629" t="s">
        <v>280</v>
      </c>
      <c r="Q2629" t="s">
        <v>92</v>
      </c>
      <c r="R2629" t="s">
        <v>237</v>
      </c>
      <c r="S2629" t="s">
        <v>55</v>
      </c>
      <c r="T2629" t="s">
        <v>55</v>
      </c>
      <c r="U2629" t="s">
        <v>281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282</v>
      </c>
      <c r="AG2629" t="s">
        <v>283</v>
      </c>
      <c r="AH2629">
        <v>83</v>
      </c>
      <c r="AI2629">
        <f>"07211     "</f>
        <v>0</v>
      </c>
      <c r="AJ2629" t="s">
        <v>239</v>
      </c>
      <c r="AK2629" t="s">
        <v>240</v>
      </c>
      <c r="AL2629" t="s">
        <v>284</v>
      </c>
      <c r="AM2629" t="s">
        <v>285</v>
      </c>
      <c r="AN2629" t="s">
        <v>286</v>
      </c>
      <c r="AO2629" t="s">
        <v>224</v>
      </c>
    </row>
    <row r="2630" spans="1:41">
      <c r="A2630">
        <v>2806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277</v>
      </c>
      <c r="J2630" t="s">
        <v>278</v>
      </c>
      <c r="K2630" t="s">
        <v>48</v>
      </c>
      <c r="L2630" t="s">
        <v>49</v>
      </c>
      <c r="M2630">
        <v>16</v>
      </c>
      <c r="N2630" t="s">
        <v>279</v>
      </c>
      <c r="O2630" t="s">
        <v>51</v>
      </c>
      <c r="P2630" t="s">
        <v>280</v>
      </c>
      <c r="Q2630" t="s">
        <v>92</v>
      </c>
      <c r="R2630" t="s">
        <v>237</v>
      </c>
      <c r="S2630" t="s">
        <v>55</v>
      </c>
      <c r="T2630" t="s">
        <v>55</v>
      </c>
      <c r="U2630" t="s">
        <v>281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282</v>
      </c>
      <c r="AG2630" t="s">
        <v>283</v>
      </c>
      <c r="AH2630">
        <v>312</v>
      </c>
      <c r="AI2630">
        <f>"07211     "</f>
        <v>0</v>
      </c>
      <c r="AJ2630" t="s">
        <v>239</v>
      </c>
      <c r="AK2630" t="s">
        <v>240</v>
      </c>
      <c r="AL2630" t="s">
        <v>284</v>
      </c>
      <c r="AM2630" t="s">
        <v>285</v>
      </c>
      <c r="AN2630" t="s">
        <v>286</v>
      </c>
      <c r="AO2630" t="s">
        <v>142</v>
      </c>
    </row>
    <row r="2631" spans="1:41">
      <c r="A2631">
        <v>2611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277</v>
      </c>
      <c r="J2631" t="s">
        <v>278</v>
      </c>
      <c r="K2631" t="s">
        <v>48</v>
      </c>
      <c r="L2631" t="s">
        <v>49</v>
      </c>
      <c r="M2631">
        <v>16</v>
      </c>
      <c r="N2631" t="s">
        <v>279</v>
      </c>
      <c r="O2631" t="s">
        <v>51</v>
      </c>
      <c r="P2631" t="s">
        <v>280</v>
      </c>
      <c r="Q2631" t="s">
        <v>92</v>
      </c>
      <c r="R2631" t="s">
        <v>237</v>
      </c>
      <c r="S2631" t="s">
        <v>55</v>
      </c>
      <c r="T2631" t="s">
        <v>55</v>
      </c>
      <c r="U2631" t="s">
        <v>281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282</v>
      </c>
      <c r="AG2631" t="s">
        <v>283</v>
      </c>
      <c r="AH2631">
        <v>84</v>
      </c>
      <c r="AI2631">
        <f>"07211     "</f>
        <v>0</v>
      </c>
      <c r="AJ2631" t="s">
        <v>239</v>
      </c>
      <c r="AK2631" t="s">
        <v>240</v>
      </c>
      <c r="AL2631" t="s">
        <v>1872</v>
      </c>
      <c r="AM2631" t="s">
        <v>1873</v>
      </c>
      <c r="AN2631" t="s">
        <v>286</v>
      </c>
      <c r="AO2631" t="s">
        <v>69</v>
      </c>
    </row>
    <row r="2632" spans="1:41">
      <c r="A2632">
        <v>2612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4007</v>
      </c>
      <c r="I2632" t="s">
        <v>277</v>
      </c>
      <c r="J2632" t="s">
        <v>278</v>
      </c>
      <c r="K2632" t="s">
        <v>48</v>
      </c>
      <c r="L2632" t="s">
        <v>49</v>
      </c>
      <c r="M2632">
        <v>16</v>
      </c>
      <c r="N2632" t="s">
        <v>279</v>
      </c>
      <c r="O2632" t="s">
        <v>51</v>
      </c>
      <c r="P2632" t="s">
        <v>280</v>
      </c>
      <c r="Q2632" t="s">
        <v>92</v>
      </c>
      <c r="R2632" t="s">
        <v>237</v>
      </c>
      <c r="S2632" t="s">
        <v>55</v>
      </c>
      <c r="T2632" t="s">
        <v>55</v>
      </c>
      <c r="U2632" t="s">
        <v>281</v>
      </c>
      <c r="V2632" t="s">
        <v>80</v>
      </c>
      <c r="W2632" t="s">
        <v>80</v>
      </c>
      <c r="X2632" t="s">
        <v>60</v>
      </c>
      <c r="Y2632" t="s">
        <v>60</v>
      </c>
      <c r="Z2632" t="s">
        <v>60</v>
      </c>
      <c r="AA2632" t="s">
        <v>61</v>
      </c>
      <c r="AB2632" t="s">
        <v>61</v>
      </c>
      <c r="AC2632" t="s">
        <v>60</v>
      </c>
      <c r="AD2632" t="s">
        <v>61</v>
      </c>
      <c r="AE2632" t="s">
        <v>61</v>
      </c>
      <c r="AF2632" t="s">
        <v>282</v>
      </c>
      <c r="AG2632" t="s">
        <v>283</v>
      </c>
      <c r="AH2632">
        <v>85</v>
      </c>
      <c r="AI2632">
        <f>"07211     "</f>
        <v>0</v>
      </c>
      <c r="AJ2632" t="s">
        <v>239</v>
      </c>
      <c r="AK2632" t="s">
        <v>240</v>
      </c>
      <c r="AL2632" t="s">
        <v>1870</v>
      </c>
      <c r="AM2632" t="s">
        <v>1871</v>
      </c>
      <c r="AN2632" t="s">
        <v>286</v>
      </c>
      <c r="AO2632" t="s">
        <v>69</v>
      </c>
    </row>
    <row r="2633" spans="1:41">
      <c r="A2633">
        <v>2613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277</v>
      </c>
      <c r="J2633" t="s">
        <v>278</v>
      </c>
      <c r="K2633" t="s">
        <v>48</v>
      </c>
      <c r="L2633" t="s">
        <v>49</v>
      </c>
      <c r="M2633">
        <v>16</v>
      </c>
      <c r="N2633" t="s">
        <v>279</v>
      </c>
      <c r="O2633" t="s">
        <v>51</v>
      </c>
      <c r="P2633" t="s">
        <v>280</v>
      </c>
      <c r="Q2633" t="s">
        <v>92</v>
      </c>
      <c r="R2633" t="s">
        <v>237</v>
      </c>
      <c r="S2633" t="s">
        <v>55</v>
      </c>
      <c r="T2633" t="s">
        <v>55</v>
      </c>
      <c r="U2633" t="s">
        <v>281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282</v>
      </c>
      <c r="AG2633" t="s">
        <v>283</v>
      </c>
      <c r="AH2633">
        <v>86</v>
      </c>
      <c r="AI2633">
        <f>"07211     "</f>
        <v>0</v>
      </c>
      <c r="AJ2633" t="s">
        <v>239</v>
      </c>
      <c r="AK2633" t="s">
        <v>240</v>
      </c>
      <c r="AL2633" t="s">
        <v>284</v>
      </c>
      <c r="AM2633" t="s">
        <v>285</v>
      </c>
      <c r="AN2633" t="s">
        <v>286</v>
      </c>
      <c r="AO2633" t="s">
        <v>70</v>
      </c>
    </row>
    <row r="2634" spans="1:41">
      <c r="A2634">
        <v>2614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277</v>
      </c>
      <c r="J2634" t="s">
        <v>278</v>
      </c>
      <c r="K2634" t="s">
        <v>48</v>
      </c>
      <c r="L2634" t="s">
        <v>49</v>
      </c>
      <c r="M2634">
        <v>16</v>
      </c>
      <c r="N2634" t="s">
        <v>279</v>
      </c>
      <c r="O2634" t="s">
        <v>51</v>
      </c>
      <c r="P2634" t="s">
        <v>280</v>
      </c>
      <c r="Q2634" t="s">
        <v>92</v>
      </c>
      <c r="R2634" t="s">
        <v>237</v>
      </c>
      <c r="S2634" t="s">
        <v>55</v>
      </c>
      <c r="T2634" t="s">
        <v>55</v>
      </c>
      <c r="U2634" t="s">
        <v>281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282</v>
      </c>
      <c r="AG2634" t="s">
        <v>283</v>
      </c>
      <c r="AH2634">
        <v>87</v>
      </c>
      <c r="AI2634">
        <f>"07211     "</f>
        <v>0</v>
      </c>
      <c r="AJ2634" t="s">
        <v>239</v>
      </c>
      <c r="AK2634" t="s">
        <v>240</v>
      </c>
      <c r="AL2634" t="s">
        <v>1872</v>
      </c>
      <c r="AM2634" t="s">
        <v>1873</v>
      </c>
      <c r="AN2634" t="s">
        <v>286</v>
      </c>
      <c r="AO2634" t="s">
        <v>72</v>
      </c>
    </row>
    <row r="2635" spans="1:41">
      <c r="A2635">
        <v>2615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277</v>
      </c>
      <c r="J2635" t="s">
        <v>278</v>
      </c>
      <c r="K2635" t="s">
        <v>48</v>
      </c>
      <c r="L2635" t="s">
        <v>49</v>
      </c>
      <c r="M2635">
        <v>16</v>
      </c>
      <c r="N2635" t="s">
        <v>279</v>
      </c>
      <c r="O2635" t="s">
        <v>51</v>
      </c>
      <c r="P2635" t="s">
        <v>280</v>
      </c>
      <c r="Q2635" t="s">
        <v>92</v>
      </c>
      <c r="R2635" t="s">
        <v>237</v>
      </c>
      <c r="S2635" t="s">
        <v>55</v>
      </c>
      <c r="T2635" t="s">
        <v>55</v>
      </c>
      <c r="U2635" t="s">
        <v>281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282</v>
      </c>
      <c r="AG2635" t="s">
        <v>283</v>
      </c>
      <c r="AH2635">
        <v>88</v>
      </c>
      <c r="AI2635">
        <f>"07211     "</f>
        <v>0</v>
      </c>
      <c r="AJ2635" t="s">
        <v>239</v>
      </c>
      <c r="AK2635" t="s">
        <v>240</v>
      </c>
      <c r="AL2635" t="s">
        <v>1456</v>
      </c>
      <c r="AM2635" t="s">
        <v>1457</v>
      </c>
      <c r="AN2635" t="s">
        <v>286</v>
      </c>
      <c r="AO2635" t="s">
        <v>70</v>
      </c>
    </row>
    <row r="2636" spans="1:41">
      <c r="A2636">
        <v>2617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277</v>
      </c>
      <c r="J2636" t="s">
        <v>278</v>
      </c>
      <c r="K2636" t="s">
        <v>48</v>
      </c>
      <c r="L2636" t="s">
        <v>49</v>
      </c>
      <c r="M2636">
        <v>16</v>
      </c>
      <c r="N2636" t="s">
        <v>279</v>
      </c>
      <c r="O2636" t="s">
        <v>51</v>
      </c>
      <c r="P2636" t="s">
        <v>280</v>
      </c>
      <c r="Q2636" t="s">
        <v>92</v>
      </c>
      <c r="R2636" t="s">
        <v>237</v>
      </c>
      <c r="S2636" t="s">
        <v>55</v>
      </c>
      <c r="T2636" t="s">
        <v>55</v>
      </c>
      <c r="U2636" t="s">
        <v>281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282</v>
      </c>
      <c r="AG2636" t="s">
        <v>283</v>
      </c>
      <c r="AH2636">
        <v>90</v>
      </c>
      <c r="AI2636">
        <f>"07211     "</f>
        <v>0</v>
      </c>
      <c r="AJ2636" t="s">
        <v>239</v>
      </c>
      <c r="AK2636" t="s">
        <v>240</v>
      </c>
      <c r="AL2636" t="s">
        <v>140</v>
      </c>
      <c r="AM2636" t="s">
        <v>141</v>
      </c>
      <c r="AN2636" t="s">
        <v>286</v>
      </c>
      <c r="AO2636" t="s">
        <v>70</v>
      </c>
    </row>
    <row r="2637" spans="1:41">
      <c r="A2637">
        <v>2618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277</v>
      </c>
      <c r="J2637" t="s">
        <v>278</v>
      </c>
      <c r="K2637" t="s">
        <v>48</v>
      </c>
      <c r="L2637" t="s">
        <v>49</v>
      </c>
      <c r="M2637">
        <v>16</v>
      </c>
      <c r="N2637" t="s">
        <v>279</v>
      </c>
      <c r="O2637" t="s">
        <v>51</v>
      </c>
      <c r="P2637" t="s">
        <v>280</v>
      </c>
      <c r="Q2637" t="s">
        <v>92</v>
      </c>
      <c r="R2637" t="s">
        <v>237</v>
      </c>
      <c r="S2637" t="s">
        <v>55</v>
      </c>
      <c r="T2637" t="s">
        <v>55</v>
      </c>
      <c r="U2637" t="s">
        <v>281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282</v>
      </c>
      <c r="AG2637" t="s">
        <v>283</v>
      </c>
      <c r="AH2637">
        <v>91</v>
      </c>
      <c r="AI2637">
        <f>"07211     "</f>
        <v>0</v>
      </c>
      <c r="AJ2637" t="s">
        <v>239</v>
      </c>
      <c r="AK2637" t="s">
        <v>240</v>
      </c>
      <c r="AL2637" t="s">
        <v>1492</v>
      </c>
      <c r="AM2637" t="s">
        <v>1493</v>
      </c>
      <c r="AN2637" t="s">
        <v>286</v>
      </c>
      <c r="AO2637" t="s">
        <v>999</v>
      </c>
    </row>
    <row r="2638" spans="1:41">
      <c r="A2638">
        <v>2807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277</v>
      </c>
      <c r="J2638" t="s">
        <v>278</v>
      </c>
      <c r="K2638" t="s">
        <v>48</v>
      </c>
      <c r="L2638" t="s">
        <v>49</v>
      </c>
      <c r="M2638">
        <v>16</v>
      </c>
      <c r="N2638" t="s">
        <v>279</v>
      </c>
      <c r="O2638" t="s">
        <v>51</v>
      </c>
      <c r="P2638" t="s">
        <v>280</v>
      </c>
      <c r="Q2638" t="s">
        <v>92</v>
      </c>
      <c r="R2638" t="s">
        <v>237</v>
      </c>
      <c r="S2638" t="s">
        <v>55</v>
      </c>
      <c r="T2638" t="s">
        <v>55</v>
      </c>
      <c r="U2638" t="s">
        <v>281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282</v>
      </c>
      <c r="AG2638" t="s">
        <v>283</v>
      </c>
      <c r="AH2638">
        <v>313</v>
      </c>
      <c r="AI2638">
        <f>"07211     "</f>
        <v>0</v>
      </c>
      <c r="AJ2638" t="s">
        <v>239</v>
      </c>
      <c r="AK2638" t="s">
        <v>240</v>
      </c>
      <c r="AL2638" t="s">
        <v>284</v>
      </c>
      <c r="AM2638" t="s">
        <v>285</v>
      </c>
      <c r="AN2638" t="s">
        <v>286</v>
      </c>
      <c r="AO2638" t="s">
        <v>142</v>
      </c>
    </row>
    <row r="2639" spans="1:41">
      <c r="A2639">
        <v>2619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277</v>
      </c>
      <c r="J2639" t="s">
        <v>278</v>
      </c>
      <c r="K2639" t="s">
        <v>48</v>
      </c>
      <c r="L2639" t="s">
        <v>49</v>
      </c>
      <c r="M2639">
        <v>16</v>
      </c>
      <c r="N2639" t="s">
        <v>279</v>
      </c>
      <c r="O2639" t="s">
        <v>51</v>
      </c>
      <c r="P2639" t="s">
        <v>280</v>
      </c>
      <c r="Q2639" t="s">
        <v>92</v>
      </c>
      <c r="R2639" t="s">
        <v>237</v>
      </c>
      <c r="S2639" t="s">
        <v>55</v>
      </c>
      <c r="T2639" t="s">
        <v>55</v>
      </c>
      <c r="U2639" t="s">
        <v>281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282</v>
      </c>
      <c r="AG2639" t="s">
        <v>283</v>
      </c>
      <c r="AH2639">
        <v>92</v>
      </c>
      <c r="AI2639">
        <f>"07211     "</f>
        <v>0</v>
      </c>
      <c r="AJ2639" t="s">
        <v>239</v>
      </c>
      <c r="AK2639" t="s">
        <v>240</v>
      </c>
      <c r="AL2639" t="s">
        <v>1492</v>
      </c>
      <c r="AM2639" t="s">
        <v>1493</v>
      </c>
      <c r="AN2639" t="s">
        <v>286</v>
      </c>
      <c r="AO2639" t="s">
        <v>70</v>
      </c>
    </row>
    <row r="2640" spans="1:41">
      <c r="A2640">
        <v>2717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4007</v>
      </c>
      <c r="I2640" t="s">
        <v>277</v>
      </c>
      <c r="J2640" t="s">
        <v>278</v>
      </c>
      <c r="K2640" t="s">
        <v>48</v>
      </c>
      <c r="L2640" t="s">
        <v>49</v>
      </c>
      <c r="M2640">
        <v>16</v>
      </c>
      <c r="N2640" t="s">
        <v>279</v>
      </c>
      <c r="O2640" t="s">
        <v>51</v>
      </c>
      <c r="P2640" t="s">
        <v>280</v>
      </c>
      <c r="Q2640" t="s">
        <v>92</v>
      </c>
      <c r="R2640" t="s">
        <v>237</v>
      </c>
      <c r="S2640" t="s">
        <v>55</v>
      </c>
      <c r="T2640" t="s">
        <v>55</v>
      </c>
      <c r="U2640" t="s">
        <v>281</v>
      </c>
      <c r="V2640" t="s">
        <v>80</v>
      </c>
      <c r="W2640" t="s">
        <v>80</v>
      </c>
      <c r="X2640" t="s">
        <v>60</v>
      </c>
      <c r="Y2640" t="s">
        <v>60</v>
      </c>
      <c r="Z2640" t="s">
        <v>60</v>
      </c>
      <c r="AA2640" t="s">
        <v>61</v>
      </c>
      <c r="AB2640" t="s">
        <v>61</v>
      </c>
      <c r="AC2640" t="s">
        <v>60</v>
      </c>
      <c r="AD2640" t="s">
        <v>61</v>
      </c>
      <c r="AE2640" t="s">
        <v>61</v>
      </c>
      <c r="AF2640" t="s">
        <v>282</v>
      </c>
      <c r="AG2640" t="s">
        <v>283</v>
      </c>
      <c r="AH2640">
        <v>207</v>
      </c>
      <c r="AI2640">
        <f>"07211     "</f>
        <v>0</v>
      </c>
      <c r="AJ2640" t="s">
        <v>239</v>
      </c>
      <c r="AK2640" t="s">
        <v>240</v>
      </c>
      <c r="AL2640" t="s">
        <v>284</v>
      </c>
      <c r="AM2640" t="s">
        <v>285</v>
      </c>
      <c r="AN2640" t="s">
        <v>286</v>
      </c>
      <c r="AO2640" t="s">
        <v>69</v>
      </c>
    </row>
    <row r="2641" spans="1:41">
      <c r="A2641">
        <v>2620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277</v>
      </c>
      <c r="J2641" t="s">
        <v>278</v>
      </c>
      <c r="K2641" t="s">
        <v>48</v>
      </c>
      <c r="L2641" t="s">
        <v>49</v>
      </c>
      <c r="M2641">
        <v>16</v>
      </c>
      <c r="N2641" t="s">
        <v>279</v>
      </c>
      <c r="O2641" t="s">
        <v>51</v>
      </c>
      <c r="P2641" t="s">
        <v>280</v>
      </c>
      <c r="Q2641" t="s">
        <v>92</v>
      </c>
      <c r="R2641" t="s">
        <v>237</v>
      </c>
      <c r="S2641" t="s">
        <v>55</v>
      </c>
      <c r="T2641" t="s">
        <v>55</v>
      </c>
      <c r="U2641" t="s">
        <v>281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282</v>
      </c>
      <c r="AG2641" t="s">
        <v>283</v>
      </c>
      <c r="AH2641">
        <v>93</v>
      </c>
      <c r="AI2641">
        <f>"07211     "</f>
        <v>0</v>
      </c>
      <c r="AJ2641" t="s">
        <v>239</v>
      </c>
      <c r="AK2641" t="s">
        <v>240</v>
      </c>
      <c r="AL2641" t="s">
        <v>1492</v>
      </c>
      <c r="AM2641" t="s">
        <v>1493</v>
      </c>
      <c r="AN2641" t="s">
        <v>286</v>
      </c>
      <c r="AO2641" t="s">
        <v>224</v>
      </c>
    </row>
    <row r="2642" spans="1:41">
      <c r="A2642">
        <v>2621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277</v>
      </c>
      <c r="J2642" t="s">
        <v>278</v>
      </c>
      <c r="K2642" t="s">
        <v>48</v>
      </c>
      <c r="L2642" t="s">
        <v>49</v>
      </c>
      <c r="M2642">
        <v>16</v>
      </c>
      <c r="N2642" t="s">
        <v>279</v>
      </c>
      <c r="O2642" t="s">
        <v>51</v>
      </c>
      <c r="P2642" t="s">
        <v>280</v>
      </c>
      <c r="Q2642" t="s">
        <v>92</v>
      </c>
      <c r="R2642" t="s">
        <v>237</v>
      </c>
      <c r="S2642" t="s">
        <v>55</v>
      </c>
      <c r="T2642" t="s">
        <v>55</v>
      </c>
      <c r="U2642" t="s">
        <v>281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282</v>
      </c>
      <c r="AG2642" t="s">
        <v>283</v>
      </c>
      <c r="AH2642">
        <v>95</v>
      </c>
      <c r="AI2642">
        <f>"07211     "</f>
        <v>0</v>
      </c>
      <c r="AJ2642" t="s">
        <v>239</v>
      </c>
      <c r="AK2642" t="s">
        <v>240</v>
      </c>
      <c r="AL2642" t="s">
        <v>1868</v>
      </c>
      <c r="AM2642" t="s">
        <v>1869</v>
      </c>
      <c r="AN2642" t="s">
        <v>286</v>
      </c>
      <c r="AO2642" t="s">
        <v>999</v>
      </c>
    </row>
    <row r="2643" spans="1:41">
      <c r="A2643">
        <v>2622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277</v>
      </c>
      <c r="J2643" t="s">
        <v>278</v>
      </c>
      <c r="K2643" t="s">
        <v>48</v>
      </c>
      <c r="L2643" t="s">
        <v>49</v>
      </c>
      <c r="M2643">
        <v>16</v>
      </c>
      <c r="N2643" t="s">
        <v>279</v>
      </c>
      <c r="O2643" t="s">
        <v>51</v>
      </c>
      <c r="P2643" t="s">
        <v>280</v>
      </c>
      <c r="Q2643" t="s">
        <v>92</v>
      </c>
      <c r="R2643" t="s">
        <v>237</v>
      </c>
      <c r="S2643" t="s">
        <v>55</v>
      </c>
      <c r="T2643" t="s">
        <v>55</v>
      </c>
      <c r="U2643" t="s">
        <v>281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282</v>
      </c>
      <c r="AG2643" t="s">
        <v>283</v>
      </c>
      <c r="AH2643">
        <v>96</v>
      </c>
      <c r="AI2643">
        <f>"07211     "</f>
        <v>0</v>
      </c>
      <c r="AJ2643" t="s">
        <v>239</v>
      </c>
      <c r="AK2643" t="s">
        <v>240</v>
      </c>
      <c r="AL2643" t="s">
        <v>1868</v>
      </c>
      <c r="AM2643" t="s">
        <v>1869</v>
      </c>
      <c r="AN2643" t="s">
        <v>286</v>
      </c>
      <c r="AO2643" t="s">
        <v>70</v>
      </c>
    </row>
    <row r="2644" spans="1:41">
      <c r="A2644">
        <v>2623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277</v>
      </c>
      <c r="J2644" t="s">
        <v>278</v>
      </c>
      <c r="K2644" t="s">
        <v>48</v>
      </c>
      <c r="L2644" t="s">
        <v>49</v>
      </c>
      <c r="M2644">
        <v>16</v>
      </c>
      <c r="N2644" t="s">
        <v>279</v>
      </c>
      <c r="O2644" t="s">
        <v>51</v>
      </c>
      <c r="P2644" t="s">
        <v>280</v>
      </c>
      <c r="Q2644" t="s">
        <v>92</v>
      </c>
      <c r="R2644" t="s">
        <v>237</v>
      </c>
      <c r="S2644" t="s">
        <v>55</v>
      </c>
      <c r="T2644" t="s">
        <v>55</v>
      </c>
      <c r="U2644" t="s">
        <v>281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282</v>
      </c>
      <c r="AG2644" t="s">
        <v>283</v>
      </c>
      <c r="AH2644">
        <v>97</v>
      </c>
      <c r="AI2644">
        <f>"07211     "</f>
        <v>0</v>
      </c>
      <c r="AJ2644" t="s">
        <v>239</v>
      </c>
      <c r="AK2644" t="s">
        <v>240</v>
      </c>
      <c r="AL2644" t="s">
        <v>1456</v>
      </c>
      <c r="AM2644" t="s">
        <v>1457</v>
      </c>
      <c r="AN2644" t="s">
        <v>286</v>
      </c>
      <c r="AO2644" t="s">
        <v>1505</v>
      </c>
    </row>
    <row r="2645" spans="1:41">
      <c r="A2645">
        <v>2624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277</v>
      </c>
      <c r="J2645" t="s">
        <v>278</v>
      </c>
      <c r="K2645" t="s">
        <v>48</v>
      </c>
      <c r="L2645" t="s">
        <v>49</v>
      </c>
      <c r="M2645">
        <v>16</v>
      </c>
      <c r="N2645" t="s">
        <v>279</v>
      </c>
      <c r="O2645" t="s">
        <v>51</v>
      </c>
      <c r="P2645" t="s">
        <v>280</v>
      </c>
      <c r="Q2645" t="s">
        <v>92</v>
      </c>
      <c r="R2645" t="s">
        <v>237</v>
      </c>
      <c r="S2645" t="s">
        <v>55</v>
      </c>
      <c r="T2645" t="s">
        <v>55</v>
      </c>
      <c r="U2645" t="s">
        <v>281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282</v>
      </c>
      <c r="AG2645" t="s">
        <v>283</v>
      </c>
      <c r="AH2645">
        <v>98</v>
      </c>
      <c r="AI2645">
        <f>"07211     "</f>
        <v>0</v>
      </c>
      <c r="AJ2645" t="s">
        <v>239</v>
      </c>
      <c r="AK2645" t="s">
        <v>240</v>
      </c>
      <c r="AL2645" t="s">
        <v>140</v>
      </c>
      <c r="AM2645" t="s">
        <v>141</v>
      </c>
      <c r="AN2645" t="s">
        <v>286</v>
      </c>
      <c r="AO2645" t="s">
        <v>69</v>
      </c>
    </row>
    <row r="2646" spans="1:41">
      <c r="A2646">
        <v>2625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277</v>
      </c>
      <c r="J2646" t="s">
        <v>278</v>
      </c>
      <c r="K2646" t="s">
        <v>48</v>
      </c>
      <c r="L2646" t="s">
        <v>49</v>
      </c>
      <c r="M2646">
        <v>16</v>
      </c>
      <c r="N2646" t="s">
        <v>279</v>
      </c>
      <c r="O2646" t="s">
        <v>51</v>
      </c>
      <c r="P2646" t="s">
        <v>280</v>
      </c>
      <c r="Q2646" t="s">
        <v>92</v>
      </c>
      <c r="R2646" t="s">
        <v>237</v>
      </c>
      <c r="S2646" t="s">
        <v>55</v>
      </c>
      <c r="T2646" t="s">
        <v>55</v>
      </c>
      <c r="U2646" t="s">
        <v>281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282</v>
      </c>
      <c r="AG2646" t="s">
        <v>283</v>
      </c>
      <c r="AH2646">
        <v>99</v>
      </c>
      <c r="AI2646">
        <f>"07211     "</f>
        <v>0</v>
      </c>
      <c r="AJ2646" t="s">
        <v>239</v>
      </c>
      <c r="AK2646" t="s">
        <v>240</v>
      </c>
      <c r="AL2646" t="s">
        <v>284</v>
      </c>
      <c r="AM2646" t="s">
        <v>285</v>
      </c>
      <c r="AN2646" t="s">
        <v>286</v>
      </c>
      <c r="AO2646" t="s">
        <v>1505</v>
      </c>
    </row>
    <row r="2647" spans="1:41">
      <c r="A2647">
        <v>2626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277</v>
      </c>
      <c r="J2647" t="s">
        <v>278</v>
      </c>
      <c r="K2647" t="s">
        <v>48</v>
      </c>
      <c r="L2647" t="s">
        <v>49</v>
      </c>
      <c r="M2647">
        <v>16</v>
      </c>
      <c r="N2647" t="s">
        <v>279</v>
      </c>
      <c r="O2647" t="s">
        <v>51</v>
      </c>
      <c r="P2647" t="s">
        <v>280</v>
      </c>
      <c r="Q2647" t="s">
        <v>92</v>
      </c>
      <c r="R2647" t="s">
        <v>237</v>
      </c>
      <c r="S2647" t="s">
        <v>55</v>
      </c>
      <c r="T2647" t="s">
        <v>55</v>
      </c>
      <c r="U2647" t="s">
        <v>281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282</v>
      </c>
      <c r="AG2647" t="s">
        <v>283</v>
      </c>
      <c r="AH2647">
        <v>101</v>
      </c>
      <c r="AI2647">
        <f>"07211     "</f>
        <v>0</v>
      </c>
      <c r="AJ2647" t="s">
        <v>239</v>
      </c>
      <c r="AK2647" t="s">
        <v>240</v>
      </c>
      <c r="AL2647" t="s">
        <v>284</v>
      </c>
      <c r="AM2647" t="s">
        <v>285</v>
      </c>
      <c r="AN2647" t="s">
        <v>286</v>
      </c>
      <c r="AO2647" t="s">
        <v>70</v>
      </c>
    </row>
    <row r="2648" spans="1:41">
      <c r="A2648">
        <v>2870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4017</v>
      </c>
      <c r="I2648" t="s">
        <v>2229</v>
      </c>
      <c r="J2648" t="s">
        <v>2230</v>
      </c>
      <c r="K2648" t="s">
        <v>48</v>
      </c>
      <c r="L2648" t="s">
        <v>49</v>
      </c>
      <c r="M2648">
        <v>12</v>
      </c>
      <c r="N2648" t="s">
        <v>2231</v>
      </c>
      <c r="O2648" t="s">
        <v>51</v>
      </c>
      <c r="P2648" t="s">
        <v>1707</v>
      </c>
      <c r="Q2648" t="s">
        <v>53</v>
      </c>
      <c r="R2648" t="s">
        <v>1708</v>
      </c>
      <c r="S2648" t="s">
        <v>237</v>
      </c>
      <c r="T2648" t="s">
        <v>55</v>
      </c>
      <c r="U2648" t="s">
        <v>2232</v>
      </c>
      <c r="V2648" t="s">
        <v>80</v>
      </c>
      <c r="W2648" t="s">
        <v>80</v>
      </c>
      <c r="X2648" t="s">
        <v>60</v>
      </c>
      <c r="Y2648" t="s">
        <v>60</v>
      </c>
      <c r="Z2648" t="s">
        <v>61</v>
      </c>
      <c r="AA2648" t="s">
        <v>61</v>
      </c>
      <c r="AB2648" t="s">
        <v>61</v>
      </c>
      <c r="AC2648" t="s">
        <v>60</v>
      </c>
      <c r="AD2648" t="s">
        <v>61</v>
      </c>
      <c r="AE2648" t="s">
        <v>60</v>
      </c>
      <c r="AF2648" t="s">
        <v>2233</v>
      </c>
      <c r="AG2648" t="s">
        <v>2234</v>
      </c>
      <c r="AH2648">
        <v>19</v>
      </c>
      <c r="AI2648">
        <f>"07221     "</f>
        <v>0</v>
      </c>
      <c r="AJ2648" t="s">
        <v>353</v>
      </c>
      <c r="AK2648" t="s">
        <v>354</v>
      </c>
      <c r="AL2648" t="s">
        <v>1197</v>
      </c>
      <c r="AM2648" t="s">
        <v>1198</v>
      </c>
      <c r="AN2648" t="s">
        <v>1714</v>
      </c>
      <c r="AO2648" t="s">
        <v>70</v>
      </c>
    </row>
    <row r="2649" spans="1:41">
      <c r="A2649">
        <v>2627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277</v>
      </c>
      <c r="J2649" t="s">
        <v>278</v>
      </c>
      <c r="K2649" t="s">
        <v>48</v>
      </c>
      <c r="L2649" t="s">
        <v>49</v>
      </c>
      <c r="M2649">
        <v>16</v>
      </c>
      <c r="N2649" t="s">
        <v>279</v>
      </c>
      <c r="O2649" t="s">
        <v>51</v>
      </c>
      <c r="P2649" t="s">
        <v>280</v>
      </c>
      <c r="Q2649" t="s">
        <v>92</v>
      </c>
      <c r="R2649" t="s">
        <v>237</v>
      </c>
      <c r="S2649" t="s">
        <v>55</v>
      </c>
      <c r="T2649" t="s">
        <v>55</v>
      </c>
      <c r="U2649" t="s">
        <v>281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282</v>
      </c>
      <c r="AG2649" t="s">
        <v>283</v>
      </c>
      <c r="AH2649">
        <v>102</v>
      </c>
      <c r="AI2649">
        <f>"07211     "</f>
        <v>0</v>
      </c>
      <c r="AJ2649" t="s">
        <v>239</v>
      </c>
      <c r="AK2649" t="s">
        <v>240</v>
      </c>
      <c r="AL2649" t="s">
        <v>1456</v>
      </c>
      <c r="AM2649" t="s">
        <v>1457</v>
      </c>
      <c r="AN2649" t="s">
        <v>286</v>
      </c>
      <c r="AO2649" t="s">
        <v>69</v>
      </c>
    </row>
    <row r="2650" spans="1:41">
      <c r="A2650">
        <v>2628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4007</v>
      </c>
      <c r="I2650" t="s">
        <v>277</v>
      </c>
      <c r="J2650" t="s">
        <v>278</v>
      </c>
      <c r="K2650" t="s">
        <v>48</v>
      </c>
      <c r="L2650" t="s">
        <v>49</v>
      </c>
      <c r="M2650">
        <v>16</v>
      </c>
      <c r="N2650" t="s">
        <v>279</v>
      </c>
      <c r="O2650" t="s">
        <v>51</v>
      </c>
      <c r="P2650" t="s">
        <v>280</v>
      </c>
      <c r="Q2650" t="s">
        <v>92</v>
      </c>
      <c r="R2650" t="s">
        <v>237</v>
      </c>
      <c r="S2650" t="s">
        <v>55</v>
      </c>
      <c r="T2650" t="s">
        <v>55</v>
      </c>
      <c r="U2650" t="s">
        <v>281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282</v>
      </c>
      <c r="AG2650" t="s">
        <v>283</v>
      </c>
      <c r="AH2650">
        <v>104</v>
      </c>
      <c r="AI2650">
        <f>"07211     "</f>
        <v>0</v>
      </c>
      <c r="AJ2650" t="s">
        <v>239</v>
      </c>
      <c r="AK2650" t="s">
        <v>240</v>
      </c>
      <c r="AL2650" t="s">
        <v>1456</v>
      </c>
      <c r="AM2650" t="s">
        <v>1457</v>
      </c>
      <c r="AN2650" t="s">
        <v>286</v>
      </c>
      <c r="AO2650" t="s">
        <v>70</v>
      </c>
    </row>
    <row r="2651" spans="1:41">
      <c r="A2651">
        <v>2629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277</v>
      </c>
      <c r="J2651" t="s">
        <v>278</v>
      </c>
      <c r="K2651" t="s">
        <v>48</v>
      </c>
      <c r="L2651" t="s">
        <v>49</v>
      </c>
      <c r="M2651">
        <v>16</v>
      </c>
      <c r="N2651" t="s">
        <v>279</v>
      </c>
      <c r="O2651" t="s">
        <v>51</v>
      </c>
      <c r="P2651" t="s">
        <v>280</v>
      </c>
      <c r="Q2651" t="s">
        <v>92</v>
      </c>
      <c r="R2651" t="s">
        <v>237</v>
      </c>
      <c r="S2651" t="s">
        <v>55</v>
      </c>
      <c r="T2651" t="s">
        <v>55</v>
      </c>
      <c r="U2651" t="s">
        <v>281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282</v>
      </c>
      <c r="AG2651" t="s">
        <v>283</v>
      </c>
      <c r="AH2651">
        <v>105</v>
      </c>
      <c r="AI2651">
        <f>"07211     "</f>
        <v>0</v>
      </c>
      <c r="AJ2651" t="s">
        <v>239</v>
      </c>
      <c r="AK2651" t="s">
        <v>240</v>
      </c>
      <c r="AL2651" t="s">
        <v>140</v>
      </c>
      <c r="AM2651" t="s">
        <v>141</v>
      </c>
      <c r="AN2651" t="s">
        <v>286</v>
      </c>
      <c r="AO2651" t="s">
        <v>70</v>
      </c>
    </row>
    <row r="2652" spans="1:41">
      <c r="A2652">
        <v>2630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277</v>
      </c>
      <c r="J2652" t="s">
        <v>278</v>
      </c>
      <c r="K2652" t="s">
        <v>48</v>
      </c>
      <c r="L2652" t="s">
        <v>49</v>
      </c>
      <c r="M2652">
        <v>16</v>
      </c>
      <c r="N2652" t="s">
        <v>279</v>
      </c>
      <c r="O2652" t="s">
        <v>51</v>
      </c>
      <c r="P2652" t="s">
        <v>280</v>
      </c>
      <c r="Q2652" t="s">
        <v>92</v>
      </c>
      <c r="R2652" t="s">
        <v>237</v>
      </c>
      <c r="S2652" t="s">
        <v>55</v>
      </c>
      <c r="T2652" t="s">
        <v>55</v>
      </c>
      <c r="U2652" t="s">
        <v>281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282</v>
      </c>
      <c r="AG2652" t="s">
        <v>283</v>
      </c>
      <c r="AH2652">
        <v>106</v>
      </c>
      <c r="AI2652">
        <f>"07211     "</f>
        <v>0</v>
      </c>
      <c r="AJ2652" t="s">
        <v>239</v>
      </c>
      <c r="AK2652" t="s">
        <v>240</v>
      </c>
      <c r="AL2652" t="s">
        <v>284</v>
      </c>
      <c r="AM2652" t="s">
        <v>285</v>
      </c>
      <c r="AN2652" t="s">
        <v>286</v>
      </c>
      <c r="AO2652" t="s">
        <v>224</v>
      </c>
    </row>
    <row r="2653" spans="1:41">
      <c r="A2653">
        <v>2871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4017</v>
      </c>
      <c r="I2653" t="s">
        <v>2229</v>
      </c>
      <c r="J2653" t="s">
        <v>2230</v>
      </c>
      <c r="K2653" t="s">
        <v>48</v>
      </c>
      <c r="L2653" t="s">
        <v>49</v>
      </c>
      <c r="M2653">
        <v>12</v>
      </c>
      <c r="N2653" t="s">
        <v>2231</v>
      </c>
      <c r="O2653" t="s">
        <v>51</v>
      </c>
      <c r="P2653" t="s">
        <v>1707</v>
      </c>
      <c r="Q2653" t="s">
        <v>53</v>
      </c>
      <c r="R2653" t="s">
        <v>1708</v>
      </c>
      <c r="S2653" t="s">
        <v>237</v>
      </c>
      <c r="T2653" t="s">
        <v>55</v>
      </c>
      <c r="U2653" t="s">
        <v>2232</v>
      </c>
      <c r="V2653" t="s">
        <v>80</v>
      </c>
      <c r="W2653" t="s">
        <v>80</v>
      </c>
      <c r="X2653" t="s">
        <v>60</v>
      </c>
      <c r="Y2653" t="s">
        <v>60</v>
      </c>
      <c r="Z2653" t="s">
        <v>61</v>
      </c>
      <c r="AA2653" t="s">
        <v>61</v>
      </c>
      <c r="AB2653" t="s">
        <v>61</v>
      </c>
      <c r="AC2653" t="s">
        <v>60</v>
      </c>
      <c r="AD2653" t="s">
        <v>61</v>
      </c>
      <c r="AE2653" t="s">
        <v>60</v>
      </c>
      <c r="AF2653" t="s">
        <v>2233</v>
      </c>
      <c r="AG2653" t="s">
        <v>2234</v>
      </c>
      <c r="AH2653">
        <v>20</v>
      </c>
      <c r="AI2653">
        <f>"07221     "</f>
        <v>0</v>
      </c>
      <c r="AJ2653" t="s">
        <v>353</v>
      </c>
      <c r="AK2653" t="s">
        <v>354</v>
      </c>
      <c r="AL2653" t="s">
        <v>1197</v>
      </c>
      <c r="AM2653" t="s">
        <v>1198</v>
      </c>
      <c r="AN2653" t="s">
        <v>1714</v>
      </c>
      <c r="AO2653" t="s">
        <v>70</v>
      </c>
    </row>
    <row r="2654" spans="1:41">
      <c r="A2654">
        <v>2631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277</v>
      </c>
      <c r="J2654" t="s">
        <v>278</v>
      </c>
      <c r="K2654" t="s">
        <v>48</v>
      </c>
      <c r="L2654" t="s">
        <v>49</v>
      </c>
      <c r="M2654">
        <v>16</v>
      </c>
      <c r="N2654" t="s">
        <v>279</v>
      </c>
      <c r="O2654" t="s">
        <v>51</v>
      </c>
      <c r="P2654" t="s">
        <v>280</v>
      </c>
      <c r="Q2654" t="s">
        <v>92</v>
      </c>
      <c r="R2654" t="s">
        <v>237</v>
      </c>
      <c r="S2654" t="s">
        <v>55</v>
      </c>
      <c r="T2654" t="s">
        <v>55</v>
      </c>
      <c r="U2654" t="s">
        <v>281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282</v>
      </c>
      <c r="AG2654" t="s">
        <v>283</v>
      </c>
      <c r="AH2654">
        <v>107</v>
      </c>
      <c r="AI2654">
        <f>"07211     "</f>
        <v>0</v>
      </c>
      <c r="AJ2654" t="s">
        <v>239</v>
      </c>
      <c r="AK2654" t="s">
        <v>240</v>
      </c>
      <c r="AL2654" t="s">
        <v>1868</v>
      </c>
      <c r="AM2654" t="s">
        <v>1869</v>
      </c>
      <c r="AN2654" t="s">
        <v>286</v>
      </c>
      <c r="AO2654" t="s">
        <v>223</v>
      </c>
    </row>
    <row r="2655" spans="1:41">
      <c r="A2655">
        <v>2632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4007</v>
      </c>
      <c r="I2655" t="s">
        <v>277</v>
      </c>
      <c r="J2655" t="s">
        <v>278</v>
      </c>
      <c r="K2655" t="s">
        <v>48</v>
      </c>
      <c r="L2655" t="s">
        <v>49</v>
      </c>
      <c r="M2655">
        <v>16</v>
      </c>
      <c r="N2655" t="s">
        <v>279</v>
      </c>
      <c r="O2655" t="s">
        <v>51</v>
      </c>
      <c r="P2655" t="s">
        <v>280</v>
      </c>
      <c r="Q2655" t="s">
        <v>92</v>
      </c>
      <c r="R2655" t="s">
        <v>237</v>
      </c>
      <c r="S2655" t="s">
        <v>55</v>
      </c>
      <c r="T2655" t="s">
        <v>55</v>
      </c>
      <c r="U2655" t="s">
        <v>281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282</v>
      </c>
      <c r="AG2655" t="s">
        <v>283</v>
      </c>
      <c r="AH2655">
        <v>109</v>
      </c>
      <c r="AI2655">
        <f>"07211     "</f>
        <v>0</v>
      </c>
      <c r="AJ2655" t="s">
        <v>239</v>
      </c>
      <c r="AK2655" t="s">
        <v>240</v>
      </c>
      <c r="AL2655" t="s">
        <v>1872</v>
      </c>
      <c r="AM2655" t="s">
        <v>1873</v>
      </c>
      <c r="AN2655" t="s">
        <v>286</v>
      </c>
      <c r="AO2655" t="s">
        <v>85</v>
      </c>
    </row>
    <row r="2656" spans="1:41">
      <c r="A2656">
        <v>2633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277</v>
      </c>
      <c r="J2656" t="s">
        <v>278</v>
      </c>
      <c r="K2656" t="s">
        <v>48</v>
      </c>
      <c r="L2656" t="s">
        <v>49</v>
      </c>
      <c r="M2656">
        <v>16</v>
      </c>
      <c r="N2656" t="s">
        <v>279</v>
      </c>
      <c r="O2656" t="s">
        <v>51</v>
      </c>
      <c r="P2656" t="s">
        <v>280</v>
      </c>
      <c r="Q2656" t="s">
        <v>92</v>
      </c>
      <c r="R2656" t="s">
        <v>237</v>
      </c>
      <c r="S2656" t="s">
        <v>55</v>
      </c>
      <c r="T2656" t="s">
        <v>55</v>
      </c>
      <c r="U2656" t="s">
        <v>281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282</v>
      </c>
      <c r="AG2656" t="s">
        <v>283</v>
      </c>
      <c r="AH2656">
        <v>111</v>
      </c>
      <c r="AI2656">
        <f>"07211     "</f>
        <v>0</v>
      </c>
      <c r="AJ2656" t="s">
        <v>239</v>
      </c>
      <c r="AK2656" t="s">
        <v>240</v>
      </c>
      <c r="AL2656" t="s">
        <v>140</v>
      </c>
      <c r="AM2656" t="s">
        <v>141</v>
      </c>
      <c r="AN2656" t="s">
        <v>286</v>
      </c>
      <c r="AO2656" t="s">
        <v>69</v>
      </c>
    </row>
    <row r="2657" spans="1:41">
      <c r="A2657">
        <v>2634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277</v>
      </c>
      <c r="J2657" t="s">
        <v>278</v>
      </c>
      <c r="K2657" t="s">
        <v>48</v>
      </c>
      <c r="L2657" t="s">
        <v>49</v>
      </c>
      <c r="M2657">
        <v>16</v>
      </c>
      <c r="N2657" t="s">
        <v>279</v>
      </c>
      <c r="O2657" t="s">
        <v>51</v>
      </c>
      <c r="P2657" t="s">
        <v>280</v>
      </c>
      <c r="Q2657" t="s">
        <v>92</v>
      </c>
      <c r="R2657" t="s">
        <v>237</v>
      </c>
      <c r="S2657" t="s">
        <v>55</v>
      </c>
      <c r="T2657" t="s">
        <v>55</v>
      </c>
      <c r="U2657" t="s">
        <v>281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282</v>
      </c>
      <c r="AG2657" t="s">
        <v>283</v>
      </c>
      <c r="AH2657">
        <v>112</v>
      </c>
      <c r="AI2657">
        <f>"07211     "</f>
        <v>0</v>
      </c>
      <c r="AJ2657" t="s">
        <v>239</v>
      </c>
      <c r="AK2657" t="s">
        <v>240</v>
      </c>
      <c r="AL2657" t="s">
        <v>284</v>
      </c>
      <c r="AM2657" t="s">
        <v>285</v>
      </c>
      <c r="AN2657" t="s">
        <v>286</v>
      </c>
      <c r="AO2657" t="s">
        <v>999</v>
      </c>
    </row>
    <row r="2658" spans="1:41">
      <c r="A2658">
        <v>2635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277</v>
      </c>
      <c r="J2658" t="s">
        <v>278</v>
      </c>
      <c r="K2658" t="s">
        <v>48</v>
      </c>
      <c r="L2658" t="s">
        <v>49</v>
      </c>
      <c r="M2658">
        <v>16</v>
      </c>
      <c r="N2658" t="s">
        <v>279</v>
      </c>
      <c r="O2658" t="s">
        <v>51</v>
      </c>
      <c r="P2658" t="s">
        <v>280</v>
      </c>
      <c r="Q2658" t="s">
        <v>92</v>
      </c>
      <c r="R2658" t="s">
        <v>237</v>
      </c>
      <c r="S2658" t="s">
        <v>55</v>
      </c>
      <c r="T2658" t="s">
        <v>55</v>
      </c>
      <c r="U2658" t="s">
        <v>281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282</v>
      </c>
      <c r="AG2658" t="s">
        <v>283</v>
      </c>
      <c r="AH2658">
        <v>113</v>
      </c>
      <c r="AI2658">
        <f>"07211     "</f>
        <v>0</v>
      </c>
      <c r="AJ2658" t="s">
        <v>239</v>
      </c>
      <c r="AK2658" t="s">
        <v>240</v>
      </c>
      <c r="AL2658" t="s">
        <v>284</v>
      </c>
      <c r="AM2658" t="s">
        <v>285</v>
      </c>
      <c r="AN2658" t="s">
        <v>286</v>
      </c>
      <c r="AO2658" t="s">
        <v>69</v>
      </c>
    </row>
    <row r="2659" spans="1:41">
      <c r="A2659">
        <v>2636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277</v>
      </c>
      <c r="J2659" t="s">
        <v>278</v>
      </c>
      <c r="K2659" t="s">
        <v>48</v>
      </c>
      <c r="L2659" t="s">
        <v>49</v>
      </c>
      <c r="M2659">
        <v>16</v>
      </c>
      <c r="N2659" t="s">
        <v>279</v>
      </c>
      <c r="O2659" t="s">
        <v>51</v>
      </c>
      <c r="P2659" t="s">
        <v>280</v>
      </c>
      <c r="Q2659" t="s">
        <v>92</v>
      </c>
      <c r="R2659" t="s">
        <v>237</v>
      </c>
      <c r="S2659" t="s">
        <v>55</v>
      </c>
      <c r="T2659" t="s">
        <v>55</v>
      </c>
      <c r="U2659" t="s">
        <v>281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282</v>
      </c>
      <c r="AG2659" t="s">
        <v>283</v>
      </c>
      <c r="AH2659">
        <v>114</v>
      </c>
      <c r="AI2659">
        <f>"07211     "</f>
        <v>0</v>
      </c>
      <c r="AJ2659" t="s">
        <v>239</v>
      </c>
      <c r="AK2659" t="s">
        <v>240</v>
      </c>
      <c r="AL2659" t="s">
        <v>1870</v>
      </c>
      <c r="AM2659" t="s">
        <v>1871</v>
      </c>
      <c r="AN2659" t="s">
        <v>286</v>
      </c>
      <c r="AO2659" t="s">
        <v>999</v>
      </c>
    </row>
    <row r="2660" spans="1:41">
      <c r="A2660">
        <v>2637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277</v>
      </c>
      <c r="J2660" t="s">
        <v>278</v>
      </c>
      <c r="K2660" t="s">
        <v>48</v>
      </c>
      <c r="L2660" t="s">
        <v>49</v>
      </c>
      <c r="M2660">
        <v>16</v>
      </c>
      <c r="N2660" t="s">
        <v>279</v>
      </c>
      <c r="O2660" t="s">
        <v>51</v>
      </c>
      <c r="P2660" t="s">
        <v>280</v>
      </c>
      <c r="Q2660" t="s">
        <v>92</v>
      </c>
      <c r="R2660" t="s">
        <v>237</v>
      </c>
      <c r="S2660" t="s">
        <v>55</v>
      </c>
      <c r="T2660" t="s">
        <v>55</v>
      </c>
      <c r="U2660" t="s">
        <v>281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282</v>
      </c>
      <c r="AG2660" t="s">
        <v>283</v>
      </c>
      <c r="AH2660">
        <v>115</v>
      </c>
      <c r="AI2660">
        <f>"07211     "</f>
        <v>0</v>
      </c>
      <c r="AJ2660" t="s">
        <v>239</v>
      </c>
      <c r="AK2660" t="s">
        <v>240</v>
      </c>
      <c r="AL2660" t="s">
        <v>1456</v>
      </c>
      <c r="AM2660" t="s">
        <v>1457</v>
      </c>
      <c r="AN2660" t="s">
        <v>286</v>
      </c>
      <c r="AO2660" t="s">
        <v>71</v>
      </c>
    </row>
    <row r="2661" spans="1:41">
      <c r="A2661">
        <v>2638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277</v>
      </c>
      <c r="J2661" t="s">
        <v>278</v>
      </c>
      <c r="K2661" t="s">
        <v>48</v>
      </c>
      <c r="L2661" t="s">
        <v>49</v>
      </c>
      <c r="M2661">
        <v>16</v>
      </c>
      <c r="N2661" t="s">
        <v>279</v>
      </c>
      <c r="O2661" t="s">
        <v>51</v>
      </c>
      <c r="P2661" t="s">
        <v>280</v>
      </c>
      <c r="Q2661" t="s">
        <v>92</v>
      </c>
      <c r="R2661" t="s">
        <v>237</v>
      </c>
      <c r="S2661" t="s">
        <v>55</v>
      </c>
      <c r="T2661" t="s">
        <v>55</v>
      </c>
      <c r="U2661" t="s">
        <v>281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282</v>
      </c>
      <c r="AG2661" t="s">
        <v>283</v>
      </c>
      <c r="AH2661">
        <v>116</v>
      </c>
      <c r="AI2661">
        <f>"07211     "</f>
        <v>0</v>
      </c>
      <c r="AJ2661" t="s">
        <v>239</v>
      </c>
      <c r="AK2661" t="s">
        <v>240</v>
      </c>
      <c r="AL2661" t="s">
        <v>1456</v>
      </c>
      <c r="AM2661" t="s">
        <v>1457</v>
      </c>
      <c r="AN2661" t="s">
        <v>286</v>
      </c>
      <c r="AO2661" t="s">
        <v>70</v>
      </c>
    </row>
    <row r="2662" spans="1:41">
      <c r="A2662">
        <v>2639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277</v>
      </c>
      <c r="J2662" t="s">
        <v>278</v>
      </c>
      <c r="K2662" t="s">
        <v>48</v>
      </c>
      <c r="L2662" t="s">
        <v>49</v>
      </c>
      <c r="M2662">
        <v>16</v>
      </c>
      <c r="N2662" t="s">
        <v>279</v>
      </c>
      <c r="O2662" t="s">
        <v>51</v>
      </c>
      <c r="P2662" t="s">
        <v>280</v>
      </c>
      <c r="Q2662" t="s">
        <v>92</v>
      </c>
      <c r="R2662" t="s">
        <v>237</v>
      </c>
      <c r="S2662" t="s">
        <v>55</v>
      </c>
      <c r="T2662" t="s">
        <v>55</v>
      </c>
      <c r="U2662" t="s">
        <v>281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282</v>
      </c>
      <c r="AG2662" t="s">
        <v>283</v>
      </c>
      <c r="AH2662">
        <v>117</v>
      </c>
      <c r="AI2662">
        <f>"07211     "</f>
        <v>0</v>
      </c>
      <c r="AJ2662" t="s">
        <v>239</v>
      </c>
      <c r="AK2662" t="s">
        <v>240</v>
      </c>
      <c r="AL2662" t="s">
        <v>284</v>
      </c>
      <c r="AM2662" t="s">
        <v>285</v>
      </c>
      <c r="AN2662" t="s">
        <v>286</v>
      </c>
      <c r="AO2662" t="s">
        <v>70</v>
      </c>
    </row>
    <row r="2663" spans="1:41">
      <c r="A2663">
        <v>2640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277</v>
      </c>
      <c r="J2663" t="s">
        <v>278</v>
      </c>
      <c r="K2663" t="s">
        <v>48</v>
      </c>
      <c r="L2663" t="s">
        <v>49</v>
      </c>
      <c r="M2663">
        <v>16</v>
      </c>
      <c r="N2663" t="s">
        <v>279</v>
      </c>
      <c r="O2663" t="s">
        <v>51</v>
      </c>
      <c r="P2663" t="s">
        <v>280</v>
      </c>
      <c r="Q2663" t="s">
        <v>92</v>
      </c>
      <c r="R2663" t="s">
        <v>237</v>
      </c>
      <c r="S2663" t="s">
        <v>55</v>
      </c>
      <c r="T2663" t="s">
        <v>55</v>
      </c>
      <c r="U2663" t="s">
        <v>281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282</v>
      </c>
      <c r="AG2663" t="s">
        <v>283</v>
      </c>
      <c r="AH2663">
        <v>120</v>
      </c>
      <c r="AI2663">
        <f>"07211     "</f>
        <v>0</v>
      </c>
      <c r="AJ2663" t="s">
        <v>239</v>
      </c>
      <c r="AK2663" t="s">
        <v>240</v>
      </c>
      <c r="AL2663" t="s">
        <v>140</v>
      </c>
      <c r="AM2663" t="s">
        <v>141</v>
      </c>
      <c r="AN2663" t="s">
        <v>286</v>
      </c>
      <c r="AO2663" t="s">
        <v>999</v>
      </c>
    </row>
    <row r="2664" spans="1:41">
      <c r="A2664">
        <v>2641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277</v>
      </c>
      <c r="J2664" t="s">
        <v>278</v>
      </c>
      <c r="K2664" t="s">
        <v>48</v>
      </c>
      <c r="L2664" t="s">
        <v>49</v>
      </c>
      <c r="M2664">
        <v>16</v>
      </c>
      <c r="N2664" t="s">
        <v>279</v>
      </c>
      <c r="O2664" t="s">
        <v>51</v>
      </c>
      <c r="P2664" t="s">
        <v>280</v>
      </c>
      <c r="Q2664" t="s">
        <v>92</v>
      </c>
      <c r="R2664" t="s">
        <v>237</v>
      </c>
      <c r="S2664" t="s">
        <v>55</v>
      </c>
      <c r="T2664" t="s">
        <v>55</v>
      </c>
      <c r="U2664" t="s">
        <v>281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282</v>
      </c>
      <c r="AG2664" t="s">
        <v>283</v>
      </c>
      <c r="AH2664">
        <v>121</v>
      </c>
      <c r="AI2664">
        <f>"07211     "</f>
        <v>0</v>
      </c>
      <c r="AJ2664" t="s">
        <v>239</v>
      </c>
      <c r="AK2664" t="s">
        <v>240</v>
      </c>
      <c r="AL2664" t="s">
        <v>1868</v>
      </c>
      <c r="AM2664" t="s">
        <v>1869</v>
      </c>
      <c r="AN2664" t="s">
        <v>286</v>
      </c>
      <c r="AO2664" t="s">
        <v>1994</v>
      </c>
    </row>
    <row r="2665" spans="1:41">
      <c r="A2665">
        <v>2642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277</v>
      </c>
      <c r="J2665" t="s">
        <v>278</v>
      </c>
      <c r="K2665" t="s">
        <v>48</v>
      </c>
      <c r="L2665" t="s">
        <v>49</v>
      </c>
      <c r="M2665">
        <v>16</v>
      </c>
      <c r="N2665" t="s">
        <v>279</v>
      </c>
      <c r="O2665" t="s">
        <v>51</v>
      </c>
      <c r="P2665" t="s">
        <v>280</v>
      </c>
      <c r="Q2665" t="s">
        <v>92</v>
      </c>
      <c r="R2665" t="s">
        <v>237</v>
      </c>
      <c r="S2665" t="s">
        <v>55</v>
      </c>
      <c r="T2665" t="s">
        <v>55</v>
      </c>
      <c r="U2665" t="s">
        <v>281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282</v>
      </c>
      <c r="AG2665" t="s">
        <v>283</v>
      </c>
      <c r="AH2665">
        <v>124</v>
      </c>
      <c r="AI2665">
        <f>"07211     "</f>
        <v>0</v>
      </c>
      <c r="AJ2665" t="s">
        <v>239</v>
      </c>
      <c r="AK2665" t="s">
        <v>240</v>
      </c>
      <c r="AL2665" t="s">
        <v>1456</v>
      </c>
      <c r="AM2665" t="s">
        <v>1457</v>
      </c>
      <c r="AN2665" t="s">
        <v>286</v>
      </c>
      <c r="AO2665" t="s">
        <v>69</v>
      </c>
    </row>
    <row r="2666" spans="1:41">
      <c r="A2666">
        <v>2643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277</v>
      </c>
      <c r="J2666" t="s">
        <v>278</v>
      </c>
      <c r="K2666" t="s">
        <v>48</v>
      </c>
      <c r="L2666" t="s">
        <v>49</v>
      </c>
      <c r="M2666">
        <v>16</v>
      </c>
      <c r="N2666" t="s">
        <v>279</v>
      </c>
      <c r="O2666" t="s">
        <v>51</v>
      </c>
      <c r="P2666" t="s">
        <v>280</v>
      </c>
      <c r="Q2666" t="s">
        <v>92</v>
      </c>
      <c r="R2666" t="s">
        <v>237</v>
      </c>
      <c r="S2666" t="s">
        <v>55</v>
      </c>
      <c r="T2666" t="s">
        <v>55</v>
      </c>
      <c r="U2666" t="s">
        <v>281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282</v>
      </c>
      <c r="AG2666" t="s">
        <v>283</v>
      </c>
      <c r="AH2666">
        <v>125</v>
      </c>
      <c r="AI2666">
        <f>"07211     "</f>
        <v>0</v>
      </c>
      <c r="AJ2666" t="s">
        <v>239</v>
      </c>
      <c r="AK2666" t="s">
        <v>240</v>
      </c>
      <c r="AL2666" t="s">
        <v>140</v>
      </c>
      <c r="AM2666" t="s">
        <v>141</v>
      </c>
      <c r="AN2666" t="s">
        <v>286</v>
      </c>
      <c r="AO2666" t="s">
        <v>69</v>
      </c>
    </row>
    <row r="2667" spans="1:41">
      <c r="A2667">
        <v>2644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277</v>
      </c>
      <c r="J2667" t="s">
        <v>278</v>
      </c>
      <c r="K2667" t="s">
        <v>48</v>
      </c>
      <c r="L2667" t="s">
        <v>49</v>
      </c>
      <c r="M2667">
        <v>16</v>
      </c>
      <c r="N2667" t="s">
        <v>279</v>
      </c>
      <c r="O2667" t="s">
        <v>51</v>
      </c>
      <c r="P2667" t="s">
        <v>280</v>
      </c>
      <c r="Q2667" t="s">
        <v>92</v>
      </c>
      <c r="R2667" t="s">
        <v>237</v>
      </c>
      <c r="S2667" t="s">
        <v>55</v>
      </c>
      <c r="T2667" t="s">
        <v>55</v>
      </c>
      <c r="U2667" t="s">
        <v>281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282</v>
      </c>
      <c r="AG2667" t="s">
        <v>283</v>
      </c>
      <c r="AH2667">
        <v>126</v>
      </c>
      <c r="AI2667">
        <f>"07211     "</f>
        <v>0</v>
      </c>
      <c r="AJ2667" t="s">
        <v>239</v>
      </c>
      <c r="AK2667" t="s">
        <v>240</v>
      </c>
      <c r="AL2667" t="s">
        <v>140</v>
      </c>
      <c r="AM2667" t="s">
        <v>141</v>
      </c>
      <c r="AN2667" t="s">
        <v>286</v>
      </c>
      <c r="AO2667" t="s">
        <v>69</v>
      </c>
    </row>
    <row r="2668" spans="1:41">
      <c r="A2668">
        <v>2645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277</v>
      </c>
      <c r="J2668" t="s">
        <v>278</v>
      </c>
      <c r="K2668" t="s">
        <v>48</v>
      </c>
      <c r="L2668" t="s">
        <v>49</v>
      </c>
      <c r="M2668">
        <v>16</v>
      </c>
      <c r="N2668" t="s">
        <v>279</v>
      </c>
      <c r="O2668" t="s">
        <v>51</v>
      </c>
      <c r="P2668" t="s">
        <v>280</v>
      </c>
      <c r="Q2668" t="s">
        <v>92</v>
      </c>
      <c r="R2668" t="s">
        <v>237</v>
      </c>
      <c r="S2668" t="s">
        <v>55</v>
      </c>
      <c r="T2668" t="s">
        <v>55</v>
      </c>
      <c r="U2668" t="s">
        <v>281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282</v>
      </c>
      <c r="AG2668" t="s">
        <v>283</v>
      </c>
      <c r="AH2668">
        <v>127</v>
      </c>
      <c r="AI2668">
        <f>"07211     "</f>
        <v>0</v>
      </c>
      <c r="AJ2668" t="s">
        <v>239</v>
      </c>
      <c r="AK2668" t="s">
        <v>240</v>
      </c>
      <c r="AL2668" t="s">
        <v>284</v>
      </c>
      <c r="AM2668" t="s">
        <v>285</v>
      </c>
      <c r="AN2668" t="s">
        <v>286</v>
      </c>
      <c r="AO2668" t="s">
        <v>70</v>
      </c>
    </row>
    <row r="2669" spans="1:41">
      <c r="A2669">
        <v>2646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277</v>
      </c>
      <c r="J2669" t="s">
        <v>278</v>
      </c>
      <c r="K2669" t="s">
        <v>48</v>
      </c>
      <c r="L2669" t="s">
        <v>49</v>
      </c>
      <c r="M2669">
        <v>16</v>
      </c>
      <c r="N2669" t="s">
        <v>279</v>
      </c>
      <c r="O2669" t="s">
        <v>51</v>
      </c>
      <c r="P2669" t="s">
        <v>280</v>
      </c>
      <c r="Q2669" t="s">
        <v>92</v>
      </c>
      <c r="R2669" t="s">
        <v>237</v>
      </c>
      <c r="S2669" t="s">
        <v>55</v>
      </c>
      <c r="T2669" t="s">
        <v>55</v>
      </c>
      <c r="U2669" t="s">
        <v>281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282</v>
      </c>
      <c r="AG2669" t="s">
        <v>283</v>
      </c>
      <c r="AH2669">
        <v>128</v>
      </c>
      <c r="AI2669">
        <f>"07211     "</f>
        <v>0</v>
      </c>
      <c r="AJ2669" t="s">
        <v>239</v>
      </c>
      <c r="AK2669" t="s">
        <v>240</v>
      </c>
      <c r="AL2669" t="s">
        <v>1870</v>
      </c>
      <c r="AM2669" t="s">
        <v>1871</v>
      </c>
      <c r="AN2669" t="s">
        <v>286</v>
      </c>
      <c r="AO2669" t="s">
        <v>999</v>
      </c>
    </row>
    <row r="2670" spans="1:41">
      <c r="A2670">
        <v>2647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277</v>
      </c>
      <c r="J2670" t="s">
        <v>278</v>
      </c>
      <c r="K2670" t="s">
        <v>48</v>
      </c>
      <c r="L2670" t="s">
        <v>49</v>
      </c>
      <c r="M2670">
        <v>16</v>
      </c>
      <c r="N2670" t="s">
        <v>279</v>
      </c>
      <c r="O2670" t="s">
        <v>51</v>
      </c>
      <c r="P2670" t="s">
        <v>280</v>
      </c>
      <c r="Q2670" t="s">
        <v>92</v>
      </c>
      <c r="R2670" t="s">
        <v>237</v>
      </c>
      <c r="S2670" t="s">
        <v>55</v>
      </c>
      <c r="T2670" t="s">
        <v>55</v>
      </c>
      <c r="U2670" t="s">
        <v>281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282</v>
      </c>
      <c r="AG2670" t="s">
        <v>283</v>
      </c>
      <c r="AH2670">
        <v>129</v>
      </c>
      <c r="AI2670">
        <f>"07211     "</f>
        <v>0</v>
      </c>
      <c r="AJ2670" t="s">
        <v>239</v>
      </c>
      <c r="AK2670" t="s">
        <v>240</v>
      </c>
      <c r="AL2670" t="s">
        <v>284</v>
      </c>
      <c r="AM2670" t="s">
        <v>285</v>
      </c>
      <c r="AN2670" t="s">
        <v>286</v>
      </c>
      <c r="AO2670" t="s">
        <v>70</v>
      </c>
    </row>
    <row r="2671" spans="1:41">
      <c r="A2671">
        <v>2648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277</v>
      </c>
      <c r="J2671" t="s">
        <v>278</v>
      </c>
      <c r="K2671" t="s">
        <v>48</v>
      </c>
      <c r="L2671" t="s">
        <v>49</v>
      </c>
      <c r="M2671">
        <v>16</v>
      </c>
      <c r="N2671" t="s">
        <v>279</v>
      </c>
      <c r="O2671" t="s">
        <v>51</v>
      </c>
      <c r="P2671" t="s">
        <v>280</v>
      </c>
      <c r="Q2671" t="s">
        <v>92</v>
      </c>
      <c r="R2671" t="s">
        <v>237</v>
      </c>
      <c r="S2671" t="s">
        <v>55</v>
      </c>
      <c r="T2671" t="s">
        <v>55</v>
      </c>
      <c r="U2671" t="s">
        <v>281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282</v>
      </c>
      <c r="AG2671" t="s">
        <v>283</v>
      </c>
      <c r="AH2671">
        <v>131</v>
      </c>
      <c r="AI2671">
        <f>"07211     "</f>
        <v>0</v>
      </c>
      <c r="AJ2671" t="s">
        <v>239</v>
      </c>
      <c r="AK2671" t="s">
        <v>240</v>
      </c>
      <c r="AL2671" t="s">
        <v>140</v>
      </c>
      <c r="AM2671" t="s">
        <v>141</v>
      </c>
      <c r="AN2671" t="s">
        <v>286</v>
      </c>
      <c r="AO2671" t="s">
        <v>223</v>
      </c>
    </row>
    <row r="2672" spans="1:41">
      <c r="A2672">
        <v>2649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277</v>
      </c>
      <c r="J2672" t="s">
        <v>278</v>
      </c>
      <c r="K2672" t="s">
        <v>48</v>
      </c>
      <c r="L2672" t="s">
        <v>49</v>
      </c>
      <c r="M2672">
        <v>16</v>
      </c>
      <c r="N2672" t="s">
        <v>279</v>
      </c>
      <c r="O2672" t="s">
        <v>51</v>
      </c>
      <c r="P2672" t="s">
        <v>280</v>
      </c>
      <c r="Q2672" t="s">
        <v>92</v>
      </c>
      <c r="R2672" t="s">
        <v>237</v>
      </c>
      <c r="S2672" t="s">
        <v>55</v>
      </c>
      <c r="T2672" t="s">
        <v>55</v>
      </c>
      <c r="U2672" t="s">
        <v>281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282</v>
      </c>
      <c r="AG2672" t="s">
        <v>283</v>
      </c>
      <c r="AH2672">
        <v>132</v>
      </c>
      <c r="AI2672">
        <f>"07211     "</f>
        <v>0</v>
      </c>
      <c r="AJ2672" t="s">
        <v>239</v>
      </c>
      <c r="AK2672" t="s">
        <v>240</v>
      </c>
      <c r="AL2672" t="s">
        <v>1870</v>
      </c>
      <c r="AM2672" t="s">
        <v>1871</v>
      </c>
      <c r="AN2672" t="s">
        <v>286</v>
      </c>
      <c r="AO2672" t="s">
        <v>70</v>
      </c>
    </row>
    <row r="2673" spans="1:41">
      <c r="A2673">
        <v>2650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277</v>
      </c>
      <c r="J2673" t="s">
        <v>278</v>
      </c>
      <c r="K2673" t="s">
        <v>48</v>
      </c>
      <c r="L2673" t="s">
        <v>49</v>
      </c>
      <c r="M2673">
        <v>16</v>
      </c>
      <c r="N2673" t="s">
        <v>279</v>
      </c>
      <c r="O2673" t="s">
        <v>51</v>
      </c>
      <c r="P2673" t="s">
        <v>280</v>
      </c>
      <c r="Q2673" t="s">
        <v>92</v>
      </c>
      <c r="R2673" t="s">
        <v>237</v>
      </c>
      <c r="S2673" t="s">
        <v>55</v>
      </c>
      <c r="T2673" t="s">
        <v>55</v>
      </c>
      <c r="U2673" t="s">
        <v>281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282</v>
      </c>
      <c r="AG2673" t="s">
        <v>283</v>
      </c>
      <c r="AH2673">
        <v>133</v>
      </c>
      <c r="AI2673">
        <f>"07211     "</f>
        <v>0</v>
      </c>
      <c r="AJ2673" t="s">
        <v>239</v>
      </c>
      <c r="AK2673" t="s">
        <v>240</v>
      </c>
      <c r="AL2673" t="s">
        <v>1870</v>
      </c>
      <c r="AM2673" t="s">
        <v>1871</v>
      </c>
      <c r="AN2673" t="s">
        <v>286</v>
      </c>
      <c r="AO2673" t="s">
        <v>71</v>
      </c>
    </row>
    <row r="2674" spans="1:41">
      <c r="A2674">
        <v>2651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277</v>
      </c>
      <c r="J2674" t="s">
        <v>278</v>
      </c>
      <c r="K2674" t="s">
        <v>48</v>
      </c>
      <c r="L2674" t="s">
        <v>49</v>
      </c>
      <c r="M2674">
        <v>16</v>
      </c>
      <c r="N2674" t="s">
        <v>279</v>
      </c>
      <c r="O2674" t="s">
        <v>51</v>
      </c>
      <c r="P2674" t="s">
        <v>280</v>
      </c>
      <c r="Q2674" t="s">
        <v>92</v>
      </c>
      <c r="R2674" t="s">
        <v>237</v>
      </c>
      <c r="S2674" t="s">
        <v>55</v>
      </c>
      <c r="T2674" t="s">
        <v>55</v>
      </c>
      <c r="U2674" t="s">
        <v>281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282</v>
      </c>
      <c r="AG2674" t="s">
        <v>283</v>
      </c>
      <c r="AH2674">
        <v>134</v>
      </c>
      <c r="AI2674">
        <f>"07211     "</f>
        <v>0</v>
      </c>
      <c r="AJ2674" t="s">
        <v>239</v>
      </c>
      <c r="AK2674" t="s">
        <v>240</v>
      </c>
      <c r="AL2674" t="s">
        <v>1870</v>
      </c>
      <c r="AM2674" t="s">
        <v>1871</v>
      </c>
      <c r="AN2674" t="s">
        <v>286</v>
      </c>
      <c r="AO2674" t="s">
        <v>70</v>
      </c>
    </row>
    <row r="2675" spans="1:41">
      <c r="A2675">
        <v>2652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277</v>
      </c>
      <c r="J2675" t="s">
        <v>278</v>
      </c>
      <c r="K2675" t="s">
        <v>48</v>
      </c>
      <c r="L2675" t="s">
        <v>49</v>
      </c>
      <c r="M2675">
        <v>16</v>
      </c>
      <c r="N2675" t="s">
        <v>279</v>
      </c>
      <c r="O2675" t="s">
        <v>51</v>
      </c>
      <c r="P2675" t="s">
        <v>280</v>
      </c>
      <c r="Q2675" t="s">
        <v>92</v>
      </c>
      <c r="R2675" t="s">
        <v>237</v>
      </c>
      <c r="S2675" t="s">
        <v>55</v>
      </c>
      <c r="T2675" t="s">
        <v>55</v>
      </c>
      <c r="U2675" t="s">
        <v>281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282</v>
      </c>
      <c r="AG2675" t="s">
        <v>283</v>
      </c>
      <c r="AH2675">
        <v>135</v>
      </c>
      <c r="AI2675">
        <f>"07211     "</f>
        <v>0</v>
      </c>
      <c r="AJ2675" t="s">
        <v>239</v>
      </c>
      <c r="AK2675" t="s">
        <v>240</v>
      </c>
      <c r="AL2675" t="s">
        <v>1870</v>
      </c>
      <c r="AM2675" t="s">
        <v>1871</v>
      </c>
      <c r="AN2675" t="s">
        <v>286</v>
      </c>
      <c r="AO2675" t="s">
        <v>70</v>
      </c>
    </row>
    <row r="2676" spans="1:41">
      <c r="A2676">
        <v>2653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277</v>
      </c>
      <c r="J2676" t="s">
        <v>278</v>
      </c>
      <c r="K2676" t="s">
        <v>48</v>
      </c>
      <c r="L2676" t="s">
        <v>49</v>
      </c>
      <c r="M2676">
        <v>16</v>
      </c>
      <c r="N2676" t="s">
        <v>279</v>
      </c>
      <c r="O2676" t="s">
        <v>51</v>
      </c>
      <c r="P2676" t="s">
        <v>280</v>
      </c>
      <c r="Q2676" t="s">
        <v>92</v>
      </c>
      <c r="R2676" t="s">
        <v>237</v>
      </c>
      <c r="S2676" t="s">
        <v>55</v>
      </c>
      <c r="T2676" t="s">
        <v>55</v>
      </c>
      <c r="U2676" t="s">
        <v>281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282</v>
      </c>
      <c r="AG2676" t="s">
        <v>283</v>
      </c>
      <c r="AH2676">
        <v>136</v>
      </c>
      <c r="AI2676">
        <f>"07211     "</f>
        <v>0</v>
      </c>
      <c r="AJ2676" t="s">
        <v>239</v>
      </c>
      <c r="AK2676" t="s">
        <v>240</v>
      </c>
      <c r="AL2676" t="s">
        <v>1870</v>
      </c>
      <c r="AM2676" t="s">
        <v>1871</v>
      </c>
      <c r="AN2676" t="s">
        <v>286</v>
      </c>
      <c r="AO2676" t="s">
        <v>253</v>
      </c>
    </row>
    <row r="2677" spans="1:41">
      <c r="A2677">
        <v>2654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277</v>
      </c>
      <c r="J2677" t="s">
        <v>278</v>
      </c>
      <c r="K2677" t="s">
        <v>48</v>
      </c>
      <c r="L2677" t="s">
        <v>49</v>
      </c>
      <c r="M2677">
        <v>16</v>
      </c>
      <c r="N2677" t="s">
        <v>279</v>
      </c>
      <c r="O2677" t="s">
        <v>51</v>
      </c>
      <c r="P2677" t="s">
        <v>280</v>
      </c>
      <c r="Q2677" t="s">
        <v>92</v>
      </c>
      <c r="R2677" t="s">
        <v>237</v>
      </c>
      <c r="S2677" t="s">
        <v>55</v>
      </c>
      <c r="T2677" t="s">
        <v>55</v>
      </c>
      <c r="U2677" t="s">
        <v>281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282</v>
      </c>
      <c r="AG2677" t="s">
        <v>283</v>
      </c>
      <c r="AH2677">
        <v>137</v>
      </c>
      <c r="AI2677">
        <f>"07211     "</f>
        <v>0</v>
      </c>
      <c r="AJ2677" t="s">
        <v>239</v>
      </c>
      <c r="AK2677" t="s">
        <v>240</v>
      </c>
      <c r="AL2677" t="s">
        <v>140</v>
      </c>
      <c r="AM2677" t="s">
        <v>141</v>
      </c>
      <c r="AN2677" t="s">
        <v>286</v>
      </c>
      <c r="AO2677" t="s">
        <v>71</v>
      </c>
    </row>
    <row r="2678" spans="1:41">
      <c r="A2678">
        <v>2655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277</v>
      </c>
      <c r="J2678" t="s">
        <v>278</v>
      </c>
      <c r="K2678" t="s">
        <v>48</v>
      </c>
      <c r="L2678" t="s">
        <v>49</v>
      </c>
      <c r="M2678">
        <v>16</v>
      </c>
      <c r="N2678" t="s">
        <v>279</v>
      </c>
      <c r="O2678" t="s">
        <v>51</v>
      </c>
      <c r="P2678" t="s">
        <v>280</v>
      </c>
      <c r="Q2678" t="s">
        <v>92</v>
      </c>
      <c r="R2678" t="s">
        <v>237</v>
      </c>
      <c r="S2678" t="s">
        <v>55</v>
      </c>
      <c r="T2678" t="s">
        <v>55</v>
      </c>
      <c r="U2678" t="s">
        <v>281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282</v>
      </c>
      <c r="AG2678" t="s">
        <v>283</v>
      </c>
      <c r="AH2678">
        <v>139</v>
      </c>
      <c r="AI2678">
        <f>"07211     "</f>
        <v>0</v>
      </c>
      <c r="AJ2678" t="s">
        <v>239</v>
      </c>
      <c r="AK2678" t="s">
        <v>240</v>
      </c>
      <c r="AL2678" t="s">
        <v>1868</v>
      </c>
      <c r="AM2678" t="s">
        <v>1869</v>
      </c>
      <c r="AN2678" t="s">
        <v>286</v>
      </c>
      <c r="AO2678" t="s">
        <v>142</v>
      </c>
    </row>
    <row r="2679" spans="1:41">
      <c r="A2679">
        <v>2657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277</v>
      </c>
      <c r="J2679" t="s">
        <v>278</v>
      </c>
      <c r="K2679" t="s">
        <v>48</v>
      </c>
      <c r="L2679" t="s">
        <v>49</v>
      </c>
      <c r="M2679">
        <v>16</v>
      </c>
      <c r="N2679" t="s">
        <v>279</v>
      </c>
      <c r="O2679" t="s">
        <v>51</v>
      </c>
      <c r="P2679" t="s">
        <v>280</v>
      </c>
      <c r="Q2679" t="s">
        <v>92</v>
      </c>
      <c r="R2679" t="s">
        <v>237</v>
      </c>
      <c r="S2679" t="s">
        <v>55</v>
      </c>
      <c r="T2679" t="s">
        <v>55</v>
      </c>
      <c r="U2679" t="s">
        <v>281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282</v>
      </c>
      <c r="AG2679" t="s">
        <v>283</v>
      </c>
      <c r="AH2679">
        <v>141</v>
      </c>
      <c r="AI2679">
        <f>"07211     "</f>
        <v>0</v>
      </c>
      <c r="AJ2679" t="s">
        <v>239</v>
      </c>
      <c r="AK2679" t="s">
        <v>240</v>
      </c>
      <c r="AL2679" t="s">
        <v>140</v>
      </c>
      <c r="AM2679" t="s">
        <v>141</v>
      </c>
      <c r="AN2679" t="s">
        <v>286</v>
      </c>
      <c r="AO2679" t="s">
        <v>70</v>
      </c>
    </row>
    <row r="2680" spans="1:41">
      <c r="A2680">
        <v>2658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277</v>
      </c>
      <c r="J2680" t="s">
        <v>278</v>
      </c>
      <c r="K2680" t="s">
        <v>48</v>
      </c>
      <c r="L2680" t="s">
        <v>49</v>
      </c>
      <c r="M2680">
        <v>16</v>
      </c>
      <c r="N2680" t="s">
        <v>279</v>
      </c>
      <c r="O2680" t="s">
        <v>51</v>
      </c>
      <c r="P2680" t="s">
        <v>280</v>
      </c>
      <c r="Q2680" t="s">
        <v>92</v>
      </c>
      <c r="R2680" t="s">
        <v>237</v>
      </c>
      <c r="S2680" t="s">
        <v>55</v>
      </c>
      <c r="T2680" t="s">
        <v>55</v>
      </c>
      <c r="U2680" t="s">
        <v>281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282</v>
      </c>
      <c r="AG2680" t="s">
        <v>283</v>
      </c>
      <c r="AH2680">
        <v>142</v>
      </c>
      <c r="AI2680">
        <f>"07211     "</f>
        <v>0</v>
      </c>
      <c r="AJ2680" t="s">
        <v>239</v>
      </c>
      <c r="AK2680" t="s">
        <v>240</v>
      </c>
      <c r="AL2680" t="s">
        <v>1868</v>
      </c>
      <c r="AM2680" t="s">
        <v>1869</v>
      </c>
      <c r="AN2680" t="s">
        <v>286</v>
      </c>
      <c r="AO2680" t="s">
        <v>1505</v>
      </c>
    </row>
    <row r="2681" spans="1:41">
      <c r="A2681">
        <v>2659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277</v>
      </c>
      <c r="J2681" t="s">
        <v>278</v>
      </c>
      <c r="K2681" t="s">
        <v>48</v>
      </c>
      <c r="L2681" t="s">
        <v>49</v>
      </c>
      <c r="M2681">
        <v>16</v>
      </c>
      <c r="N2681" t="s">
        <v>279</v>
      </c>
      <c r="O2681" t="s">
        <v>51</v>
      </c>
      <c r="P2681" t="s">
        <v>280</v>
      </c>
      <c r="Q2681" t="s">
        <v>92</v>
      </c>
      <c r="R2681" t="s">
        <v>237</v>
      </c>
      <c r="S2681" t="s">
        <v>55</v>
      </c>
      <c r="T2681" t="s">
        <v>55</v>
      </c>
      <c r="U2681" t="s">
        <v>281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282</v>
      </c>
      <c r="AG2681" t="s">
        <v>283</v>
      </c>
      <c r="AH2681">
        <v>143</v>
      </c>
      <c r="AI2681">
        <f>"07211     "</f>
        <v>0</v>
      </c>
      <c r="AJ2681" t="s">
        <v>239</v>
      </c>
      <c r="AK2681" t="s">
        <v>240</v>
      </c>
      <c r="AL2681" t="s">
        <v>1870</v>
      </c>
      <c r="AM2681" t="s">
        <v>1871</v>
      </c>
      <c r="AN2681" t="s">
        <v>286</v>
      </c>
      <c r="AO2681" t="s">
        <v>70</v>
      </c>
    </row>
    <row r="2682" spans="1:41">
      <c r="A2682">
        <v>2660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277</v>
      </c>
      <c r="J2682" t="s">
        <v>278</v>
      </c>
      <c r="K2682" t="s">
        <v>48</v>
      </c>
      <c r="L2682" t="s">
        <v>49</v>
      </c>
      <c r="M2682">
        <v>16</v>
      </c>
      <c r="N2682" t="s">
        <v>279</v>
      </c>
      <c r="O2682" t="s">
        <v>51</v>
      </c>
      <c r="P2682" t="s">
        <v>280</v>
      </c>
      <c r="Q2682" t="s">
        <v>92</v>
      </c>
      <c r="R2682" t="s">
        <v>237</v>
      </c>
      <c r="S2682" t="s">
        <v>55</v>
      </c>
      <c r="T2682" t="s">
        <v>55</v>
      </c>
      <c r="U2682" t="s">
        <v>281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282</v>
      </c>
      <c r="AG2682" t="s">
        <v>283</v>
      </c>
      <c r="AH2682">
        <v>144</v>
      </c>
      <c r="AI2682">
        <f>"07211     "</f>
        <v>0</v>
      </c>
      <c r="AJ2682" t="s">
        <v>239</v>
      </c>
      <c r="AK2682" t="s">
        <v>240</v>
      </c>
      <c r="AL2682" t="s">
        <v>1868</v>
      </c>
      <c r="AM2682" t="s">
        <v>1869</v>
      </c>
      <c r="AN2682" t="s">
        <v>286</v>
      </c>
      <c r="AO2682" t="s">
        <v>85</v>
      </c>
    </row>
    <row r="2683" spans="1:41">
      <c r="A2683">
        <v>2661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277</v>
      </c>
      <c r="J2683" t="s">
        <v>278</v>
      </c>
      <c r="K2683" t="s">
        <v>48</v>
      </c>
      <c r="L2683" t="s">
        <v>49</v>
      </c>
      <c r="M2683">
        <v>16</v>
      </c>
      <c r="N2683" t="s">
        <v>279</v>
      </c>
      <c r="O2683" t="s">
        <v>51</v>
      </c>
      <c r="P2683" t="s">
        <v>280</v>
      </c>
      <c r="Q2683" t="s">
        <v>92</v>
      </c>
      <c r="R2683" t="s">
        <v>237</v>
      </c>
      <c r="S2683" t="s">
        <v>55</v>
      </c>
      <c r="T2683" t="s">
        <v>55</v>
      </c>
      <c r="U2683" t="s">
        <v>281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282</v>
      </c>
      <c r="AG2683" t="s">
        <v>283</v>
      </c>
      <c r="AH2683">
        <v>146</v>
      </c>
      <c r="AI2683">
        <f>"07211     "</f>
        <v>0</v>
      </c>
      <c r="AJ2683" t="s">
        <v>239</v>
      </c>
      <c r="AK2683" t="s">
        <v>240</v>
      </c>
      <c r="AL2683" t="s">
        <v>1870</v>
      </c>
      <c r="AM2683" t="s">
        <v>1871</v>
      </c>
      <c r="AN2683" t="s">
        <v>286</v>
      </c>
      <c r="AO2683" t="s">
        <v>70</v>
      </c>
    </row>
    <row r="2684" spans="1:41">
      <c r="A2684">
        <v>2662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277</v>
      </c>
      <c r="J2684" t="s">
        <v>278</v>
      </c>
      <c r="K2684" t="s">
        <v>48</v>
      </c>
      <c r="L2684" t="s">
        <v>49</v>
      </c>
      <c r="M2684">
        <v>16</v>
      </c>
      <c r="N2684" t="s">
        <v>279</v>
      </c>
      <c r="O2684" t="s">
        <v>51</v>
      </c>
      <c r="P2684" t="s">
        <v>280</v>
      </c>
      <c r="Q2684" t="s">
        <v>92</v>
      </c>
      <c r="R2684" t="s">
        <v>237</v>
      </c>
      <c r="S2684" t="s">
        <v>55</v>
      </c>
      <c r="T2684" t="s">
        <v>55</v>
      </c>
      <c r="U2684" t="s">
        <v>281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282</v>
      </c>
      <c r="AG2684" t="s">
        <v>283</v>
      </c>
      <c r="AH2684">
        <v>147</v>
      </c>
      <c r="AI2684">
        <f>"07211     "</f>
        <v>0</v>
      </c>
      <c r="AJ2684" t="s">
        <v>239</v>
      </c>
      <c r="AK2684" t="s">
        <v>240</v>
      </c>
      <c r="AL2684" t="s">
        <v>140</v>
      </c>
      <c r="AM2684" t="s">
        <v>141</v>
      </c>
      <c r="AN2684" t="s">
        <v>286</v>
      </c>
      <c r="AO2684" t="s">
        <v>139</v>
      </c>
    </row>
    <row r="2685" spans="1:41">
      <c r="A2685">
        <v>2663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277</v>
      </c>
      <c r="J2685" t="s">
        <v>278</v>
      </c>
      <c r="K2685" t="s">
        <v>48</v>
      </c>
      <c r="L2685" t="s">
        <v>49</v>
      </c>
      <c r="M2685">
        <v>16</v>
      </c>
      <c r="N2685" t="s">
        <v>279</v>
      </c>
      <c r="O2685" t="s">
        <v>51</v>
      </c>
      <c r="P2685" t="s">
        <v>280</v>
      </c>
      <c r="Q2685" t="s">
        <v>92</v>
      </c>
      <c r="R2685" t="s">
        <v>237</v>
      </c>
      <c r="S2685" t="s">
        <v>55</v>
      </c>
      <c r="T2685" t="s">
        <v>55</v>
      </c>
      <c r="U2685" t="s">
        <v>281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282</v>
      </c>
      <c r="AG2685" t="s">
        <v>283</v>
      </c>
      <c r="AH2685">
        <v>148</v>
      </c>
      <c r="AI2685">
        <f>"07211     "</f>
        <v>0</v>
      </c>
      <c r="AJ2685" t="s">
        <v>239</v>
      </c>
      <c r="AK2685" t="s">
        <v>240</v>
      </c>
      <c r="AL2685" t="s">
        <v>1492</v>
      </c>
      <c r="AM2685" t="s">
        <v>1493</v>
      </c>
      <c r="AN2685" t="s">
        <v>286</v>
      </c>
      <c r="AO2685" t="s">
        <v>85</v>
      </c>
    </row>
    <row r="2686" spans="1:41">
      <c r="A2686">
        <v>2664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277</v>
      </c>
      <c r="J2686" t="s">
        <v>278</v>
      </c>
      <c r="K2686" t="s">
        <v>48</v>
      </c>
      <c r="L2686" t="s">
        <v>49</v>
      </c>
      <c r="M2686">
        <v>16</v>
      </c>
      <c r="N2686" t="s">
        <v>279</v>
      </c>
      <c r="O2686" t="s">
        <v>51</v>
      </c>
      <c r="P2686" t="s">
        <v>280</v>
      </c>
      <c r="Q2686" t="s">
        <v>92</v>
      </c>
      <c r="R2686" t="s">
        <v>237</v>
      </c>
      <c r="S2686" t="s">
        <v>55</v>
      </c>
      <c r="T2686" t="s">
        <v>55</v>
      </c>
      <c r="U2686" t="s">
        <v>281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282</v>
      </c>
      <c r="AG2686" t="s">
        <v>283</v>
      </c>
      <c r="AH2686">
        <v>149</v>
      </c>
      <c r="AI2686">
        <f>"07211     "</f>
        <v>0</v>
      </c>
      <c r="AJ2686" t="s">
        <v>239</v>
      </c>
      <c r="AK2686" t="s">
        <v>240</v>
      </c>
      <c r="AL2686" t="s">
        <v>1492</v>
      </c>
      <c r="AM2686" t="s">
        <v>1493</v>
      </c>
      <c r="AN2686" t="s">
        <v>286</v>
      </c>
      <c r="AO2686" t="s">
        <v>85</v>
      </c>
    </row>
    <row r="2687" spans="1:41">
      <c r="A2687">
        <v>2665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277</v>
      </c>
      <c r="J2687" t="s">
        <v>278</v>
      </c>
      <c r="K2687" t="s">
        <v>48</v>
      </c>
      <c r="L2687" t="s">
        <v>49</v>
      </c>
      <c r="M2687">
        <v>16</v>
      </c>
      <c r="N2687" t="s">
        <v>279</v>
      </c>
      <c r="O2687" t="s">
        <v>51</v>
      </c>
      <c r="P2687" t="s">
        <v>280</v>
      </c>
      <c r="Q2687" t="s">
        <v>92</v>
      </c>
      <c r="R2687" t="s">
        <v>237</v>
      </c>
      <c r="S2687" t="s">
        <v>55</v>
      </c>
      <c r="T2687" t="s">
        <v>55</v>
      </c>
      <c r="U2687" t="s">
        <v>281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282</v>
      </c>
      <c r="AG2687" t="s">
        <v>283</v>
      </c>
      <c r="AH2687">
        <v>150</v>
      </c>
      <c r="AI2687">
        <f>"07211     "</f>
        <v>0</v>
      </c>
      <c r="AJ2687" t="s">
        <v>239</v>
      </c>
      <c r="AK2687" t="s">
        <v>240</v>
      </c>
      <c r="AL2687" t="s">
        <v>1870</v>
      </c>
      <c r="AM2687" t="s">
        <v>1871</v>
      </c>
      <c r="AN2687" t="s">
        <v>286</v>
      </c>
      <c r="AO2687" t="s">
        <v>70</v>
      </c>
    </row>
    <row r="2688" spans="1:41">
      <c r="A2688">
        <v>2666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277</v>
      </c>
      <c r="J2688" t="s">
        <v>278</v>
      </c>
      <c r="K2688" t="s">
        <v>48</v>
      </c>
      <c r="L2688" t="s">
        <v>49</v>
      </c>
      <c r="M2688">
        <v>16</v>
      </c>
      <c r="N2688" t="s">
        <v>279</v>
      </c>
      <c r="O2688" t="s">
        <v>51</v>
      </c>
      <c r="P2688" t="s">
        <v>280</v>
      </c>
      <c r="Q2688" t="s">
        <v>92</v>
      </c>
      <c r="R2688" t="s">
        <v>237</v>
      </c>
      <c r="S2688" t="s">
        <v>55</v>
      </c>
      <c r="T2688" t="s">
        <v>55</v>
      </c>
      <c r="U2688" t="s">
        <v>281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282</v>
      </c>
      <c r="AG2688" t="s">
        <v>283</v>
      </c>
      <c r="AH2688">
        <v>152</v>
      </c>
      <c r="AI2688">
        <f>"07211     "</f>
        <v>0</v>
      </c>
      <c r="AJ2688" t="s">
        <v>239</v>
      </c>
      <c r="AK2688" t="s">
        <v>240</v>
      </c>
      <c r="AL2688" t="s">
        <v>140</v>
      </c>
      <c r="AM2688" t="s">
        <v>141</v>
      </c>
      <c r="AN2688" t="s">
        <v>286</v>
      </c>
      <c r="AO2688" t="s">
        <v>70</v>
      </c>
    </row>
    <row r="2689" spans="1:41">
      <c r="A2689">
        <v>2667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277</v>
      </c>
      <c r="J2689" t="s">
        <v>278</v>
      </c>
      <c r="K2689" t="s">
        <v>48</v>
      </c>
      <c r="L2689" t="s">
        <v>49</v>
      </c>
      <c r="M2689">
        <v>16</v>
      </c>
      <c r="N2689" t="s">
        <v>279</v>
      </c>
      <c r="O2689" t="s">
        <v>51</v>
      </c>
      <c r="P2689" t="s">
        <v>280</v>
      </c>
      <c r="Q2689" t="s">
        <v>92</v>
      </c>
      <c r="R2689" t="s">
        <v>237</v>
      </c>
      <c r="S2689" t="s">
        <v>55</v>
      </c>
      <c r="T2689" t="s">
        <v>55</v>
      </c>
      <c r="U2689" t="s">
        <v>281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282</v>
      </c>
      <c r="AG2689" t="s">
        <v>283</v>
      </c>
      <c r="AH2689">
        <v>153</v>
      </c>
      <c r="AI2689">
        <f>"07211     "</f>
        <v>0</v>
      </c>
      <c r="AJ2689" t="s">
        <v>239</v>
      </c>
      <c r="AK2689" t="s">
        <v>240</v>
      </c>
      <c r="AL2689" t="s">
        <v>1870</v>
      </c>
      <c r="AM2689" t="s">
        <v>1871</v>
      </c>
      <c r="AN2689" t="s">
        <v>286</v>
      </c>
      <c r="AO2689" t="s">
        <v>70</v>
      </c>
    </row>
    <row r="2690" spans="1:41">
      <c r="A2690">
        <v>2668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277</v>
      </c>
      <c r="J2690" t="s">
        <v>278</v>
      </c>
      <c r="K2690" t="s">
        <v>48</v>
      </c>
      <c r="L2690" t="s">
        <v>49</v>
      </c>
      <c r="M2690">
        <v>16</v>
      </c>
      <c r="N2690" t="s">
        <v>279</v>
      </c>
      <c r="O2690" t="s">
        <v>51</v>
      </c>
      <c r="P2690" t="s">
        <v>280</v>
      </c>
      <c r="Q2690" t="s">
        <v>92</v>
      </c>
      <c r="R2690" t="s">
        <v>237</v>
      </c>
      <c r="S2690" t="s">
        <v>55</v>
      </c>
      <c r="T2690" t="s">
        <v>55</v>
      </c>
      <c r="U2690" t="s">
        <v>281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282</v>
      </c>
      <c r="AG2690" t="s">
        <v>283</v>
      </c>
      <c r="AH2690">
        <v>154</v>
      </c>
      <c r="AI2690">
        <f>"07211     "</f>
        <v>0</v>
      </c>
      <c r="AJ2690" t="s">
        <v>239</v>
      </c>
      <c r="AK2690" t="s">
        <v>240</v>
      </c>
      <c r="AL2690" t="s">
        <v>1870</v>
      </c>
      <c r="AM2690" t="s">
        <v>1871</v>
      </c>
      <c r="AN2690" t="s">
        <v>286</v>
      </c>
      <c r="AO2690" t="s">
        <v>70</v>
      </c>
    </row>
    <row r="2691" spans="1:41">
      <c r="A2691">
        <v>2669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277</v>
      </c>
      <c r="J2691" t="s">
        <v>278</v>
      </c>
      <c r="K2691" t="s">
        <v>48</v>
      </c>
      <c r="L2691" t="s">
        <v>49</v>
      </c>
      <c r="M2691">
        <v>16</v>
      </c>
      <c r="N2691" t="s">
        <v>279</v>
      </c>
      <c r="O2691" t="s">
        <v>51</v>
      </c>
      <c r="P2691" t="s">
        <v>280</v>
      </c>
      <c r="Q2691" t="s">
        <v>92</v>
      </c>
      <c r="R2691" t="s">
        <v>237</v>
      </c>
      <c r="S2691" t="s">
        <v>55</v>
      </c>
      <c r="T2691" t="s">
        <v>55</v>
      </c>
      <c r="U2691" t="s">
        <v>281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282</v>
      </c>
      <c r="AG2691" t="s">
        <v>283</v>
      </c>
      <c r="AH2691">
        <v>155</v>
      </c>
      <c r="AI2691">
        <f>"07211     "</f>
        <v>0</v>
      </c>
      <c r="AJ2691" t="s">
        <v>239</v>
      </c>
      <c r="AK2691" t="s">
        <v>240</v>
      </c>
      <c r="AL2691" t="s">
        <v>140</v>
      </c>
      <c r="AM2691" t="s">
        <v>141</v>
      </c>
      <c r="AN2691" t="s">
        <v>286</v>
      </c>
      <c r="AO2691" t="s">
        <v>69</v>
      </c>
    </row>
    <row r="2692" spans="1:41">
      <c r="A2692">
        <v>2670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277</v>
      </c>
      <c r="J2692" t="s">
        <v>278</v>
      </c>
      <c r="K2692" t="s">
        <v>48</v>
      </c>
      <c r="L2692" t="s">
        <v>49</v>
      </c>
      <c r="M2692">
        <v>16</v>
      </c>
      <c r="N2692" t="s">
        <v>279</v>
      </c>
      <c r="O2692" t="s">
        <v>51</v>
      </c>
      <c r="P2692" t="s">
        <v>280</v>
      </c>
      <c r="Q2692" t="s">
        <v>92</v>
      </c>
      <c r="R2692" t="s">
        <v>237</v>
      </c>
      <c r="S2692" t="s">
        <v>55</v>
      </c>
      <c r="T2692" t="s">
        <v>55</v>
      </c>
      <c r="U2692" t="s">
        <v>281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282</v>
      </c>
      <c r="AG2692" t="s">
        <v>283</v>
      </c>
      <c r="AH2692">
        <v>157</v>
      </c>
      <c r="AI2692">
        <f>"07211     "</f>
        <v>0</v>
      </c>
      <c r="AJ2692" t="s">
        <v>239</v>
      </c>
      <c r="AK2692" t="s">
        <v>240</v>
      </c>
      <c r="AL2692" t="s">
        <v>1868</v>
      </c>
      <c r="AM2692" t="s">
        <v>1869</v>
      </c>
      <c r="AN2692" t="s">
        <v>286</v>
      </c>
      <c r="AO2692" t="s">
        <v>85</v>
      </c>
    </row>
    <row r="2693" spans="1:41">
      <c r="A2693">
        <v>2671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277</v>
      </c>
      <c r="J2693" t="s">
        <v>278</v>
      </c>
      <c r="K2693" t="s">
        <v>48</v>
      </c>
      <c r="L2693" t="s">
        <v>49</v>
      </c>
      <c r="M2693">
        <v>16</v>
      </c>
      <c r="N2693" t="s">
        <v>279</v>
      </c>
      <c r="O2693" t="s">
        <v>51</v>
      </c>
      <c r="P2693" t="s">
        <v>280</v>
      </c>
      <c r="Q2693" t="s">
        <v>92</v>
      </c>
      <c r="R2693" t="s">
        <v>237</v>
      </c>
      <c r="S2693" t="s">
        <v>55</v>
      </c>
      <c r="T2693" t="s">
        <v>55</v>
      </c>
      <c r="U2693" t="s">
        <v>281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282</v>
      </c>
      <c r="AG2693" t="s">
        <v>283</v>
      </c>
      <c r="AH2693">
        <v>158</v>
      </c>
      <c r="AI2693">
        <f>"07211     "</f>
        <v>0</v>
      </c>
      <c r="AJ2693" t="s">
        <v>239</v>
      </c>
      <c r="AK2693" t="s">
        <v>240</v>
      </c>
      <c r="AL2693" t="s">
        <v>284</v>
      </c>
      <c r="AM2693" t="s">
        <v>285</v>
      </c>
      <c r="AN2693" t="s">
        <v>286</v>
      </c>
      <c r="AO2693" t="s">
        <v>69</v>
      </c>
    </row>
    <row r="2694" spans="1:41">
      <c r="A2694">
        <v>2672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277</v>
      </c>
      <c r="J2694" t="s">
        <v>278</v>
      </c>
      <c r="K2694" t="s">
        <v>48</v>
      </c>
      <c r="L2694" t="s">
        <v>49</v>
      </c>
      <c r="M2694">
        <v>16</v>
      </c>
      <c r="N2694" t="s">
        <v>279</v>
      </c>
      <c r="O2694" t="s">
        <v>51</v>
      </c>
      <c r="P2694" t="s">
        <v>280</v>
      </c>
      <c r="Q2694" t="s">
        <v>92</v>
      </c>
      <c r="R2694" t="s">
        <v>237</v>
      </c>
      <c r="S2694" t="s">
        <v>55</v>
      </c>
      <c r="T2694" t="s">
        <v>55</v>
      </c>
      <c r="U2694" t="s">
        <v>281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282</v>
      </c>
      <c r="AG2694" t="s">
        <v>283</v>
      </c>
      <c r="AH2694">
        <v>159</v>
      </c>
      <c r="AI2694">
        <f>"07211     "</f>
        <v>0</v>
      </c>
      <c r="AJ2694" t="s">
        <v>239</v>
      </c>
      <c r="AK2694" t="s">
        <v>240</v>
      </c>
      <c r="AL2694" t="s">
        <v>140</v>
      </c>
      <c r="AM2694" t="s">
        <v>141</v>
      </c>
      <c r="AN2694" t="s">
        <v>286</v>
      </c>
      <c r="AO2694" t="s">
        <v>70</v>
      </c>
    </row>
    <row r="2695" spans="1:41">
      <c r="A2695">
        <v>2872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4017</v>
      </c>
      <c r="I2695" t="s">
        <v>2229</v>
      </c>
      <c r="J2695" t="s">
        <v>2230</v>
      </c>
      <c r="K2695" t="s">
        <v>48</v>
      </c>
      <c r="L2695" t="s">
        <v>49</v>
      </c>
      <c r="M2695">
        <v>12</v>
      </c>
      <c r="N2695" t="s">
        <v>2231</v>
      </c>
      <c r="O2695" t="s">
        <v>51</v>
      </c>
      <c r="P2695" t="s">
        <v>1707</v>
      </c>
      <c r="Q2695" t="s">
        <v>53</v>
      </c>
      <c r="R2695" t="s">
        <v>1708</v>
      </c>
      <c r="S2695" t="s">
        <v>237</v>
      </c>
      <c r="T2695" t="s">
        <v>55</v>
      </c>
      <c r="U2695" t="s">
        <v>2232</v>
      </c>
      <c r="V2695" t="s">
        <v>80</v>
      </c>
      <c r="W2695" t="s">
        <v>80</v>
      </c>
      <c r="X2695" t="s">
        <v>60</v>
      </c>
      <c r="Y2695" t="s">
        <v>60</v>
      </c>
      <c r="Z2695" t="s">
        <v>61</v>
      </c>
      <c r="AA2695" t="s">
        <v>61</v>
      </c>
      <c r="AB2695" t="s">
        <v>61</v>
      </c>
      <c r="AC2695" t="s">
        <v>60</v>
      </c>
      <c r="AD2695" t="s">
        <v>61</v>
      </c>
      <c r="AE2695" t="s">
        <v>60</v>
      </c>
      <c r="AF2695" t="s">
        <v>2233</v>
      </c>
      <c r="AG2695" t="s">
        <v>2234</v>
      </c>
      <c r="AH2695">
        <v>21</v>
      </c>
      <c r="AI2695">
        <f>"07221     "</f>
        <v>0</v>
      </c>
      <c r="AJ2695" t="s">
        <v>353</v>
      </c>
      <c r="AK2695" t="s">
        <v>354</v>
      </c>
      <c r="AL2695" t="s">
        <v>1197</v>
      </c>
      <c r="AM2695" t="s">
        <v>1198</v>
      </c>
      <c r="AN2695" t="s">
        <v>1714</v>
      </c>
      <c r="AO2695" t="s">
        <v>70</v>
      </c>
    </row>
    <row r="2696" spans="1:41">
      <c r="A2696">
        <v>2673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277</v>
      </c>
      <c r="J2696" t="s">
        <v>278</v>
      </c>
      <c r="K2696" t="s">
        <v>48</v>
      </c>
      <c r="L2696" t="s">
        <v>49</v>
      </c>
      <c r="M2696">
        <v>16</v>
      </c>
      <c r="N2696" t="s">
        <v>279</v>
      </c>
      <c r="O2696" t="s">
        <v>51</v>
      </c>
      <c r="P2696" t="s">
        <v>280</v>
      </c>
      <c r="Q2696" t="s">
        <v>92</v>
      </c>
      <c r="R2696" t="s">
        <v>237</v>
      </c>
      <c r="S2696" t="s">
        <v>55</v>
      </c>
      <c r="T2696" t="s">
        <v>55</v>
      </c>
      <c r="U2696" t="s">
        <v>281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282</v>
      </c>
      <c r="AG2696" t="s">
        <v>283</v>
      </c>
      <c r="AH2696">
        <v>161</v>
      </c>
      <c r="AI2696">
        <f>"07211     "</f>
        <v>0</v>
      </c>
      <c r="AJ2696" t="s">
        <v>239</v>
      </c>
      <c r="AK2696" t="s">
        <v>240</v>
      </c>
      <c r="AL2696" t="s">
        <v>140</v>
      </c>
      <c r="AM2696" t="s">
        <v>141</v>
      </c>
      <c r="AN2696" t="s">
        <v>286</v>
      </c>
      <c r="AO2696" t="s">
        <v>69</v>
      </c>
    </row>
    <row r="2697" spans="1:41">
      <c r="A2697">
        <v>2674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4007</v>
      </c>
      <c r="I2697" t="s">
        <v>277</v>
      </c>
      <c r="J2697" t="s">
        <v>278</v>
      </c>
      <c r="K2697" t="s">
        <v>48</v>
      </c>
      <c r="L2697" t="s">
        <v>49</v>
      </c>
      <c r="M2697">
        <v>16</v>
      </c>
      <c r="N2697" t="s">
        <v>279</v>
      </c>
      <c r="O2697" t="s">
        <v>51</v>
      </c>
      <c r="P2697" t="s">
        <v>280</v>
      </c>
      <c r="Q2697" t="s">
        <v>92</v>
      </c>
      <c r="R2697" t="s">
        <v>237</v>
      </c>
      <c r="S2697" t="s">
        <v>55</v>
      </c>
      <c r="T2697" t="s">
        <v>55</v>
      </c>
      <c r="U2697" t="s">
        <v>281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282</v>
      </c>
      <c r="AG2697" t="s">
        <v>283</v>
      </c>
      <c r="AH2697">
        <v>162</v>
      </c>
      <c r="AI2697">
        <f>"07211     "</f>
        <v>0</v>
      </c>
      <c r="AJ2697" t="s">
        <v>239</v>
      </c>
      <c r="AK2697" t="s">
        <v>240</v>
      </c>
      <c r="AL2697" t="s">
        <v>140</v>
      </c>
      <c r="AM2697" t="s">
        <v>141</v>
      </c>
      <c r="AN2697" t="s">
        <v>286</v>
      </c>
      <c r="AO2697" t="s">
        <v>69</v>
      </c>
    </row>
    <row r="2698" spans="1:41">
      <c r="A2698">
        <v>2675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277</v>
      </c>
      <c r="J2698" t="s">
        <v>278</v>
      </c>
      <c r="K2698" t="s">
        <v>48</v>
      </c>
      <c r="L2698" t="s">
        <v>49</v>
      </c>
      <c r="M2698">
        <v>16</v>
      </c>
      <c r="N2698" t="s">
        <v>279</v>
      </c>
      <c r="O2698" t="s">
        <v>51</v>
      </c>
      <c r="P2698" t="s">
        <v>280</v>
      </c>
      <c r="Q2698" t="s">
        <v>92</v>
      </c>
      <c r="R2698" t="s">
        <v>237</v>
      </c>
      <c r="S2698" t="s">
        <v>55</v>
      </c>
      <c r="T2698" t="s">
        <v>55</v>
      </c>
      <c r="U2698" t="s">
        <v>281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282</v>
      </c>
      <c r="AG2698" t="s">
        <v>283</v>
      </c>
      <c r="AH2698">
        <v>163</v>
      </c>
      <c r="AI2698">
        <f>"07211     "</f>
        <v>0</v>
      </c>
      <c r="AJ2698" t="s">
        <v>239</v>
      </c>
      <c r="AK2698" t="s">
        <v>240</v>
      </c>
      <c r="AL2698" t="s">
        <v>1456</v>
      </c>
      <c r="AM2698" t="s">
        <v>1457</v>
      </c>
      <c r="AN2698" t="s">
        <v>286</v>
      </c>
      <c r="AO2698" t="s">
        <v>253</v>
      </c>
    </row>
    <row r="2699" spans="1:41">
      <c r="A2699">
        <v>2676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277</v>
      </c>
      <c r="J2699" t="s">
        <v>278</v>
      </c>
      <c r="K2699" t="s">
        <v>48</v>
      </c>
      <c r="L2699" t="s">
        <v>49</v>
      </c>
      <c r="M2699">
        <v>16</v>
      </c>
      <c r="N2699" t="s">
        <v>279</v>
      </c>
      <c r="O2699" t="s">
        <v>51</v>
      </c>
      <c r="P2699" t="s">
        <v>280</v>
      </c>
      <c r="Q2699" t="s">
        <v>92</v>
      </c>
      <c r="R2699" t="s">
        <v>237</v>
      </c>
      <c r="S2699" t="s">
        <v>55</v>
      </c>
      <c r="T2699" t="s">
        <v>55</v>
      </c>
      <c r="U2699" t="s">
        <v>281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282</v>
      </c>
      <c r="AG2699" t="s">
        <v>283</v>
      </c>
      <c r="AH2699">
        <v>164</v>
      </c>
      <c r="AI2699">
        <f>"07211     "</f>
        <v>0</v>
      </c>
      <c r="AJ2699" t="s">
        <v>239</v>
      </c>
      <c r="AK2699" t="s">
        <v>240</v>
      </c>
      <c r="AL2699" t="s">
        <v>140</v>
      </c>
      <c r="AM2699" t="s">
        <v>141</v>
      </c>
      <c r="AN2699" t="s">
        <v>286</v>
      </c>
      <c r="AO2699" t="s">
        <v>70</v>
      </c>
    </row>
    <row r="2700" spans="1:41">
      <c r="A2700">
        <v>2677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277</v>
      </c>
      <c r="J2700" t="s">
        <v>278</v>
      </c>
      <c r="K2700" t="s">
        <v>48</v>
      </c>
      <c r="L2700" t="s">
        <v>49</v>
      </c>
      <c r="M2700">
        <v>16</v>
      </c>
      <c r="N2700" t="s">
        <v>279</v>
      </c>
      <c r="O2700" t="s">
        <v>51</v>
      </c>
      <c r="P2700" t="s">
        <v>280</v>
      </c>
      <c r="Q2700" t="s">
        <v>92</v>
      </c>
      <c r="R2700" t="s">
        <v>237</v>
      </c>
      <c r="S2700" t="s">
        <v>55</v>
      </c>
      <c r="T2700" t="s">
        <v>55</v>
      </c>
      <c r="U2700" t="s">
        <v>281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282</v>
      </c>
      <c r="AG2700" t="s">
        <v>283</v>
      </c>
      <c r="AH2700">
        <v>165</v>
      </c>
      <c r="AI2700">
        <f>"07211     "</f>
        <v>0</v>
      </c>
      <c r="AJ2700" t="s">
        <v>239</v>
      </c>
      <c r="AK2700" t="s">
        <v>240</v>
      </c>
      <c r="AL2700" t="s">
        <v>1872</v>
      </c>
      <c r="AM2700" t="s">
        <v>1873</v>
      </c>
      <c r="AN2700" t="s">
        <v>286</v>
      </c>
      <c r="AO2700" t="s">
        <v>69</v>
      </c>
    </row>
    <row r="2701" spans="1:41">
      <c r="A2701">
        <v>2678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277</v>
      </c>
      <c r="J2701" t="s">
        <v>278</v>
      </c>
      <c r="K2701" t="s">
        <v>48</v>
      </c>
      <c r="L2701" t="s">
        <v>49</v>
      </c>
      <c r="M2701">
        <v>16</v>
      </c>
      <c r="N2701" t="s">
        <v>279</v>
      </c>
      <c r="O2701" t="s">
        <v>51</v>
      </c>
      <c r="P2701" t="s">
        <v>280</v>
      </c>
      <c r="Q2701" t="s">
        <v>92</v>
      </c>
      <c r="R2701" t="s">
        <v>237</v>
      </c>
      <c r="S2701" t="s">
        <v>55</v>
      </c>
      <c r="T2701" t="s">
        <v>55</v>
      </c>
      <c r="U2701" t="s">
        <v>281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282</v>
      </c>
      <c r="AG2701" t="s">
        <v>283</v>
      </c>
      <c r="AH2701">
        <v>166</v>
      </c>
      <c r="AI2701">
        <f>"07211     "</f>
        <v>0</v>
      </c>
      <c r="AJ2701" t="s">
        <v>239</v>
      </c>
      <c r="AK2701" t="s">
        <v>240</v>
      </c>
      <c r="AL2701" t="s">
        <v>1870</v>
      </c>
      <c r="AM2701" t="s">
        <v>1871</v>
      </c>
      <c r="AN2701" t="s">
        <v>286</v>
      </c>
      <c r="AO2701" t="s">
        <v>70</v>
      </c>
    </row>
    <row r="2702" spans="1:41">
      <c r="A2702">
        <v>2679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277</v>
      </c>
      <c r="J2702" t="s">
        <v>278</v>
      </c>
      <c r="K2702" t="s">
        <v>48</v>
      </c>
      <c r="L2702" t="s">
        <v>49</v>
      </c>
      <c r="M2702">
        <v>16</v>
      </c>
      <c r="N2702" t="s">
        <v>279</v>
      </c>
      <c r="O2702" t="s">
        <v>51</v>
      </c>
      <c r="P2702" t="s">
        <v>280</v>
      </c>
      <c r="Q2702" t="s">
        <v>92</v>
      </c>
      <c r="R2702" t="s">
        <v>237</v>
      </c>
      <c r="S2702" t="s">
        <v>55</v>
      </c>
      <c r="T2702" t="s">
        <v>55</v>
      </c>
      <c r="U2702" t="s">
        <v>281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282</v>
      </c>
      <c r="AG2702" t="s">
        <v>283</v>
      </c>
      <c r="AH2702">
        <v>167</v>
      </c>
      <c r="AI2702">
        <f>"07211     "</f>
        <v>0</v>
      </c>
      <c r="AJ2702" t="s">
        <v>239</v>
      </c>
      <c r="AK2702" t="s">
        <v>240</v>
      </c>
      <c r="AL2702" t="s">
        <v>1456</v>
      </c>
      <c r="AM2702" t="s">
        <v>1457</v>
      </c>
      <c r="AN2702" t="s">
        <v>286</v>
      </c>
      <c r="AO2702" t="s">
        <v>69</v>
      </c>
    </row>
    <row r="2703" spans="1:41">
      <c r="A2703">
        <v>2680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277</v>
      </c>
      <c r="J2703" t="s">
        <v>278</v>
      </c>
      <c r="K2703" t="s">
        <v>48</v>
      </c>
      <c r="L2703" t="s">
        <v>49</v>
      </c>
      <c r="M2703">
        <v>16</v>
      </c>
      <c r="N2703" t="s">
        <v>279</v>
      </c>
      <c r="O2703" t="s">
        <v>51</v>
      </c>
      <c r="P2703" t="s">
        <v>280</v>
      </c>
      <c r="Q2703" t="s">
        <v>92</v>
      </c>
      <c r="R2703" t="s">
        <v>237</v>
      </c>
      <c r="S2703" t="s">
        <v>55</v>
      </c>
      <c r="T2703" t="s">
        <v>55</v>
      </c>
      <c r="U2703" t="s">
        <v>281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282</v>
      </c>
      <c r="AG2703" t="s">
        <v>283</v>
      </c>
      <c r="AH2703">
        <v>168</v>
      </c>
      <c r="AI2703">
        <f>"07211     "</f>
        <v>0</v>
      </c>
      <c r="AJ2703" t="s">
        <v>239</v>
      </c>
      <c r="AK2703" t="s">
        <v>240</v>
      </c>
      <c r="AL2703" t="s">
        <v>1456</v>
      </c>
      <c r="AM2703" t="s">
        <v>1457</v>
      </c>
      <c r="AN2703" t="s">
        <v>286</v>
      </c>
      <c r="AO2703" t="s">
        <v>85</v>
      </c>
    </row>
    <row r="2704" spans="1:41">
      <c r="A2704">
        <v>2681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277</v>
      </c>
      <c r="J2704" t="s">
        <v>278</v>
      </c>
      <c r="K2704" t="s">
        <v>48</v>
      </c>
      <c r="L2704" t="s">
        <v>49</v>
      </c>
      <c r="M2704">
        <v>16</v>
      </c>
      <c r="N2704" t="s">
        <v>279</v>
      </c>
      <c r="O2704" t="s">
        <v>51</v>
      </c>
      <c r="P2704" t="s">
        <v>280</v>
      </c>
      <c r="Q2704" t="s">
        <v>92</v>
      </c>
      <c r="R2704" t="s">
        <v>237</v>
      </c>
      <c r="S2704" t="s">
        <v>55</v>
      </c>
      <c r="T2704" t="s">
        <v>55</v>
      </c>
      <c r="U2704" t="s">
        <v>281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282</v>
      </c>
      <c r="AG2704" t="s">
        <v>283</v>
      </c>
      <c r="AH2704">
        <v>169</v>
      </c>
      <c r="AI2704">
        <f>"07211     "</f>
        <v>0</v>
      </c>
      <c r="AJ2704" t="s">
        <v>239</v>
      </c>
      <c r="AK2704" t="s">
        <v>240</v>
      </c>
      <c r="AL2704" t="s">
        <v>1492</v>
      </c>
      <c r="AM2704" t="s">
        <v>1493</v>
      </c>
      <c r="AN2704" t="s">
        <v>286</v>
      </c>
      <c r="AO2704" t="s">
        <v>253</v>
      </c>
    </row>
    <row r="2705" spans="1:41">
      <c r="A2705">
        <v>2682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277</v>
      </c>
      <c r="J2705" t="s">
        <v>278</v>
      </c>
      <c r="K2705" t="s">
        <v>48</v>
      </c>
      <c r="L2705" t="s">
        <v>49</v>
      </c>
      <c r="M2705">
        <v>16</v>
      </c>
      <c r="N2705" t="s">
        <v>279</v>
      </c>
      <c r="O2705" t="s">
        <v>51</v>
      </c>
      <c r="P2705" t="s">
        <v>280</v>
      </c>
      <c r="Q2705" t="s">
        <v>92</v>
      </c>
      <c r="R2705" t="s">
        <v>237</v>
      </c>
      <c r="S2705" t="s">
        <v>55</v>
      </c>
      <c r="T2705" t="s">
        <v>55</v>
      </c>
      <c r="U2705" t="s">
        <v>281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282</v>
      </c>
      <c r="AG2705" t="s">
        <v>283</v>
      </c>
      <c r="AH2705">
        <v>170</v>
      </c>
      <c r="AI2705">
        <f>"07211     "</f>
        <v>0</v>
      </c>
      <c r="AJ2705" t="s">
        <v>239</v>
      </c>
      <c r="AK2705" t="s">
        <v>240</v>
      </c>
      <c r="AL2705" t="s">
        <v>1868</v>
      </c>
      <c r="AM2705" t="s">
        <v>1869</v>
      </c>
      <c r="AN2705" t="s">
        <v>286</v>
      </c>
      <c r="AO2705" t="s">
        <v>85</v>
      </c>
    </row>
    <row r="2706" spans="1:41">
      <c r="A2706">
        <v>2683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277</v>
      </c>
      <c r="J2706" t="s">
        <v>278</v>
      </c>
      <c r="K2706" t="s">
        <v>48</v>
      </c>
      <c r="L2706" t="s">
        <v>49</v>
      </c>
      <c r="M2706">
        <v>16</v>
      </c>
      <c r="N2706" t="s">
        <v>279</v>
      </c>
      <c r="O2706" t="s">
        <v>51</v>
      </c>
      <c r="P2706" t="s">
        <v>280</v>
      </c>
      <c r="Q2706" t="s">
        <v>92</v>
      </c>
      <c r="R2706" t="s">
        <v>237</v>
      </c>
      <c r="S2706" t="s">
        <v>55</v>
      </c>
      <c r="T2706" t="s">
        <v>55</v>
      </c>
      <c r="U2706" t="s">
        <v>281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282</v>
      </c>
      <c r="AG2706" t="s">
        <v>283</v>
      </c>
      <c r="AH2706">
        <v>171</v>
      </c>
      <c r="AI2706">
        <f>"07211     "</f>
        <v>0</v>
      </c>
      <c r="AJ2706" t="s">
        <v>239</v>
      </c>
      <c r="AK2706" t="s">
        <v>240</v>
      </c>
      <c r="AL2706" t="s">
        <v>1870</v>
      </c>
      <c r="AM2706" t="s">
        <v>1871</v>
      </c>
      <c r="AN2706" t="s">
        <v>286</v>
      </c>
      <c r="AO2706" t="s">
        <v>70</v>
      </c>
    </row>
    <row r="2707" spans="1:41">
      <c r="A2707">
        <v>2684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277</v>
      </c>
      <c r="J2707" t="s">
        <v>278</v>
      </c>
      <c r="K2707" t="s">
        <v>48</v>
      </c>
      <c r="L2707" t="s">
        <v>49</v>
      </c>
      <c r="M2707">
        <v>16</v>
      </c>
      <c r="N2707" t="s">
        <v>279</v>
      </c>
      <c r="O2707" t="s">
        <v>51</v>
      </c>
      <c r="P2707" t="s">
        <v>280</v>
      </c>
      <c r="Q2707" t="s">
        <v>92</v>
      </c>
      <c r="R2707" t="s">
        <v>237</v>
      </c>
      <c r="S2707" t="s">
        <v>55</v>
      </c>
      <c r="T2707" t="s">
        <v>55</v>
      </c>
      <c r="U2707" t="s">
        <v>281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282</v>
      </c>
      <c r="AG2707" t="s">
        <v>283</v>
      </c>
      <c r="AH2707">
        <v>172</v>
      </c>
      <c r="AI2707">
        <f>"07211     "</f>
        <v>0</v>
      </c>
      <c r="AJ2707" t="s">
        <v>239</v>
      </c>
      <c r="AK2707" t="s">
        <v>240</v>
      </c>
      <c r="AL2707" t="s">
        <v>1870</v>
      </c>
      <c r="AM2707" t="s">
        <v>1871</v>
      </c>
      <c r="AN2707" t="s">
        <v>286</v>
      </c>
      <c r="AO2707" t="s">
        <v>85</v>
      </c>
    </row>
    <row r="2708" spans="1:41">
      <c r="A2708">
        <v>2685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277</v>
      </c>
      <c r="J2708" t="s">
        <v>278</v>
      </c>
      <c r="K2708" t="s">
        <v>48</v>
      </c>
      <c r="L2708" t="s">
        <v>49</v>
      </c>
      <c r="M2708">
        <v>16</v>
      </c>
      <c r="N2708" t="s">
        <v>279</v>
      </c>
      <c r="O2708" t="s">
        <v>51</v>
      </c>
      <c r="P2708" t="s">
        <v>280</v>
      </c>
      <c r="Q2708" t="s">
        <v>92</v>
      </c>
      <c r="R2708" t="s">
        <v>237</v>
      </c>
      <c r="S2708" t="s">
        <v>55</v>
      </c>
      <c r="T2708" t="s">
        <v>55</v>
      </c>
      <c r="U2708" t="s">
        <v>281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282</v>
      </c>
      <c r="AG2708" t="s">
        <v>283</v>
      </c>
      <c r="AH2708">
        <v>173</v>
      </c>
      <c r="AI2708">
        <f>"07211     "</f>
        <v>0</v>
      </c>
      <c r="AJ2708" t="s">
        <v>239</v>
      </c>
      <c r="AK2708" t="s">
        <v>240</v>
      </c>
      <c r="AL2708" t="s">
        <v>140</v>
      </c>
      <c r="AM2708" t="s">
        <v>141</v>
      </c>
      <c r="AN2708" t="s">
        <v>286</v>
      </c>
      <c r="AO2708" t="s">
        <v>70</v>
      </c>
    </row>
    <row r="2709" spans="1:41">
      <c r="A2709">
        <v>2686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277</v>
      </c>
      <c r="J2709" t="s">
        <v>278</v>
      </c>
      <c r="K2709" t="s">
        <v>48</v>
      </c>
      <c r="L2709" t="s">
        <v>49</v>
      </c>
      <c r="M2709">
        <v>16</v>
      </c>
      <c r="N2709" t="s">
        <v>279</v>
      </c>
      <c r="O2709" t="s">
        <v>51</v>
      </c>
      <c r="P2709" t="s">
        <v>280</v>
      </c>
      <c r="Q2709" t="s">
        <v>92</v>
      </c>
      <c r="R2709" t="s">
        <v>237</v>
      </c>
      <c r="S2709" t="s">
        <v>55</v>
      </c>
      <c r="T2709" t="s">
        <v>55</v>
      </c>
      <c r="U2709" t="s">
        <v>281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282</v>
      </c>
      <c r="AG2709" t="s">
        <v>283</v>
      </c>
      <c r="AH2709">
        <v>174</v>
      </c>
      <c r="AI2709">
        <f>"07211     "</f>
        <v>0</v>
      </c>
      <c r="AJ2709" t="s">
        <v>239</v>
      </c>
      <c r="AK2709" t="s">
        <v>240</v>
      </c>
      <c r="AL2709" t="s">
        <v>1868</v>
      </c>
      <c r="AM2709" t="s">
        <v>1869</v>
      </c>
      <c r="AN2709" t="s">
        <v>286</v>
      </c>
      <c r="AO2709" t="s">
        <v>223</v>
      </c>
    </row>
    <row r="2710" spans="1:41">
      <c r="A2710">
        <v>2687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277</v>
      </c>
      <c r="J2710" t="s">
        <v>278</v>
      </c>
      <c r="K2710" t="s">
        <v>48</v>
      </c>
      <c r="L2710" t="s">
        <v>49</v>
      </c>
      <c r="M2710">
        <v>16</v>
      </c>
      <c r="N2710" t="s">
        <v>279</v>
      </c>
      <c r="O2710" t="s">
        <v>51</v>
      </c>
      <c r="P2710" t="s">
        <v>280</v>
      </c>
      <c r="Q2710" t="s">
        <v>92</v>
      </c>
      <c r="R2710" t="s">
        <v>237</v>
      </c>
      <c r="S2710" t="s">
        <v>55</v>
      </c>
      <c r="T2710" t="s">
        <v>55</v>
      </c>
      <c r="U2710" t="s">
        <v>281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282</v>
      </c>
      <c r="AG2710" t="s">
        <v>283</v>
      </c>
      <c r="AH2710">
        <v>175</v>
      </c>
      <c r="AI2710">
        <f>"07211     "</f>
        <v>0</v>
      </c>
      <c r="AJ2710" t="s">
        <v>239</v>
      </c>
      <c r="AK2710" t="s">
        <v>240</v>
      </c>
      <c r="AL2710" t="s">
        <v>140</v>
      </c>
      <c r="AM2710" t="s">
        <v>141</v>
      </c>
      <c r="AN2710" t="s">
        <v>286</v>
      </c>
      <c r="AO2710" t="s">
        <v>70</v>
      </c>
    </row>
    <row r="2711" spans="1:41">
      <c r="A2711">
        <v>2688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277</v>
      </c>
      <c r="J2711" t="s">
        <v>278</v>
      </c>
      <c r="K2711" t="s">
        <v>48</v>
      </c>
      <c r="L2711" t="s">
        <v>49</v>
      </c>
      <c r="M2711">
        <v>16</v>
      </c>
      <c r="N2711" t="s">
        <v>279</v>
      </c>
      <c r="O2711" t="s">
        <v>51</v>
      </c>
      <c r="P2711" t="s">
        <v>280</v>
      </c>
      <c r="Q2711" t="s">
        <v>92</v>
      </c>
      <c r="R2711" t="s">
        <v>237</v>
      </c>
      <c r="S2711" t="s">
        <v>55</v>
      </c>
      <c r="T2711" t="s">
        <v>55</v>
      </c>
      <c r="U2711" t="s">
        <v>281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282</v>
      </c>
      <c r="AG2711" t="s">
        <v>283</v>
      </c>
      <c r="AH2711">
        <v>176</v>
      </c>
      <c r="AI2711">
        <f>"07211     "</f>
        <v>0</v>
      </c>
      <c r="AJ2711" t="s">
        <v>239</v>
      </c>
      <c r="AK2711" t="s">
        <v>240</v>
      </c>
      <c r="AL2711" t="s">
        <v>1870</v>
      </c>
      <c r="AM2711" t="s">
        <v>1871</v>
      </c>
      <c r="AN2711" t="s">
        <v>286</v>
      </c>
      <c r="AO2711" t="s">
        <v>70</v>
      </c>
    </row>
    <row r="2712" spans="1:41">
      <c r="A2712">
        <v>2689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277</v>
      </c>
      <c r="J2712" t="s">
        <v>278</v>
      </c>
      <c r="K2712" t="s">
        <v>48</v>
      </c>
      <c r="L2712" t="s">
        <v>49</v>
      </c>
      <c r="M2712">
        <v>16</v>
      </c>
      <c r="N2712" t="s">
        <v>279</v>
      </c>
      <c r="O2712" t="s">
        <v>51</v>
      </c>
      <c r="P2712" t="s">
        <v>280</v>
      </c>
      <c r="Q2712" t="s">
        <v>92</v>
      </c>
      <c r="R2712" t="s">
        <v>237</v>
      </c>
      <c r="S2712" t="s">
        <v>55</v>
      </c>
      <c r="T2712" t="s">
        <v>55</v>
      </c>
      <c r="U2712" t="s">
        <v>281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282</v>
      </c>
      <c r="AG2712" t="s">
        <v>283</v>
      </c>
      <c r="AH2712">
        <v>177</v>
      </c>
      <c r="AI2712">
        <f>"07211     "</f>
        <v>0</v>
      </c>
      <c r="AJ2712" t="s">
        <v>239</v>
      </c>
      <c r="AK2712" t="s">
        <v>240</v>
      </c>
      <c r="AL2712" t="s">
        <v>140</v>
      </c>
      <c r="AM2712" t="s">
        <v>141</v>
      </c>
      <c r="AN2712" t="s">
        <v>286</v>
      </c>
      <c r="AO2712" t="s">
        <v>69</v>
      </c>
    </row>
    <row r="2713" spans="1:41">
      <c r="A2713">
        <v>2690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277</v>
      </c>
      <c r="J2713" t="s">
        <v>278</v>
      </c>
      <c r="K2713" t="s">
        <v>48</v>
      </c>
      <c r="L2713" t="s">
        <v>49</v>
      </c>
      <c r="M2713">
        <v>16</v>
      </c>
      <c r="N2713" t="s">
        <v>279</v>
      </c>
      <c r="O2713" t="s">
        <v>51</v>
      </c>
      <c r="P2713" t="s">
        <v>280</v>
      </c>
      <c r="Q2713" t="s">
        <v>92</v>
      </c>
      <c r="R2713" t="s">
        <v>237</v>
      </c>
      <c r="S2713" t="s">
        <v>55</v>
      </c>
      <c r="T2713" t="s">
        <v>55</v>
      </c>
      <c r="U2713" t="s">
        <v>281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282</v>
      </c>
      <c r="AG2713" t="s">
        <v>283</v>
      </c>
      <c r="AH2713">
        <v>178</v>
      </c>
      <c r="AI2713">
        <f>"07211     "</f>
        <v>0</v>
      </c>
      <c r="AJ2713" t="s">
        <v>239</v>
      </c>
      <c r="AK2713" t="s">
        <v>240</v>
      </c>
      <c r="AL2713" t="s">
        <v>1870</v>
      </c>
      <c r="AM2713" t="s">
        <v>1871</v>
      </c>
      <c r="AN2713" t="s">
        <v>286</v>
      </c>
      <c r="AO2713" t="s">
        <v>70</v>
      </c>
    </row>
    <row r="2714" spans="1:41">
      <c r="A2714">
        <v>2691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277</v>
      </c>
      <c r="J2714" t="s">
        <v>278</v>
      </c>
      <c r="K2714" t="s">
        <v>48</v>
      </c>
      <c r="L2714" t="s">
        <v>49</v>
      </c>
      <c r="M2714">
        <v>16</v>
      </c>
      <c r="N2714" t="s">
        <v>279</v>
      </c>
      <c r="O2714" t="s">
        <v>51</v>
      </c>
      <c r="P2714" t="s">
        <v>280</v>
      </c>
      <c r="Q2714" t="s">
        <v>92</v>
      </c>
      <c r="R2714" t="s">
        <v>237</v>
      </c>
      <c r="S2714" t="s">
        <v>55</v>
      </c>
      <c r="T2714" t="s">
        <v>55</v>
      </c>
      <c r="U2714" t="s">
        <v>281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282</v>
      </c>
      <c r="AG2714" t="s">
        <v>283</v>
      </c>
      <c r="AH2714">
        <v>179</v>
      </c>
      <c r="AI2714">
        <f>"07211     "</f>
        <v>0</v>
      </c>
      <c r="AJ2714" t="s">
        <v>239</v>
      </c>
      <c r="AK2714" t="s">
        <v>240</v>
      </c>
      <c r="AL2714" t="s">
        <v>140</v>
      </c>
      <c r="AM2714" t="s">
        <v>141</v>
      </c>
      <c r="AN2714" t="s">
        <v>286</v>
      </c>
      <c r="AO2714" t="s">
        <v>69</v>
      </c>
    </row>
    <row r="2715" spans="1:41">
      <c r="A2715">
        <v>2692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277</v>
      </c>
      <c r="J2715" t="s">
        <v>278</v>
      </c>
      <c r="K2715" t="s">
        <v>48</v>
      </c>
      <c r="L2715" t="s">
        <v>49</v>
      </c>
      <c r="M2715">
        <v>16</v>
      </c>
      <c r="N2715" t="s">
        <v>279</v>
      </c>
      <c r="O2715" t="s">
        <v>51</v>
      </c>
      <c r="P2715" t="s">
        <v>280</v>
      </c>
      <c r="Q2715" t="s">
        <v>92</v>
      </c>
      <c r="R2715" t="s">
        <v>237</v>
      </c>
      <c r="S2715" t="s">
        <v>55</v>
      </c>
      <c r="T2715" t="s">
        <v>55</v>
      </c>
      <c r="U2715" t="s">
        <v>281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282</v>
      </c>
      <c r="AG2715" t="s">
        <v>283</v>
      </c>
      <c r="AH2715">
        <v>180</v>
      </c>
      <c r="AI2715">
        <f>"07211     "</f>
        <v>0</v>
      </c>
      <c r="AJ2715" t="s">
        <v>239</v>
      </c>
      <c r="AK2715" t="s">
        <v>240</v>
      </c>
      <c r="AL2715" t="s">
        <v>140</v>
      </c>
      <c r="AM2715" t="s">
        <v>141</v>
      </c>
      <c r="AN2715" t="s">
        <v>286</v>
      </c>
      <c r="AO2715" t="s">
        <v>69</v>
      </c>
    </row>
    <row r="2716" spans="1:41">
      <c r="A2716">
        <v>2693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277</v>
      </c>
      <c r="J2716" t="s">
        <v>278</v>
      </c>
      <c r="K2716" t="s">
        <v>48</v>
      </c>
      <c r="L2716" t="s">
        <v>49</v>
      </c>
      <c r="M2716">
        <v>16</v>
      </c>
      <c r="N2716" t="s">
        <v>279</v>
      </c>
      <c r="O2716" t="s">
        <v>51</v>
      </c>
      <c r="P2716" t="s">
        <v>280</v>
      </c>
      <c r="Q2716" t="s">
        <v>92</v>
      </c>
      <c r="R2716" t="s">
        <v>237</v>
      </c>
      <c r="S2716" t="s">
        <v>55</v>
      </c>
      <c r="T2716" t="s">
        <v>55</v>
      </c>
      <c r="U2716" t="s">
        <v>281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282</v>
      </c>
      <c r="AG2716" t="s">
        <v>283</v>
      </c>
      <c r="AH2716">
        <v>181</v>
      </c>
      <c r="AI2716">
        <f>"07211     "</f>
        <v>0</v>
      </c>
      <c r="AJ2716" t="s">
        <v>239</v>
      </c>
      <c r="AK2716" t="s">
        <v>240</v>
      </c>
      <c r="AL2716" t="s">
        <v>1872</v>
      </c>
      <c r="AM2716" t="s">
        <v>1873</v>
      </c>
      <c r="AN2716" t="s">
        <v>286</v>
      </c>
      <c r="AO2716" t="s">
        <v>139</v>
      </c>
    </row>
    <row r="2717" spans="1:41">
      <c r="A2717">
        <v>2694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277</v>
      </c>
      <c r="J2717" t="s">
        <v>278</v>
      </c>
      <c r="K2717" t="s">
        <v>48</v>
      </c>
      <c r="L2717" t="s">
        <v>49</v>
      </c>
      <c r="M2717">
        <v>16</v>
      </c>
      <c r="N2717" t="s">
        <v>279</v>
      </c>
      <c r="O2717" t="s">
        <v>51</v>
      </c>
      <c r="P2717" t="s">
        <v>280</v>
      </c>
      <c r="Q2717" t="s">
        <v>92</v>
      </c>
      <c r="R2717" t="s">
        <v>237</v>
      </c>
      <c r="S2717" t="s">
        <v>55</v>
      </c>
      <c r="T2717" t="s">
        <v>55</v>
      </c>
      <c r="U2717" t="s">
        <v>281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282</v>
      </c>
      <c r="AG2717" t="s">
        <v>283</v>
      </c>
      <c r="AH2717">
        <v>182</v>
      </c>
      <c r="AI2717">
        <f>"07211     "</f>
        <v>0</v>
      </c>
      <c r="AJ2717" t="s">
        <v>239</v>
      </c>
      <c r="AK2717" t="s">
        <v>240</v>
      </c>
      <c r="AL2717" t="s">
        <v>1872</v>
      </c>
      <c r="AM2717" t="s">
        <v>1873</v>
      </c>
      <c r="AN2717" t="s">
        <v>286</v>
      </c>
      <c r="AO2717" t="s">
        <v>139</v>
      </c>
    </row>
    <row r="2718" spans="1:41">
      <c r="A2718">
        <v>2695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277</v>
      </c>
      <c r="J2718" t="s">
        <v>278</v>
      </c>
      <c r="K2718" t="s">
        <v>48</v>
      </c>
      <c r="L2718" t="s">
        <v>49</v>
      </c>
      <c r="M2718">
        <v>16</v>
      </c>
      <c r="N2718" t="s">
        <v>279</v>
      </c>
      <c r="O2718" t="s">
        <v>51</v>
      </c>
      <c r="P2718" t="s">
        <v>280</v>
      </c>
      <c r="Q2718" t="s">
        <v>92</v>
      </c>
      <c r="R2718" t="s">
        <v>237</v>
      </c>
      <c r="S2718" t="s">
        <v>55</v>
      </c>
      <c r="T2718" t="s">
        <v>55</v>
      </c>
      <c r="U2718" t="s">
        <v>281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282</v>
      </c>
      <c r="AG2718" t="s">
        <v>283</v>
      </c>
      <c r="AH2718">
        <v>183</v>
      </c>
      <c r="AI2718">
        <f>"07211     "</f>
        <v>0</v>
      </c>
      <c r="AJ2718" t="s">
        <v>239</v>
      </c>
      <c r="AK2718" t="s">
        <v>240</v>
      </c>
      <c r="AL2718" t="s">
        <v>1872</v>
      </c>
      <c r="AM2718" t="s">
        <v>1873</v>
      </c>
      <c r="AN2718" t="s">
        <v>286</v>
      </c>
      <c r="AO2718" t="s">
        <v>139</v>
      </c>
    </row>
    <row r="2719" spans="1:41">
      <c r="A2719">
        <v>2696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277</v>
      </c>
      <c r="J2719" t="s">
        <v>278</v>
      </c>
      <c r="K2719" t="s">
        <v>48</v>
      </c>
      <c r="L2719" t="s">
        <v>49</v>
      </c>
      <c r="M2719">
        <v>16</v>
      </c>
      <c r="N2719" t="s">
        <v>279</v>
      </c>
      <c r="O2719" t="s">
        <v>51</v>
      </c>
      <c r="P2719" t="s">
        <v>280</v>
      </c>
      <c r="Q2719" t="s">
        <v>92</v>
      </c>
      <c r="R2719" t="s">
        <v>237</v>
      </c>
      <c r="S2719" t="s">
        <v>55</v>
      </c>
      <c r="T2719" t="s">
        <v>55</v>
      </c>
      <c r="U2719" t="s">
        <v>281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282</v>
      </c>
      <c r="AG2719" t="s">
        <v>283</v>
      </c>
      <c r="AH2719">
        <v>184</v>
      </c>
      <c r="AI2719">
        <f>"07211     "</f>
        <v>0</v>
      </c>
      <c r="AJ2719" t="s">
        <v>239</v>
      </c>
      <c r="AK2719" t="s">
        <v>240</v>
      </c>
      <c r="AL2719" t="s">
        <v>140</v>
      </c>
      <c r="AM2719" t="s">
        <v>141</v>
      </c>
      <c r="AN2719" t="s">
        <v>286</v>
      </c>
      <c r="AO2719" t="s">
        <v>71</v>
      </c>
    </row>
    <row r="2720" spans="1:41">
      <c r="A2720">
        <v>2697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277</v>
      </c>
      <c r="J2720" t="s">
        <v>278</v>
      </c>
      <c r="K2720" t="s">
        <v>48</v>
      </c>
      <c r="L2720" t="s">
        <v>49</v>
      </c>
      <c r="M2720">
        <v>16</v>
      </c>
      <c r="N2720" t="s">
        <v>279</v>
      </c>
      <c r="O2720" t="s">
        <v>51</v>
      </c>
      <c r="P2720" t="s">
        <v>280</v>
      </c>
      <c r="Q2720" t="s">
        <v>92</v>
      </c>
      <c r="R2720" t="s">
        <v>237</v>
      </c>
      <c r="S2720" t="s">
        <v>55</v>
      </c>
      <c r="T2720" t="s">
        <v>55</v>
      </c>
      <c r="U2720" t="s">
        <v>281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282</v>
      </c>
      <c r="AG2720" t="s">
        <v>283</v>
      </c>
      <c r="AH2720">
        <v>185</v>
      </c>
      <c r="AI2720">
        <f>"07211     "</f>
        <v>0</v>
      </c>
      <c r="AJ2720" t="s">
        <v>239</v>
      </c>
      <c r="AK2720" t="s">
        <v>240</v>
      </c>
      <c r="AL2720" t="s">
        <v>140</v>
      </c>
      <c r="AM2720" t="s">
        <v>141</v>
      </c>
      <c r="AN2720" t="s">
        <v>286</v>
      </c>
      <c r="AO2720" t="s">
        <v>69</v>
      </c>
    </row>
    <row r="2721" spans="1:41">
      <c r="A2721">
        <v>2698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277</v>
      </c>
      <c r="J2721" t="s">
        <v>278</v>
      </c>
      <c r="K2721" t="s">
        <v>48</v>
      </c>
      <c r="L2721" t="s">
        <v>49</v>
      </c>
      <c r="M2721">
        <v>16</v>
      </c>
      <c r="N2721" t="s">
        <v>279</v>
      </c>
      <c r="O2721" t="s">
        <v>51</v>
      </c>
      <c r="P2721" t="s">
        <v>280</v>
      </c>
      <c r="Q2721" t="s">
        <v>92</v>
      </c>
      <c r="R2721" t="s">
        <v>237</v>
      </c>
      <c r="S2721" t="s">
        <v>55</v>
      </c>
      <c r="T2721" t="s">
        <v>55</v>
      </c>
      <c r="U2721" t="s">
        <v>281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282</v>
      </c>
      <c r="AG2721" t="s">
        <v>283</v>
      </c>
      <c r="AH2721">
        <v>186</v>
      </c>
      <c r="AI2721">
        <f>"07211     "</f>
        <v>0</v>
      </c>
      <c r="AJ2721" t="s">
        <v>239</v>
      </c>
      <c r="AK2721" t="s">
        <v>240</v>
      </c>
      <c r="AL2721" t="s">
        <v>1492</v>
      </c>
      <c r="AM2721" t="s">
        <v>1493</v>
      </c>
      <c r="AN2721" t="s">
        <v>286</v>
      </c>
      <c r="AO2721" t="s">
        <v>70</v>
      </c>
    </row>
    <row r="2722" spans="1:41">
      <c r="A2722">
        <v>2699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277</v>
      </c>
      <c r="J2722" t="s">
        <v>278</v>
      </c>
      <c r="K2722" t="s">
        <v>48</v>
      </c>
      <c r="L2722" t="s">
        <v>49</v>
      </c>
      <c r="M2722">
        <v>16</v>
      </c>
      <c r="N2722" t="s">
        <v>279</v>
      </c>
      <c r="O2722" t="s">
        <v>51</v>
      </c>
      <c r="P2722" t="s">
        <v>280</v>
      </c>
      <c r="Q2722" t="s">
        <v>92</v>
      </c>
      <c r="R2722" t="s">
        <v>237</v>
      </c>
      <c r="S2722" t="s">
        <v>55</v>
      </c>
      <c r="T2722" t="s">
        <v>55</v>
      </c>
      <c r="U2722" t="s">
        <v>281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282</v>
      </c>
      <c r="AG2722" t="s">
        <v>283</v>
      </c>
      <c r="AH2722">
        <v>187</v>
      </c>
      <c r="AI2722">
        <f>"07211     "</f>
        <v>0</v>
      </c>
      <c r="AJ2722" t="s">
        <v>239</v>
      </c>
      <c r="AK2722" t="s">
        <v>240</v>
      </c>
      <c r="AL2722" t="s">
        <v>1872</v>
      </c>
      <c r="AM2722" t="s">
        <v>1873</v>
      </c>
      <c r="AN2722" t="s">
        <v>286</v>
      </c>
      <c r="AO2722" t="s">
        <v>70</v>
      </c>
    </row>
    <row r="2723" spans="1:41">
      <c r="A2723">
        <v>2700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277</v>
      </c>
      <c r="J2723" t="s">
        <v>278</v>
      </c>
      <c r="K2723" t="s">
        <v>48</v>
      </c>
      <c r="L2723" t="s">
        <v>49</v>
      </c>
      <c r="M2723">
        <v>16</v>
      </c>
      <c r="N2723" t="s">
        <v>279</v>
      </c>
      <c r="O2723" t="s">
        <v>51</v>
      </c>
      <c r="P2723" t="s">
        <v>280</v>
      </c>
      <c r="Q2723" t="s">
        <v>92</v>
      </c>
      <c r="R2723" t="s">
        <v>237</v>
      </c>
      <c r="S2723" t="s">
        <v>55</v>
      </c>
      <c r="T2723" t="s">
        <v>55</v>
      </c>
      <c r="U2723" t="s">
        <v>281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282</v>
      </c>
      <c r="AG2723" t="s">
        <v>283</v>
      </c>
      <c r="AH2723">
        <v>188</v>
      </c>
      <c r="AI2723">
        <f>"07211     "</f>
        <v>0</v>
      </c>
      <c r="AJ2723" t="s">
        <v>239</v>
      </c>
      <c r="AK2723" t="s">
        <v>240</v>
      </c>
      <c r="AL2723" t="s">
        <v>140</v>
      </c>
      <c r="AM2723" t="s">
        <v>141</v>
      </c>
      <c r="AN2723" t="s">
        <v>286</v>
      </c>
      <c r="AO2723" t="s">
        <v>70</v>
      </c>
    </row>
    <row r="2724" spans="1:41">
      <c r="A2724">
        <v>2701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277</v>
      </c>
      <c r="J2724" t="s">
        <v>278</v>
      </c>
      <c r="K2724" t="s">
        <v>48</v>
      </c>
      <c r="L2724" t="s">
        <v>49</v>
      </c>
      <c r="M2724">
        <v>16</v>
      </c>
      <c r="N2724" t="s">
        <v>279</v>
      </c>
      <c r="O2724" t="s">
        <v>51</v>
      </c>
      <c r="P2724" t="s">
        <v>280</v>
      </c>
      <c r="Q2724" t="s">
        <v>92</v>
      </c>
      <c r="R2724" t="s">
        <v>237</v>
      </c>
      <c r="S2724" t="s">
        <v>55</v>
      </c>
      <c r="T2724" t="s">
        <v>55</v>
      </c>
      <c r="U2724" t="s">
        <v>281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282</v>
      </c>
      <c r="AG2724" t="s">
        <v>283</v>
      </c>
      <c r="AH2724">
        <v>189</v>
      </c>
      <c r="AI2724">
        <f>"07211     "</f>
        <v>0</v>
      </c>
      <c r="AJ2724" t="s">
        <v>239</v>
      </c>
      <c r="AK2724" t="s">
        <v>240</v>
      </c>
      <c r="AL2724" t="s">
        <v>140</v>
      </c>
      <c r="AM2724" t="s">
        <v>141</v>
      </c>
      <c r="AN2724" t="s">
        <v>286</v>
      </c>
      <c r="AO2724" t="s">
        <v>69</v>
      </c>
    </row>
    <row r="2725" spans="1:41">
      <c r="A2725">
        <v>2702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277</v>
      </c>
      <c r="J2725" t="s">
        <v>278</v>
      </c>
      <c r="K2725" t="s">
        <v>48</v>
      </c>
      <c r="L2725" t="s">
        <v>49</v>
      </c>
      <c r="M2725">
        <v>16</v>
      </c>
      <c r="N2725" t="s">
        <v>279</v>
      </c>
      <c r="O2725" t="s">
        <v>51</v>
      </c>
      <c r="P2725" t="s">
        <v>280</v>
      </c>
      <c r="Q2725" t="s">
        <v>92</v>
      </c>
      <c r="R2725" t="s">
        <v>237</v>
      </c>
      <c r="S2725" t="s">
        <v>55</v>
      </c>
      <c r="T2725" t="s">
        <v>55</v>
      </c>
      <c r="U2725" t="s">
        <v>281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282</v>
      </c>
      <c r="AG2725" t="s">
        <v>283</v>
      </c>
      <c r="AH2725">
        <v>192</v>
      </c>
      <c r="AI2725">
        <f>"07211     "</f>
        <v>0</v>
      </c>
      <c r="AJ2725" t="s">
        <v>239</v>
      </c>
      <c r="AK2725" t="s">
        <v>240</v>
      </c>
      <c r="AL2725" t="s">
        <v>1872</v>
      </c>
      <c r="AM2725" t="s">
        <v>1873</v>
      </c>
      <c r="AN2725" t="s">
        <v>286</v>
      </c>
      <c r="AO2725" t="s">
        <v>139</v>
      </c>
    </row>
    <row r="2726" spans="1:41">
      <c r="A2726">
        <v>2703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277</v>
      </c>
      <c r="J2726" t="s">
        <v>278</v>
      </c>
      <c r="K2726" t="s">
        <v>48</v>
      </c>
      <c r="L2726" t="s">
        <v>49</v>
      </c>
      <c r="M2726">
        <v>16</v>
      </c>
      <c r="N2726" t="s">
        <v>279</v>
      </c>
      <c r="O2726" t="s">
        <v>51</v>
      </c>
      <c r="P2726" t="s">
        <v>280</v>
      </c>
      <c r="Q2726" t="s">
        <v>92</v>
      </c>
      <c r="R2726" t="s">
        <v>237</v>
      </c>
      <c r="S2726" t="s">
        <v>55</v>
      </c>
      <c r="T2726" t="s">
        <v>55</v>
      </c>
      <c r="U2726" t="s">
        <v>281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282</v>
      </c>
      <c r="AG2726" t="s">
        <v>283</v>
      </c>
      <c r="AH2726">
        <v>193</v>
      </c>
      <c r="AI2726">
        <f>"07211     "</f>
        <v>0</v>
      </c>
      <c r="AJ2726" t="s">
        <v>239</v>
      </c>
      <c r="AK2726" t="s">
        <v>240</v>
      </c>
      <c r="AL2726" t="s">
        <v>1492</v>
      </c>
      <c r="AM2726" t="s">
        <v>1493</v>
      </c>
      <c r="AN2726" t="s">
        <v>286</v>
      </c>
      <c r="AO2726" t="s">
        <v>139</v>
      </c>
    </row>
    <row r="2727" spans="1:41">
      <c r="A2727">
        <v>2704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277</v>
      </c>
      <c r="J2727" t="s">
        <v>278</v>
      </c>
      <c r="K2727" t="s">
        <v>48</v>
      </c>
      <c r="L2727" t="s">
        <v>49</v>
      </c>
      <c r="M2727">
        <v>16</v>
      </c>
      <c r="N2727" t="s">
        <v>279</v>
      </c>
      <c r="O2727" t="s">
        <v>51</v>
      </c>
      <c r="P2727" t="s">
        <v>280</v>
      </c>
      <c r="Q2727" t="s">
        <v>92</v>
      </c>
      <c r="R2727" t="s">
        <v>237</v>
      </c>
      <c r="S2727" t="s">
        <v>55</v>
      </c>
      <c r="T2727" t="s">
        <v>55</v>
      </c>
      <c r="U2727" t="s">
        <v>281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282</v>
      </c>
      <c r="AG2727" t="s">
        <v>283</v>
      </c>
      <c r="AH2727">
        <v>194</v>
      </c>
      <c r="AI2727">
        <f>"07211     "</f>
        <v>0</v>
      </c>
      <c r="AJ2727" t="s">
        <v>239</v>
      </c>
      <c r="AK2727" t="s">
        <v>240</v>
      </c>
      <c r="AL2727" t="s">
        <v>140</v>
      </c>
      <c r="AM2727" t="s">
        <v>141</v>
      </c>
      <c r="AN2727" t="s">
        <v>286</v>
      </c>
      <c r="AO2727" t="s">
        <v>139</v>
      </c>
    </row>
    <row r="2728" spans="1:41">
      <c r="A2728">
        <v>2705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277</v>
      </c>
      <c r="J2728" t="s">
        <v>278</v>
      </c>
      <c r="K2728" t="s">
        <v>48</v>
      </c>
      <c r="L2728" t="s">
        <v>49</v>
      </c>
      <c r="M2728">
        <v>16</v>
      </c>
      <c r="N2728" t="s">
        <v>279</v>
      </c>
      <c r="O2728" t="s">
        <v>51</v>
      </c>
      <c r="P2728" t="s">
        <v>280</v>
      </c>
      <c r="Q2728" t="s">
        <v>92</v>
      </c>
      <c r="R2728" t="s">
        <v>237</v>
      </c>
      <c r="S2728" t="s">
        <v>55</v>
      </c>
      <c r="T2728" t="s">
        <v>55</v>
      </c>
      <c r="U2728" t="s">
        <v>281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282</v>
      </c>
      <c r="AG2728" t="s">
        <v>283</v>
      </c>
      <c r="AH2728">
        <v>195</v>
      </c>
      <c r="AI2728">
        <f>"07211     "</f>
        <v>0</v>
      </c>
      <c r="AJ2728" t="s">
        <v>239</v>
      </c>
      <c r="AK2728" t="s">
        <v>240</v>
      </c>
      <c r="AL2728" t="s">
        <v>1870</v>
      </c>
      <c r="AM2728" t="s">
        <v>1871</v>
      </c>
      <c r="AN2728" t="s">
        <v>286</v>
      </c>
      <c r="AO2728" t="s">
        <v>139</v>
      </c>
    </row>
    <row r="2729" spans="1:41">
      <c r="A2729">
        <v>2706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277</v>
      </c>
      <c r="J2729" t="s">
        <v>278</v>
      </c>
      <c r="K2729" t="s">
        <v>48</v>
      </c>
      <c r="L2729" t="s">
        <v>49</v>
      </c>
      <c r="M2729">
        <v>16</v>
      </c>
      <c r="N2729" t="s">
        <v>279</v>
      </c>
      <c r="O2729" t="s">
        <v>51</v>
      </c>
      <c r="P2729" t="s">
        <v>280</v>
      </c>
      <c r="Q2729" t="s">
        <v>92</v>
      </c>
      <c r="R2729" t="s">
        <v>237</v>
      </c>
      <c r="S2729" t="s">
        <v>55</v>
      </c>
      <c r="T2729" t="s">
        <v>55</v>
      </c>
      <c r="U2729" t="s">
        <v>281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282</v>
      </c>
      <c r="AG2729" t="s">
        <v>283</v>
      </c>
      <c r="AH2729">
        <v>196</v>
      </c>
      <c r="AI2729">
        <f>"07211     "</f>
        <v>0</v>
      </c>
      <c r="AJ2729" t="s">
        <v>239</v>
      </c>
      <c r="AK2729" t="s">
        <v>240</v>
      </c>
      <c r="AL2729" t="s">
        <v>1868</v>
      </c>
      <c r="AM2729" t="s">
        <v>1869</v>
      </c>
      <c r="AN2729" t="s">
        <v>286</v>
      </c>
      <c r="AO2729" t="s">
        <v>139</v>
      </c>
    </row>
    <row r="2730" spans="1:41">
      <c r="A2730">
        <v>2707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277</v>
      </c>
      <c r="J2730" t="s">
        <v>278</v>
      </c>
      <c r="K2730" t="s">
        <v>48</v>
      </c>
      <c r="L2730" t="s">
        <v>49</v>
      </c>
      <c r="M2730">
        <v>16</v>
      </c>
      <c r="N2730" t="s">
        <v>279</v>
      </c>
      <c r="O2730" t="s">
        <v>51</v>
      </c>
      <c r="P2730" t="s">
        <v>280</v>
      </c>
      <c r="Q2730" t="s">
        <v>92</v>
      </c>
      <c r="R2730" t="s">
        <v>237</v>
      </c>
      <c r="S2730" t="s">
        <v>55</v>
      </c>
      <c r="T2730" t="s">
        <v>55</v>
      </c>
      <c r="U2730" t="s">
        <v>281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282</v>
      </c>
      <c r="AG2730" t="s">
        <v>283</v>
      </c>
      <c r="AH2730">
        <v>197</v>
      </c>
      <c r="AI2730">
        <f>"07211     "</f>
        <v>0</v>
      </c>
      <c r="AJ2730" t="s">
        <v>239</v>
      </c>
      <c r="AK2730" t="s">
        <v>240</v>
      </c>
      <c r="AL2730" t="s">
        <v>140</v>
      </c>
      <c r="AM2730" t="s">
        <v>141</v>
      </c>
      <c r="AN2730" t="s">
        <v>286</v>
      </c>
      <c r="AO2730" t="s">
        <v>139</v>
      </c>
    </row>
    <row r="2731" spans="1:41">
      <c r="A2731">
        <v>2708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277</v>
      </c>
      <c r="J2731" t="s">
        <v>278</v>
      </c>
      <c r="K2731" t="s">
        <v>48</v>
      </c>
      <c r="L2731" t="s">
        <v>49</v>
      </c>
      <c r="M2731">
        <v>16</v>
      </c>
      <c r="N2731" t="s">
        <v>279</v>
      </c>
      <c r="O2731" t="s">
        <v>51</v>
      </c>
      <c r="P2731" t="s">
        <v>280</v>
      </c>
      <c r="Q2731" t="s">
        <v>92</v>
      </c>
      <c r="R2731" t="s">
        <v>237</v>
      </c>
      <c r="S2731" t="s">
        <v>55</v>
      </c>
      <c r="T2731" t="s">
        <v>55</v>
      </c>
      <c r="U2731" t="s">
        <v>281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282</v>
      </c>
      <c r="AG2731" t="s">
        <v>283</v>
      </c>
      <c r="AH2731">
        <v>198</v>
      </c>
      <c r="AI2731">
        <f>"07211     "</f>
        <v>0</v>
      </c>
      <c r="AJ2731" t="s">
        <v>239</v>
      </c>
      <c r="AK2731" t="s">
        <v>240</v>
      </c>
      <c r="AL2731" t="s">
        <v>1872</v>
      </c>
      <c r="AM2731" t="s">
        <v>1873</v>
      </c>
      <c r="AN2731" t="s">
        <v>286</v>
      </c>
      <c r="AO2731" t="s">
        <v>85</v>
      </c>
    </row>
    <row r="2732" spans="1:41">
      <c r="A2732">
        <v>2709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277</v>
      </c>
      <c r="J2732" t="s">
        <v>278</v>
      </c>
      <c r="K2732" t="s">
        <v>48</v>
      </c>
      <c r="L2732" t="s">
        <v>49</v>
      </c>
      <c r="M2732">
        <v>16</v>
      </c>
      <c r="N2732" t="s">
        <v>279</v>
      </c>
      <c r="O2732" t="s">
        <v>51</v>
      </c>
      <c r="P2732" t="s">
        <v>280</v>
      </c>
      <c r="Q2732" t="s">
        <v>92</v>
      </c>
      <c r="R2732" t="s">
        <v>237</v>
      </c>
      <c r="S2732" t="s">
        <v>55</v>
      </c>
      <c r="T2732" t="s">
        <v>55</v>
      </c>
      <c r="U2732" t="s">
        <v>281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282</v>
      </c>
      <c r="AG2732" t="s">
        <v>283</v>
      </c>
      <c r="AH2732">
        <v>199</v>
      </c>
      <c r="AI2732">
        <f>"07211     "</f>
        <v>0</v>
      </c>
      <c r="AJ2732" t="s">
        <v>239</v>
      </c>
      <c r="AK2732" t="s">
        <v>240</v>
      </c>
      <c r="AL2732" t="s">
        <v>1872</v>
      </c>
      <c r="AM2732" t="s">
        <v>1873</v>
      </c>
      <c r="AN2732" t="s">
        <v>286</v>
      </c>
      <c r="AO2732" t="s">
        <v>209</v>
      </c>
    </row>
    <row r="2733" spans="1:41">
      <c r="A2733">
        <v>2710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277</v>
      </c>
      <c r="J2733" t="s">
        <v>278</v>
      </c>
      <c r="K2733" t="s">
        <v>48</v>
      </c>
      <c r="L2733" t="s">
        <v>49</v>
      </c>
      <c r="M2733">
        <v>16</v>
      </c>
      <c r="N2733" t="s">
        <v>279</v>
      </c>
      <c r="O2733" t="s">
        <v>51</v>
      </c>
      <c r="P2733" t="s">
        <v>280</v>
      </c>
      <c r="Q2733" t="s">
        <v>92</v>
      </c>
      <c r="R2733" t="s">
        <v>237</v>
      </c>
      <c r="S2733" t="s">
        <v>55</v>
      </c>
      <c r="T2733" t="s">
        <v>55</v>
      </c>
      <c r="U2733" t="s">
        <v>281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282</v>
      </c>
      <c r="AG2733" t="s">
        <v>283</v>
      </c>
      <c r="AH2733">
        <v>200</v>
      </c>
      <c r="AI2733">
        <f>"07211     "</f>
        <v>0</v>
      </c>
      <c r="AJ2733" t="s">
        <v>239</v>
      </c>
      <c r="AK2733" t="s">
        <v>240</v>
      </c>
      <c r="AL2733" t="s">
        <v>140</v>
      </c>
      <c r="AM2733" t="s">
        <v>141</v>
      </c>
      <c r="AN2733" t="s">
        <v>286</v>
      </c>
      <c r="AO2733" t="s">
        <v>70</v>
      </c>
    </row>
    <row r="2734" spans="1:41">
      <c r="A2734">
        <v>2711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4007</v>
      </c>
      <c r="I2734" t="s">
        <v>277</v>
      </c>
      <c r="J2734" t="s">
        <v>278</v>
      </c>
      <c r="K2734" t="s">
        <v>48</v>
      </c>
      <c r="L2734" t="s">
        <v>49</v>
      </c>
      <c r="M2734">
        <v>16</v>
      </c>
      <c r="N2734" t="s">
        <v>279</v>
      </c>
      <c r="O2734" t="s">
        <v>51</v>
      </c>
      <c r="P2734" t="s">
        <v>280</v>
      </c>
      <c r="Q2734" t="s">
        <v>92</v>
      </c>
      <c r="R2734" t="s">
        <v>237</v>
      </c>
      <c r="S2734" t="s">
        <v>55</v>
      </c>
      <c r="T2734" t="s">
        <v>55</v>
      </c>
      <c r="U2734" t="s">
        <v>281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282</v>
      </c>
      <c r="AG2734" t="s">
        <v>283</v>
      </c>
      <c r="AH2734">
        <v>201</v>
      </c>
      <c r="AI2734">
        <f>"07211     "</f>
        <v>0</v>
      </c>
      <c r="AJ2734" t="s">
        <v>239</v>
      </c>
      <c r="AK2734" t="s">
        <v>240</v>
      </c>
      <c r="AL2734" t="s">
        <v>1492</v>
      </c>
      <c r="AM2734" t="s">
        <v>1493</v>
      </c>
      <c r="AN2734" t="s">
        <v>286</v>
      </c>
      <c r="AO2734" t="s">
        <v>69</v>
      </c>
    </row>
    <row r="2735" spans="1:41">
      <c r="A2735">
        <v>2712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277</v>
      </c>
      <c r="J2735" t="s">
        <v>278</v>
      </c>
      <c r="K2735" t="s">
        <v>48</v>
      </c>
      <c r="L2735" t="s">
        <v>49</v>
      </c>
      <c r="M2735">
        <v>16</v>
      </c>
      <c r="N2735" t="s">
        <v>279</v>
      </c>
      <c r="O2735" t="s">
        <v>51</v>
      </c>
      <c r="P2735" t="s">
        <v>280</v>
      </c>
      <c r="Q2735" t="s">
        <v>92</v>
      </c>
      <c r="R2735" t="s">
        <v>237</v>
      </c>
      <c r="S2735" t="s">
        <v>55</v>
      </c>
      <c r="T2735" t="s">
        <v>55</v>
      </c>
      <c r="U2735" t="s">
        <v>281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282</v>
      </c>
      <c r="AG2735" t="s">
        <v>283</v>
      </c>
      <c r="AH2735">
        <v>202</v>
      </c>
      <c r="AI2735">
        <f>"07211     "</f>
        <v>0</v>
      </c>
      <c r="AJ2735" t="s">
        <v>239</v>
      </c>
      <c r="AK2735" t="s">
        <v>240</v>
      </c>
      <c r="AL2735" t="s">
        <v>284</v>
      </c>
      <c r="AM2735" t="s">
        <v>285</v>
      </c>
      <c r="AN2735" t="s">
        <v>286</v>
      </c>
      <c r="AO2735" t="s">
        <v>184</v>
      </c>
    </row>
    <row r="2736" spans="1:41">
      <c r="A2736">
        <v>2713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277</v>
      </c>
      <c r="J2736" t="s">
        <v>278</v>
      </c>
      <c r="K2736" t="s">
        <v>48</v>
      </c>
      <c r="L2736" t="s">
        <v>49</v>
      </c>
      <c r="M2736">
        <v>16</v>
      </c>
      <c r="N2736" t="s">
        <v>279</v>
      </c>
      <c r="O2736" t="s">
        <v>51</v>
      </c>
      <c r="P2736" t="s">
        <v>280</v>
      </c>
      <c r="Q2736" t="s">
        <v>92</v>
      </c>
      <c r="R2736" t="s">
        <v>237</v>
      </c>
      <c r="S2736" t="s">
        <v>55</v>
      </c>
      <c r="T2736" t="s">
        <v>55</v>
      </c>
      <c r="U2736" t="s">
        <v>281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282</v>
      </c>
      <c r="AG2736" t="s">
        <v>283</v>
      </c>
      <c r="AH2736">
        <v>203</v>
      </c>
      <c r="AI2736">
        <f>"07211     "</f>
        <v>0</v>
      </c>
      <c r="AJ2736" t="s">
        <v>239</v>
      </c>
      <c r="AK2736" t="s">
        <v>240</v>
      </c>
      <c r="AL2736" t="s">
        <v>284</v>
      </c>
      <c r="AM2736" t="s">
        <v>285</v>
      </c>
      <c r="AN2736" t="s">
        <v>286</v>
      </c>
      <c r="AO2736" t="s">
        <v>184</v>
      </c>
    </row>
    <row r="2737" spans="1:41">
      <c r="A2737">
        <v>2714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277</v>
      </c>
      <c r="J2737" t="s">
        <v>278</v>
      </c>
      <c r="K2737" t="s">
        <v>48</v>
      </c>
      <c r="L2737" t="s">
        <v>49</v>
      </c>
      <c r="M2737">
        <v>16</v>
      </c>
      <c r="N2737" t="s">
        <v>279</v>
      </c>
      <c r="O2737" t="s">
        <v>51</v>
      </c>
      <c r="P2737" t="s">
        <v>280</v>
      </c>
      <c r="Q2737" t="s">
        <v>92</v>
      </c>
      <c r="R2737" t="s">
        <v>237</v>
      </c>
      <c r="S2737" t="s">
        <v>55</v>
      </c>
      <c r="T2737" t="s">
        <v>55</v>
      </c>
      <c r="U2737" t="s">
        <v>281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282</v>
      </c>
      <c r="AG2737" t="s">
        <v>283</v>
      </c>
      <c r="AH2737">
        <v>204</v>
      </c>
      <c r="AI2737">
        <f>"07211     "</f>
        <v>0</v>
      </c>
      <c r="AJ2737" t="s">
        <v>239</v>
      </c>
      <c r="AK2737" t="s">
        <v>240</v>
      </c>
      <c r="AL2737" t="s">
        <v>1456</v>
      </c>
      <c r="AM2737" t="s">
        <v>1457</v>
      </c>
      <c r="AN2737" t="s">
        <v>286</v>
      </c>
      <c r="AO2737" t="s">
        <v>69</v>
      </c>
    </row>
    <row r="2738" spans="1:41">
      <c r="A2738">
        <v>2718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277</v>
      </c>
      <c r="J2738" t="s">
        <v>278</v>
      </c>
      <c r="K2738" t="s">
        <v>48</v>
      </c>
      <c r="L2738" t="s">
        <v>49</v>
      </c>
      <c r="M2738">
        <v>16</v>
      </c>
      <c r="N2738" t="s">
        <v>279</v>
      </c>
      <c r="O2738" t="s">
        <v>51</v>
      </c>
      <c r="P2738" t="s">
        <v>280</v>
      </c>
      <c r="Q2738" t="s">
        <v>92</v>
      </c>
      <c r="R2738" t="s">
        <v>237</v>
      </c>
      <c r="S2738" t="s">
        <v>55</v>
      </c>
      <c r="T2738" t="s">
        <v>55</v>
      </c>
      <c r="U2738" t="s">
        <v>281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282</v>
      </c>
      <c r="AG2738" t="s">
        <v>283</v>
      </c>
      <c r="AH2738">
        <v>208</v>
      </c>
      <c r="AI2738">
        <f>"07211     "</f>
        <v>0</v>
      </c>
      <c r="AJ2738" t="s">
        <v>239</v>
      </c>
      <c r="AK2738" t="s">
        <v>240</v>
      </c>
      <c r="AL2738" t="s">
        <v>1456</v>
      </c>
      <c r="AM2738" t="s">
        <v>1457</v>
      </c>
      <c r="AN2738" t="s">
        <v>286</v>
      </c>
      <c r="AO2738" t="s">
        <v>85</v>
      </c>
    </row>
    <row r="2739" spans="1:41">
      <c r="A2739">
        <v>2880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4028</v>
      </c>
      <c r="I2739" t="s">
        <v>2235</v>
      </c>
      <c r="J2739" t="s">
        <v>2236</v>
      </c>
      <c r="K2739" t="s">
        <v>48</v>
      </c>
      <c r="L2739" t="s">
        <v>49</v>
      </c>
      <c r="M2739">
        <v>18</v>
      </c>
      <c r="N2739" t="s">
        <v>2237</v>
      </c>
      <c r="O2739" t="s">
        <v>51</v>
      </c>
      <c r="P2739" t="s">
        <v>280</v>
      </c>
      <c r="Q2739" t="s">
        <v>92</v>
      </c>
      <c r="R2739" t="s">
        <v>237</v>
      </c>
      <c r="S2739" t="s">
        <v>55</v>
      </c>
      <c r="T2739" t="s">
        <v>55</v>
      </c>
      <c r="U2739" t="s">
        <v>2238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1271</v>
      </c>
      <c r="AG2739" t="s">
        <v>1272</v>
      </c>
      <c r="AH2739">
        <v>10</v>
      </c>
      <c r="AI2739">
        <f>"07211     "</f>
        <v>0</v>
      </c>
      <c r="AJ2739" t="s">
        <v>239</v>
      </c>
      <c r="AK2739" t="s">
        <v>240</v>
      </c>
      <c r="AL2739" t="s">
        <v>1868</v>
      </c>
      <c r="AM2739" t="s">
        <v>1869</v>
      </c>
      <c r="AN2739" t="s">
        <v>286</v>
      </c>
      <c r="AO2739" t="s">
        <v>85</v>
      </c>
    </row>
    <row r="2740" spans="1:41">
      <c r="A2740">
        <v>2719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277</v>
      </c>
      <c r="J2740" t="s">
        <v>278</v>
      </c>
      <c r="K2740" t="s">
        <v>48</v>
      </c>
      <c r="L2740" t="s">
        <v>49</v>
      </c>
      <c r="M2740">
        <v>16</v>
      </c>
      <c r="N2740" t="s">
        <v>279</v>
      </c>
      <c r="O2740" t="s">
        <v>51</v>
      </c>
      <c r="P2740" t="s">
        <v>280</v>
      </c>
      <c r="Q2740" t="s">
        <v>92</v>
      </c>
      <c r="R2740" t="s">
        <v>237</v>
      </c>
      <c r="S2740" t="s">
        <v>55</v>
      </c>
      <c r="T2740" t="s">
        <v>55</v>
      </c>
      <c r="U2740" t="s">
        <v>281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282</v>
      </c>
      <c r="AG2740" t="s">
        <v>283</v>
      </c>
      <c r="AH2740">
        <v>209</v>
      </c>
      <c r="AI2740">
        <f>"07211     "</f>
        <v>0</v>
      </c>
      <c r="AJ2740" t="s">
        <v>239</v>
      </c>
      <c r="AK2740" t="s">
        <v>240</v>
      </c>
      <c r="AL2740" t="s">
        <v>140</v>
      </c>
      <c r="AM2740" t="s">
        <v>141</v>
      </c>
      <c r="AN2740" t="s">
        <v>286</v>
      </c>
      <c r="AO2740" t="s">
        <v>69</v>
      </c>
    </row>
    <row r="2741" spans="1:41">
      <c r="A2741">
        <v>2720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4007</v>
      </c>
      <c r="I2741" t="s">
        <v>277</v>
      </c>
      <c r="J2741" t="s">
        <v>278</v>
      </c>
      <c r="K2741" t="s">
        <v>48</v>
      </c>
      <c r="L2741" t="s">
        <v>49</v>
      </c>
      <c r="M2741">
        <v>16</v>
      </c>
      <c r="N2741" t="s">
        <v>279</v>
      </c>
      <c r="O2741" t="s">
        <v>51</v>
      </c>
      <c r="P2741" t="s">
        <v>280</v>
      </c>
      <c r="Q2741" t="s">
        <v>92</v>
      </c>
      <c r="R2741" t="s">
        <v>237</v>
      </c>
      <c r="S2741" t="s">
        <v>55</v>
      </c>
      <c r="T2741" t="s">
        <v>55</v>
      </c>
      <c r="U2741" t="s">
        <v>281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282</v>
      </c>
      <c r="AG2741" t="s">
        <v>283</v>
      </c>
      <c r="AH2741">
        <v>210</v>
      </c>
      <c r="AI2741">
        <f>"07211     "</f>
        <v>0</v>
      </c>
      <c r="AJ2741" t="s">
        <v>239</v>
      </c>
      <c r="AK2741" t="s">
        <v>240</v>
      </c>
      <c r="AL2741" t="s">
        <v>140</v>
      </c>
      <c r="AM2741" t="s">
        <v>141</v>
      </c>
      <c r="AN2741" t="s">
        <v>286</v>
      </c>
      <c r="AO2741" t="s">
        <v>70</v>
      </c>
    </row>
    <row r="2742" spans="1:41">
      <c r="A2742">
        <v>2729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277</v>
      </c>
      <c r="J2742" t="s">
        <v>278</v>
      </c>
      <c r="K2742" t="s">
        <v>48</v>
      </c>
      <c r="L2742" t="s">
        <v>49</v>
      </c>
      <c r="M2742">
        <v>16</v>
      </c>
      <c r="N2742" t="s">
        <v>279</v>
      </c>
      <c r="O2742" t="s">
        <v>51</v>
      </c>
      <c r="P2742" t="s">
        <v>280</v>
      </c>
      <c r="Q2742" t="s">
        <v>92</v>
      </c>
      <c r="R2742" t="s">
        <v>237</v>
      </c>
      <c r="S2742" t="s">
        <v>55</v>
      </c>
      <c r="T2742" t="s">
        <v>55</v>
      </c>
      <c r="U2742" t="s">
        <v>281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282</v>
      </c>
      <c r="AG2742" t="s">
        <v>283</v>
      </c>
      <c r="AH2742">
        <v>219</v>
      </c>
      <c r="AI2742">
        <f>"07211     "</f>
        <v>0</v>
      </c>
      <c r="AJ2742" t="s">
        <v>239</v>
      </c>
      <c r="AK2742" t="s">
        <v>240</v>
      </c>
      <c r="AL2742" t="s">
        <v>284</v>
      </c>
      <c r="AM2742" t="s">
        <v>285</v>
      </c>
      <c r="AN2742" t="s">
        <v>286</v>
      </c>
      <c r="AO2742" t="s">
        <v>85</v>
      </c>
    </row>
    <row r="2743" spans="1:41">
      <c r="A2743">
        <v>2721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277</v>
      </c>
      <c r="J2743" t="s">
        <v>278</v>
      </c>
      <c r="K2743" t="s">
        <v>48</v>
      </c>
      <c r="L2743" t="s">
        <v>49</v>
      </c>
      <c r="M2743">
        <v>16</v>
      </c>
      <c r="N2743" t="s">
        <v>279</v>
      </c>
      <c r="O2743" t="s">
        <v>51</v>
      </c>
      <c r="P2743" t="s">
        <v>280</v>
      </c>
      <c r="Q2743" t="s">
        <v>92</v>
      </c>
      <c r="R2743" t="s">
        <v>237</v>
      </c>
      <c r="S2743" t="s">
        <v>55</v>
      </c>
      <c r="T2743" t="s">
        <v>55</v>
      </c>
      <c r="U2743" t="s">
        <v>281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282</v>
      </c>
      <c r="AG2743" t="s">
        <v>283</v>
      </c>
      <c r="AH2743">
        <v>211</v>
      </c>
      <c r="AI2743">
        <f>"07211     "</f>
        <v>0</v>
      </c>
      <c r="AJ2743" t="s">
        <v>239</v>
      </c>
      <c r="AK2743" t="s">
        <v>240</v>
      </c>
      <c r="AL2743" t="s">
        <v>1826</v>
      </c>
      <c r="AM2743" t="s">
        <v>1827</v>
      </c>
      <c r="AN2743" t="s">
        <v>286</v>
      </c>
      <c r="AO2743" t="s">
        <v>70</v>
      </c>
    </row>
    <row r="2744" spans="1:41">
      <c r="A2744">
        <v>2722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277</v>
      </c>
      <c r="J2744" t="s">
        <v>278</v>
      </c>
      <c r="K2744" t="s">
        <v>48</v>
      </c>
      <c r="L2744" t="s">
        <v>49</v>
      </c>
      <c r="M2744">
        <v>16</v>
      </c>
      <c r="N2744" t="s">
        <v>279</v>
      </c>
      <c r="O2744" t="s">
        <v>51</v>
      </c>
      <c r="P2744" t="s">
        <v>280</v>
      </c>
      <c r="Q2744" t="s">
        <v>92</v>
      </c>
      <c r="R2744" t="s">
        <v>237</v>
      </c>
      <c r="S2744" t="s">
        <v>55</v>
      </c>
      <c r="T2744" t="s">
        <v>55</v>
      </c>
      <c r="U2744" t="s">
        <v>281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282</v>
      </c>
      <c r="AG2744" t="s">
        <v>283</v>
      </c>
      <c r="AH2744">
        <v>212</v>
      </c>
      <c r="AI2744">
        <f>"07211     "</f>
        <v>0</v>
      </c>
      <c r="AJ2744" t="s">
        <v>239</v>
      </c>
      <c r="AK2744" t="s">
        <v>240</v>
      </c>
      <c r="AL2744" t="s">
        <v>1872</v>
      </c>
      <c r="AM2744" t="s">
        <v>1873</v>
      </c>
      <c r="AN2744" t="s">
        <v>286</v>
      </c>
      <c r="AO2744" t="s">
        <v>85</v>
      </c>
    </row>
    <row r="2745" spans="1:41">
      <c r="A2745">
        <v>2723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277</v>
      </c>
      <c r="J2745" t="s">
        <v>278</v>
      </c>
      <c r="K2745" t="s">
        <v>48</v>
      </c>
      <c r="L2745" t="s">
        <v>49</v>
      </c>
      <c r="M2745">
        <v>16</v>
      </c>
      <c r="N2745" t="s">
        <v>279</v>
      </c>
      <c r="O2745" t="s">
        <v>51</v>
      </c>
      <c r="P2745" t="s">
        <v>280</v>
      </c>
      <c r="Q2745" t="s">
        <v>92</v>
      </c>
      <c r="R2745" t="s">
        <v>237</v>
      </c>
      <c r="S2745" t="s">
        <v>55</v>
      </c>
      <c r="T2745" t="s">
        <v>55</v>
      </c>
      <c r="U2745" t="s">
        <v>281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282</v>
      </c>
      <c r="AG2745" t="s">
        <v>283</v>
      </c>
      <c r="AH2745">
        <v>213</v>
      </c>
      <c r="AI2745">
        <f>"07211     "</f>
        <v>0</v>
      </c>
      <c r="AJ2745" t="s">
        <v>239</v>
      </c>
      <c r="AK2745" t="s">
        <v>240</v>
      </c>
      <c r="AL2745" t="s">
        <v>1872</v>
      </c>
      <c r="AM2745" t="s">
        <v>1873</v>
      </c>
      <c r="AN2745" t="s">
        <v>286</v>
      </c>
      <c r="AO2745" t="s">
        <v>85</v>
      </c>
    </row>
    <row r="2746" spans="1:41">
      <c r="A2746">
        <v>2724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277</v>
      </c>
      <c r="J2746" t="s">
        <v>278</v>
      </c>
      <c r="K2746" t="s">
        <v>48</v>
      </c>
      <c r="L2746" t="s">
        <v>49</v>
      </c>
      <c r="M2746">
        <v>16</v>
      </c>
      <c r="N2746" t="s">
        <v>279</v>
      </c>
      <c r="O2746" t="s">
        <v>51</v>
      </c>
      <c r="P2746" t="s">
        <v>280</v>
      </c>
      <c r="Q2746" t="s">
        <v>92</v>
      </c>
      <c r="R2746" t="s">
        <v>237</v>
      </c>
      <c r="S2746" t="s">
        <v>55</v>
      </c>
      <c r="T2746" t="s">
        <v>55</v>
      </c>
      <c r="U2746" t="s">
        <v>281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282</v>
      </c>
      <c r="AG2746" t="s">
        <v>283</v>
      </c>
      <c r="AH2746">
        <v>214</v>
      </c>
      <c r="AI2746">
        <f>"07211     "</f>
        <v>0</v>
      </c>
      <c r="AJ2746" t="s">
        <v>239</v>
      </c>
      <c r="AK2746" t="s">
        <v>240</v>
      </c>
      <c r="AL2746" t="s">
        <v>1872</v>
      </c>
      <c r="AM2746" t="s">
        <v>1873</v>
      </c>
      <c r="AN2746" t="s">
        <v>286</v>
      </c>
      <c r="AO2746" t="s">
        <v>70</v>
      </c>
    </row>
    <row r="2747" spans="1:41">
      <c r="A2747">
        <v>2725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277</v>
      </c>
      <c r="J2747" t="s">
        <v>278</v>
      </c>
      <c r="K2747" t="s">
        <v>48</v>
      </c>
      <c r="L2747" t="s">
        <v>49</v>
      </c>
      <c r="M2747">
        <v>16</v>
      </c>
      <c r="N2747" t="s">
        <v>279</v>
      </c>
      <c r="O2747" t="s">
        <v>51</v>
      </c>
      <c r="P2747" t="s">
        <v>280</v>
      </c>
      <c r="Q2747" t="s">
        <v>92</v>
      </c>
      <c r="R2747" t="s">
        <v>237</v>
      </c>
      <c r="S2747" t="s">
        <v>55</v>
      </c>
      <c r="T2747" t="s">
        <v>55</v>
      </c>
      <c r="U2747" t="s">
        <v>281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282</v>
      </c>
      <c r="AG2747" t="s">
        <v>283</v>
      </c>
      <c r="AH2747">
        <v>215</v>
      </c>
      <c r="AI2747">
        <f>"07211     "</f>
        <v>0</v>
      </c>
      <c r="AJ2747" t="s">
        <v>239</v>
      </c>
      <c r="AK2747" t="s">
        <v>240</v>
      </c>
      <c r="AL2747" t="s">
        <v>1872</v>
      </c>
      <c r="AM2747" t="s">
        <v>1873</v>
      </c>
      <c r="AN2747" t="s">
        <v>286</v>
      </c>
      <c r="AO2747" t="s">
        <v>70</v>
      </c>
    </row>
    <row r="2748" spans="1:41">
      <c r="A2748">
        <v>2726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277</v>
      </c>
      <c r="J2748" t="s">
        <v>278</v>
      </c>
      <c r="K2748" t="s">
        <v>48</v>
      </c>
      <c r="L2748" t="s">
        <v>49</v>
      </c>
      <c r="M2748">
        <v>16</v>
      </c>
      <c r="N2748" t="s">
        <v>279</v>
      </c>
      <c r="O2748" t="s">
        <v>51</v>
      </c>
      <c r="P2748" t="s">
        <v>280</v>
      </c>
      <c r="Q2748" t="s">
        <v>92</v>
      </c>
      <c r="R2748" t="s">
        <v>237</v>
      </c>
      <c r="S2748" t="s">
        <v>55</v>
      </c>
      <c r="T2748" t="s">
        <v>55</v>
      </c>
      <c r="U2748" t="s">
        <v>281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282</v>
      </c>
      <c r="AG2748" t="s">
        <v>283</v>
      </c>
      <c r="AH2748">
        <v>216</v>
      </c>
      <c r="AI2748">
        <f>"07211     "</f>
        <v>0</v>
      </c>
      <c r="AJ2748" t="s">
        <v>239</v>
      </c>
      <c r="AK2748" t="s">
        <v>240</v>
      </c>
      <c r="AL2748" t="s">
        <v>1872</v>
      </c>
      <c r="AM2748" t="s">
        <v>1873</v>
      </c>
      <c r="AN2748" t="s">
        <v>286</v>
      </c>
      <c r="AO2748" t="s">
        <v>224</v>
      </c>
    </row>
    <row r="2749" spans="1:41">
      <c r="A2749">
        <v>2727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277</v>
      </c>
      <c r="J2749" t="s">
        <v>278</v>
      </c>
      <c r="K2749" t="s">
        <v>48</v>
      </c>
      <c r="L2749" t="s">
        <v>49</v>
      </c>
      <c r="M2749">
        <v>16</v>
      </c>
      <c r="N2749" t="s">
        <v>279</v>
      </c>
      <c r="O2749" t="s">
        <v>51</v>
      </c>
      <c r="P2749" t="s">
        <v>280</v>
      </c>
      <c r="Q2749" t="s">
        <v>92</v>
      </c>
      <c r="R2749" t="s">
        <v>237</v>
      </c>
      <c r="S2749" t="s">
        <v>55</v>
      </c>
      <c r="T2749" t="s">
        <v>55</v>
      </c>
      <c r="U2749" t="s">
        <v>281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282</v>
      </c>
      <c r="AG2749" t="s">
        <v>283</v>
      </c>
      <c r="AH2749">
        <v>217</v>
      </c>
      <c r="AI2749">
        <f>"07211     "</f>
        <v>0</v>
      </c>
      <c r="AJ2749" t="s">
        <v>239</v>
      </c>
      <c r="AK2749" t="s">
        <v>240</v>
      </c>
      <c r="AL2749" t="s">
        <v>1872</v>
      </c>
      <c r="AM2749" t="s">
        <v>1873</v>
      </c>
      <c r="AN2749" t="s">
        <v>286</v>
      </c>
      <c r="AO2749" t="s">
        <v>72</v>
      </c>
    </row>
    <row r="2750" spans="1:41">
      <c r="A2750">
        <v>2728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277</v>
      </c>
      <c r="J2750" t="s">
        <v>278</v>
      </c>
      <c r="K2750" t="s">
        <v>48</v>
      </c>
      <c r="L2750" t="s">
        <v>49</v>
      </c>
      <c r="M2750">
        <v>16</v>
      </c>
      <c r="N2750" t="s">
        <v>279</v>
      </c>
      <c r="O2750" t="s">
        <v>51</v>
      </c>
      <c r="P2750" t="s">
        <v>280</v>
      </c>
      <c r="Q2750" t="s">
        <v>92</v>
      </c>
      <c r="R2750" t="s">
        <v>237</v>
      </c>
      <c r="S2750" t="s">
        <v>55</v>
      </c>
      <c r="T2750" t="s">
        <v>55</v>
      </c>
      <c r="U2750" t="s">
        <v>281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282</v>
      </c>
      <c r="AG2750" t="s">
        <v>283</v>
      </c>
      <c r="AH2750">
        <v>218</v>
      </c>
      <c r="AI2750">
        <f>"07211     "</f>
        <v>0</v>
      </c>
      <c r="AJ2750" t="s">
        <v>239</v>
      </c>
      <c r="AK2750" t="s">
        <v>240</v>
      </c>
      <c r="AL2750" t="s">
        <v>1870</v>
      </c>
      <c r="AM2750" t="s">
        <v>1871</v>
      </c>
      <c r="AN2750" t="s">
        <v>286</v>
      </c>
      <c r="AO2750" t="s">
        <v>70</v>
      </c>
    </row>
    <row r="2751" spans="1:41">
      <c r="A2751">
        <v>2730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277</v>
      </c>
      <c r="J2751" t="s">
        <v>278</v>
      </c>
      <c r="K2751" t="s">
        <v>48</v>
      </c>
      <c r="L2751" t="s">
        <v>49</v>
      </c>
      <c r="M2751">
        <v>16</v>
      </c>
      <c r="N2751" t="s">
        <v>279</v>
      </c>
      <c r="O2751" t="s">
        <v>51</v>
      </c>
      <c r="P2751" t="s">
        <v>280</v>
      </c>
      <c r="Q2751" t="s">
        <v>92</v>
      </c>
      <c r="R2751" t="s">
        <v>237</v>
      </c>
      <c r="S2751" t="s">
        <v>55</v>
      </c>
      <c r="T2751" t="s">
        <v>55</v>
      </c>
      <c r="U2751" t="s">
        <v>281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282</v>
      </c>
      <c r="AG2751" t="s">
        <v>283</v>
      </c>
      <c r="AH2751">
        <v>220</v>
      </c>
      <c r="AI2751">
        <f>"07211     "</f>
        <v>0</v>
      </c>
      <c r="AJ2751" t="s">
        <v>239</v>
      </c>
      <c r="AK2751" t="s">
        <v>240</v>
      </c>
      <c r="AL2751" t="s">
        <v>140</v>
      </c>
      <c r="AM2751" t="s">
        <v>141</v>
      </c>
      <c r="AN2751" t="s">
        <v>286</v>
      </c>
      <c r="AO2751" t="s">
        <v>69</v>
      </c>
    </row>
    <row r="2752" spans="1:41">
      <c r="A2752">
        <v>2881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4028</v>
      </c>
      <c r="I2752" t="s">
        <v>2235</v>
      </c>
      <c r="J2752" t="s">
        <v>2236</v>
      </c>
      <c r="K2752" t="s">
        <v>48</v>
      </c>
      <c r="L2752" t="s">
        <v>49</v>
      </c>
      <c r="M2752">
        <v>18</v>
      </c>
      <c r="N2752" t="s">
        <v>2237</v>
      </c>
      <c r="O2752" t="s">
        <v>51</v>
      </c>
      <c r="P2752" t="s">
        <v>280</v>
      </c>
      <c r="Q2752" t="s">
        <v>92</v>
      </c>
      <c r="R2752" t="s">
        <v>237</v>
      </c>
      <c r="S2752" t="s">
        <v>55</v>
      </c>
      <c r="T2752" t="s">
        <v>55</v>
      </c>
      <c r="U2752" t="s">
        <v>2238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1271</v>
      </c>
      <c r="AG2752" t="s">
        <v>1272</v>
      </c>
      <c r="AH2752">
        <v>11</v>
      </c>
      <c r="AI2752">
        <f>"07211     "</f>
        <v>0</v>
      </c>
      <c r="AJ2752" t="s">
        <v>239</v>
      </c>
      <c r="AK2752" t="s">
        <v>240</v>
      </c>
      <c r="AL2752" t="s">
        <v>1868</v>
      </c>
      <c r="AM2752" t="s">
        <v>1869</v>
      </c>
      <c r="AN2752" t="s">
        <v>286</v>
      </c>
      <c r="AO2752" t="s">
        <v>85</v>
      </c>
    </row>
    <row r="2753" spans="1:41">
      <c r="A2753">
        <v>2731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277</v>
      </c>
      <c r="J2753" t="s">
        <v>278</v>
      </c>
      <c r="K2753" t="s">
        <v>48</v>
      </c>
      <c r="L2753" t="s">
        <v>49</v>
      </c>
      <c r="M2753">
        <v>16</v>
      </c>
      <c r="N2753" t="s">
        <v>279</v>
      </c>
      <c r="O2753" t="s">
        <v>51</v>
      </c>
      <c r="P2753" t="s">
        <v>280</v>
      </c>
      <c r="Q2753" t="s">
        <v>92</v>
      </c>
      <c r="R2753" t="s">
        <v>237</v>
      </c>
      <c r="S2753" t="s">
        <v>55</v>
      </c>
      <c r="T2753" t="s">
        <v>55</v>
      </c>
      <c r="U2753" t="s">
        <v>281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282</v>
      </c>
      <c r="AG2753" t="s">
        <v>283</v>
      </c>
      <c r="AH2753">
        <v>221</v>
      </c>
      <c r="AI2753">
        <f>"07211     "</f>
        <v>0</v>
      </c>
      <c r="AJ2753" t="s">
        <v>239</v>
      </c>
      <c r="AK2753" t="s">
        <v>240</v>
      </c>
      <c r="AL2753" t="s">
        <v>1826</v>
      </c>
      <c r="AM2753" t="s">
        <v>1827</v>
      </c>
      <c r="AN2753" t="s">
        <v>286</v>
      </c>
      <c r="AO2753" t="s">
        <v>69</v>
      </c>
    </row>
    <row r="2754" spans="1:41">
      <c r="A2754">
        <v>2732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4007</v>
      </c>
      <c r="I2754" t="s">
        <v>277</v>
      </c>
      <c r="J2754" t="s">
        <v>278</v>
      </c>
      <c r="K2754" t="s">
        <v>48</v>
      </c>
      <c r="L2754" t="s">
        <v>49</v>
      </c>
      <c r="M2754">
        <v>16</v>
      </c>
      <c r="N2754" t="s">
        <v>279</v>
      </c>
      <c r="O2754" t="s">
        <v>51</v>
      </c>
      <c r="P2754" t="s">
        <v>280</v>
      </c>
      <c r="Q2754" t="s">
        <v>92</v>
      </c>
      <c r="R2754" t="s">
        <v>237</v>
      </c>
      <c r="S2754" t="s">
        <v>55</v>
      </c>
      <c r="T2754" t="s">
        <v>55</v>
      </c>
      <c r="U2754" t="s">
        <v>281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282</v>
      </c>
      <c r="AG2754" t="s">
        <v>283</v>
      </c>
      <c r="AH2754">
        <v>222</v>
      </c>
      <c r="AI2754">
        <f>"07211     "</f>
        <v>0</v>
      </c>
      <c r="AJ2754" t="s">
        <v>239</v>
      </c>
      <c r="AK2754" t="s">
        <v>240</v>
      </c>
      <c r="AL2754" t="s">
        <v>1826</v>
      </c>
      <c r="AM2754" t="s">
        <v>1827</v>
      </c>
      <c r="AN2754" t="s">
        <v>286</v>
      </c>
      <c r="AO2754" t="s">
        <v>69</v>
      </c>
    </row>
    <row r="2755" spans="1:41">
      <c r="A2755">
        <v>2749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277</v>
      </c>
      <c r="J2755" t="s">
        <v>278</v>
      </c>
      <c r="K2755" t="s">
        <v>48</v>
      </c>
      <c r="L2755" t="s">
        <v>49</v>
      </c>
      <c r="M2755">
        <v>16</v>
      </c>
      <c r="N2755" t="s">
        <v>279</v>
      </c>
      <c r="O2755" t="s">
        <v>51</v>
      </c>
      <c r="P2755" t="s">
        <v>280</v>
      </c>
      <c r="Q2755" t="s">
        <v>92</v>
      </c>
      <c r="R2755" t="s">
        <v>237</v>
      </c>
      <c r="S2755" t="s">
        <v>55</v>
      </c>
      <c r="T2755" t="s">
        <v>55</v>
      </c>
      <c r="U2755" t="s">
        <v>281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282</v>
      </c>
      <c r="AG2755" t="s">
        <v>283</v>
      </c>
      <c r="AH2755">
        <v>240</v>
      </c>
      <c r="AI2755">
        <f>"07211     "</f>
        <v>0</v>
      </c>
      <c r="AJ2755" t="s">
        <v>239</v>
      </c>
      <c r="AK2755" t="s">
        <v>240</v>
      </c>
      <c r="AL2755" t="s">
        <v>284</v>
      </c>
      <c r="AM2755" t="s">
        <v>285</v>
      </c>
      <c r="AN2755" t="s">
        <v>286</v>
      </c>
      <c r="AO2755" t="s">
        <v>85</v>
      </c>
    </row>
    <row r="2756" spans="1:41">
      <c r="A2756">
        <v>2733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277</v>
      </c>
      <c r="J2756" t="s">
        <v>278</v>
      </c>
      <c r="K2756" t="s">
        <v>48</v>
      </c>
      <c r="L2756" t="s">
        <v>49</v>
      </c>
      <c r="M2756">
        <v>16</v>
      </c>
      <c r="N2756" t="s">
        <v>279</v>
      </c>
      <c r="O2756" t="s">
        <v>51</v>
      </c>
      <c r="P2756" t="s">
        <v>280</v>
      </c>
      <c r="Q2756" t="s">
        <v>92</v>
      </c>
      <c r="R2756" t="s">
        <v>237</v>
      </c>
      <c r="S2756" t="s">
        <v>55</v>
      </c>
      <c r="T2756" t="s">
        <v>55</v>
      </c>
      <c r="U2756" t="s">
        <v>281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282</v>
      </c>
      <c r="AG2756" t="s">
        <v>283</v>
      </c>
      <c r="AH2756">
        <v>223</v>
      </c>
      <c r="AI2756">
        <f>"07211     "</f>
        <v>0</v>
      </c>
      <c r="AJ2756" t="s">
        <v>239</v>
      </c>
      <c r="AK2756" t="s">
        <v>240</v>
      </c>
      <c r="AL2756" t="s">
        <v>140</v>
      </c>
      <c r="AM2756" t="s">
        <v>141</v>
      </c>
      <c r="AN2756" t="s">
        <v>286</v>
      </c>
      <c r="AO2756" t="s">
        <v>70</v>
      </c>
    </row>
    <row r="2757" spans="1:41">
      <c r="A2757">
        <v>2734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277</v>
      </c>
      <c r="J2757" t="s">
        <v>278</v>
      </c>
      <c r="K2757" t="s">
        <v>48</v>
      </c>
      <c r="L2757" t="s">
        <v>49</v>
      </c>
      <c r="M2757">
        <v>16</v>
      </c>
      <c r="N2757" t="s">
        <v>279</v>
      </c>
      <c r="O2757" t="s">
        <v>51</v>
      </c>
      <c r="P2757" t="s">
        <v>280</v>
      </c>
      <c r="Q2757" t="s">
        <v>92</v>
      </c>
      <c r="R2757" t="s">
        <v>237</v>
      </c>
      <c r="S2757" t="s">
        <v>55</v>
      </c>
      <c r="T2757" t="s">
        <v>55</v>
      </c>
      <c r="U2757" t="s">
        <v>281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282</v>
      </c>
      <c r="AG2757" t="s">
        <v>283</v>
      </c>
      <c r="AH2757">
        <v>224</v>
      </c>
      <c r="AI2757">
        <f>"07211     "</f>
        <v>0</v>
      </c>
      <c r="AJ2757" t="s">
        <v>239</v>
      </c>
      <c r="AK2757" t="s">
        <v>240</v>
      </c>
      <c r="AL2757" t="s">
        <v>1492</v>
      </c>
      <c r="AM2757" t="s">
        <v>1493</v>
      </c>
      <c r="AN2757" t="s">
        <v>286</v>
      </c>
      <c r="AO2757" t="s">
        <v>85</v>
      </c>
    </row>
    <row r="2758" spans="1:41">
      <c r="A2758">
        <v>2735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277</v>
      </c>
      <c r="J2758" t="s">
        <v>278</v>
      </c>
      <c r="K2758" t="s">
        <v>48</v>
      </c>
      <c r="L2758" t="s">
        <v>49</v>
      </c>
      <c r="M2758">
        <v>16</v>
      </c>
      <c r="N2758" t="s">
        <v>279</v>
      </c>
      <c r="O2758" t="s">
        <v>51</v>
      </c>
      <c r="P2758" t="s">
        <v>280</v>
      </c>
      <c r="Q2758" t="s">
        <v>92</v>
      </c>
      <c r="R2758" t="s">
        <v>237</v>
      </c>
      <c r="S2758" t="s">
        <v>55</v>
      </c>
      <c r="T2758" t="s">
        <v>55</v>
      </c>
      <c r="U2758" t="s">
        <v>281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282</v>
      </c>
      <c r="AG2758" t="s">
        <v>283</v>
      </c>
      <c r="AH2758">
        <v>225</v>
      </c>
      <c r="AI2758">
        <f>"07211     "</f>
        <v>0</v>
      </c>
      <c r="AJ2758" t="s">
        <v>239</v>
      </c>
      <c r="AK2758" t="s">
        <v>240</v>
      </c>
      <c r="AL2758" t="s">
        <v>1492</v>
      </c>
      <c r="AM2758" t="s">
        <v>1493</v>
      </c>
      <c r="AN2758" t="s">
        <v>286</v>
      </c>
      <c r="AO2758" t="s">
        <v>253</v>
      </c>
    </row>
    <row r="2759" spans="1:41">
      <c r="A2759">
        <v>2736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277</v>
      </c>
      <c r="J2759" t="s">
        <v>278</v>
      </c>
      <c r="K2759" t="s">
        <v>48</v>
      </c>
      <c r="L2759" t="s">
        <v>49</v>
      </c>
      <c r="M2759">
        <v>16</v>
      </c>
      <c r="N2759" t="s">
        <v>279</v>
      </c>
      <c r="O2759" t="s">
        <v>51</v>
      </c>
      <c r="P2759" t="s">
        <v>280</v>
      </c>
      <c r="Q2759" t="s">
        <v>92</v>
      </c>
      <c r="R2759" t="s">
        <v>237</v>
      </c>
      <c r="S2759" t="s">
        <v>55</v>
      </c>
      <c r="T2759" t="s">
        <v>55</v>
      </c>
      <c r="U2759" t="s">
        <v>281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282</v>
      </c>
      <c r="AG2759" t="s">
        <v>283</v>
      </c>
      <c r="AH2759">
        <v>226</v>
      </c>
      <c r="AI2759">
        <f>"07211     "</f>
        <v>0</v>
      </c>
      <c r="AJ2759" t="s">
        <v>239</v>
      </c>
      <c r="AK2759" t="s">
        <v>240</v>
      </c>
      <c r="AL2759" t="s">
        <v>1492</v>
      </c>
      <c r="AM2759" t="s">
        <v>1493</v>
      </c>
      <c r="AN2759" t="s">
        <v>286</v>
      </c>
      <c r="AO2759" t="s">
        <v>440</v>
      </c>
    </row>
    <row r="2760" spans="1:41">
      <c r="A2760">
        <v>2737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277</v>
      </c>
      <c r="J2760" t="s">
        <v>278</v>
      </c>
      <c r="K2760" t="s">
        <v>48</v>
      </c>
      <c r="L2760" t="s">
        <v>49</v>
      </c>
      <c r="M2760">
        <v>16</v>
      </c>
      <c r="N2760" t="s">
        <v>279</v>
      </c>
      <c r="O2760" t="s">
        <v>51</v>
      </c>
      <c r="P2760" t="s">
        <v>280</v>
      </c>
      <c r="Q2760" t="s">
        <v>92</v>
      </c>
      <c r="R2760" t="s">
        <v>237</v>
      </c>
      <c r="S2760" t="s">
        <v>55</v>
      </c>
      <c r="T2760" t="s">
        <v>55</v>
      </c>
      <c r="U2760" t="s">
        <v>281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282</v>
      </c>
      <c r="AG2760" t="s">
        <v>283</v>
      </c>
      <c r="AH2760">
        <v>227</v>
      </c>
      <c r="AI2760">
        <f>"07211     "</f>
        <v>0</v>
      </c>
      <c r="AJ2760" t="s">
        <v>239</v>
      </c>
      <c r="AK2760" t="s">
        <v>240</v>
      </c>
      <c r="AL2760" t="s">
        <v>1456</v>
      </c>
      <c r="AM2760" t="s">
        <v>1457</v>
      </c>
      <c r="AN2760" t="s">
        <v>286</v>
      </c>
      <c r="AO2760" t="s">
        <v>85</v>
      </c>
    </row>
    <row r="2761" spans="1:41">
      <c r="A2761">
        <v>2738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4007</v>
      </c>
      <c r="I2761" t="s">
        <v>277</v>
      </c>
      <c r="J2761" t="s">
        <v>278</v>
      </c>
      <c r="K2761" t="s">
        <v>48</v>
      </c>
      <c r="L2761" t="s">
        <v>49</v>
      </c>
      <c r="M2761">
        <v>16</v>
      </c>
      <c r="N2761" t="s">
        <v>279</v>
      </c>
      <c r="O2761" t="s">
        <v>51</v>
      </c>
      <c r="P2761" t="s">
        <v>280</v>
      </c>
      <c r="Q2761" t="s">
        <v>92</v>
      </c>
      <c r="R2761" t="s">
        <v>237</v>
      </c>
      <c r="S2761" t="s">
        <v>55</v>
      </c>
      <c r="T2761" t="s">
        <v>55</v>
      </c>
      <c r="U2761" t="s">
        <v>281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282</v>
      </c>
      <c r="AG2761" t="s">
        <v>283</v>
      </c>
      <c r="AH2761">
        <v>228</v>
      </c>
      <c r="AI2761">
        <f>"07211     "</f>
        <v>0</v>
      </c>
      <c r="AJ2761" t="s">
        <v>239</v>
      </c>
      <c r="AK2761" t="s">
        <v>240</v>
      </c>
      <c r="AL2761" t="s">
        <v>1826</v>
      </c>
      <c r="AM2761" t="s">
        <v>1827</v>
      </c>
      <c r="AN2761" t="s">
        <v>286</v>
      </c>
      <c r="AO2761" t="s">
        <v>69</v>
      </c>
    </row>
    <row r="2762" spans="1:41">
      <c r="A2762">
        <v>2739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277</v>
      </c>
      <c r="J2762" t="s">
        <v>278</v>
      </c>
      <c r="K2762" t="s">
        <v>48</v>
      </c>
      <c r="L2762" t="s">
        <v>49</v>
      </c>
      <c r="M2762">
        <v>16</v>
      </c>
      <c r="N2762" t="s">
        <v>279</v>
      </c>
      <c r="O2762" t="s">
        <v>51</v>
      </c>
      <c r="P2762" t="s">
        <v>280</v>
      </c>
      <c r="Q2762" t="s">
        <v>92</v>
      </c>
      <c r="R2762" t="s">
        <v>237</v>
      </c>
      <c r="S2762" t="s">
        <v>55</v>
      </c>
      <c r="T2762" t="s">
        <v>55</v>
      </c>
      <c r="U2762" t="s">
        <v>281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282</v>
      </c>
      <c r="AG2762" t="s">
        <v>283</v>
      </c>
      <c r="AH2762">
        <v>229</v>
      </c>
      <c r="AI2762">
        <f>"07211     "</f>
        <v>0</v>
      </c>
      <c r="AJ2762" t="s">
        <v>239</v>
      </c>
      <c r="AK2762" t="s">
        <v>240</v>
      </c>
      <c r="AL2762" t="s">
        <v>1872</v>
      </c>
      <c r="AM2762" t="s">
        <v>1873</v>
      </c>
      <c r="AN2762" t="s">
        <v>286</v>
      </c>
      <c r="AO2762" t="s">
        <v>85</v>
      </c>
    </row>
    <row r="2763" spans="1:41">
      <c r="A2763">
        <v>2740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277</v>
      </c>
      <c r="J2763" t="s">
        <v>278</v>
      </c>
      <c r="K2763" t="s">
        <v>48</v>
      </c>
      <c r="L2763" t="s">
        <v>49</v>
      </c>
      <c r="M2763">
        <v>16</v>
      </c>
      <c r="N2763" t="s">
        <v>279</v>
      </c>
      <c r="O2763" t="s">
        <v>51</v>
      </c>
      <c r="P2763" t="s">
        <v>280</v>
      </c>
      <c r="Q2763" t="s">
        <v>92</v>
      </c>
      <c r="R2763" t="s">
        <v>237</v>
      </c>
      <c r="S2763" t="s">
        <v>55</v>
      </c>
      <c r="T2763" t="s">
        <v>55</v>
      </c>
      <c r="U2763" t="s">
        <v>281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282</v>
      </c>
      <c r="AG2763" t="s">
        <v>283</v>
      </c>
      <c r="AH2763">
        <v>230</v>
      </c>
      <c r="AI2763">
        <f>"07211     "</f>
        <v>0</v>
      </c>
      <c r="AJ2763" t="s">
        <v>239</v>
      </c>
      <c r="AK2763" t="s">
        <v>240</v>
      </c>
      <c r="AL2763" t="s">
        <v>1826</v>
      </c>
      <c r="AM2763" t="s">
        <v>1827</v>
      </c>
      <c r="AN2763" t="s">
        <v>286</v>
      </c>
      <c r="AO2763" t="s">
        <v>69</v>
      </c>
    </row>
    <row r="2764" spans="1:41">
      <c r="A2764">
        <v>2741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277</v>
      </c>
      <c r="J2764" t="s">
        <v>278</v>
      </c>
      <c r="K2764" t="s">
        <v>48</v>
      </c>
      <c r="L2764" t="s">
        <v>49</v>
      </c>
      <c r="M2764">
        <v>16</v>
      </c>
      <c r="N2764" t="s">
        <v>279</v>
      </c>
      <c r="O2764" t="s">
        <v>51</v>
      </c>
      <c r="P2764" t="s">
        <v>280</v>
      </c>
      <c r="Q2764" t="s">
        <v>92</v>
      </c>
      <c r="R2764" t="s">
        <v>237</v>
      </c>
      <c r="S2764" t="s">
        <v>55</v>
      </c>
      <c r="T2764" t="s">
        <v>55</v>
      </c>
      <c r="U2764" t="s">
        <v>281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282</v>
      </c>
      <c r="AG2764" t="s">
        <v>283</v>
      </c>
      <c r="AH2764">
        <v>231</v>
      </c>
      <c r="AI2764">
        <f>"07211     "</f>
        <v>0</v>
      </c>
      <c r="AJ2764" t="s">
        <v>239</v>
      </c>
      <c r="AK2764" t="s">
        <v>240</v>
      </c>
      <c r="AL2764" t="s">
        <v>1872</v>
      </c>
      <c r="AM2764" t="s">
        <v>1873</v>
      </c>
      <c r="AN2764" t="s">
        <v>286</v>
      </c>
      <c r="AO2764" t="s">
        <v>142</v>
      </c>
    </row>
    <row r="2765" spans="1:41">
      <c r="A2765">
        <v>2742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277</v>
      </c>
      <c r="J2765" t="s">
        <v>278</v>
      </c>
      <c r="K2765" t="s">
        <v>48</v>
      </c>
      <c r="L2765" t="s">
        <v>49</v>
      </c>
      <c r="M2765">
        <v>16</v>
      </c>
      <c r="N2765" t="s">
        <v>279</v>
      </c>
      <c r="O2765" t="s">
        <v>51</v>
      </c>
      <c r="P2765" t="s">
        <v>280</v>
      </c>
      <c r="Q2765" t="s">
        <v>92</v>
      </c>
      <c r="R2765" t="s">
        <v>237</v>
      </c>
      <c r="S2765" t="s">
        <v>55</v>
      </c>
      <c r="T2765" t="s">
        <v>55</v>
      </c>
      <c r="U2765" t="s">
        <v>281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282</v>
      </c>
      <c r="AG2765" t="s">
        <v>283</v>
      </c>
      <c r="AH2765">
        <v>232</v>
      </c>
      <c r="AI2765">
        <f>"07211     "</f>
        <v>0</v>
      </c>
      <c r="AJ2765" t="s">
        <v>239</v>
      </c>
      <c r="AK2765" t="s">
        <v>240</v>
      </c>
      <c r="AL2765" t="s">
        <v>284</v>
      </c>
      <c r="AM2765" t="s">
        <v>285</v>
      </c>
      <c r="AN2765" t="s">
        <v>286</v>
      </c>
      <c r="AO2765" t="s">
        <v>85</v>
      </c>
    </row>
    <row r="2766" spans="1:41">
      <c r="A2766">
        <v>2882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4028</v>
      </c>
      <c r="I2766" t="s">
        <v>2235</v>
      </c>
      <c r="J2766" t="s">
        <v>2236</v>
      </c>
      <c r="K2766" t="s">
        <v>48</v>
      </c>
      <c r="L2766" t="s">
        <v>49</v>
      </c>
      <c r="M2766">
        <v>18</v>
      </c>
      <c r="N2766" t="s">
        <v>2237</v>
      </c>
      <c r="O2766" t="s">
        <v>51</v>
      </c>
      <c r="P2766" t="s">
        <v>280</v>
      </c>
      <c r="Q2766" t="s">
        <v>92</v>
      </c>
      <c r="R2766" t="s">
        <v>237</v>
      </c>
      <c r="S2766" t="s">
        <v>55</v>
      </c>
      <c r="T2766" t="s">
        <v>55</v>
      </c>
      <c r="U2766" t="s">
        <v>2238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1271</v>
      </c>
      <c r="AG2766" t="s">
        <v>1272</v>
      </c>
      <c r="AH2766">
        <v>12</v>
      </c>
      <c r="AI2766">
        <f>"07211     "</f>
        <v>0</v>
      </c>
      <c r="AJ2766" t="s">
        <v>239</v>
      </c>
      <c r="AK2766" t="s">
        <v>240</v>
      </c>
      <c r="AL2766" t="s">
        <v>1868</v>
      </c>
      <c r="AM2766" t="s">
        <v>1869</v>
      </c>
      <c r="AN2766" t="s">
        <v>286</v>
      </c>
      <c r="AO2766" t="s">
        <v>85</v>
      </c>
    </row>
    <row r="2767" spans="1:41">
      <c r="A2767">
        <v>2743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277</v>
      </c>
      <c r="J2767" t="s">
        <v>278</v>
      </c>
      <c r="K2767" t="s">
        <v>48</v>
      </c>
      <c r="L2767" t="s">
        <v>49</v>
      </c>
      <c r="M2767">
        <v>16</v>
      </c>
      <c r="N2767" t="s">
        <v>279</v>
      </c>
      <c r="O2767" t="s">
        <v>51</v>
      </c>
      <c r="P2767" t="s">
        <v>280</v>
      </c>
      <c r="Q2767" t="s">
        <v>92</v>
      </c>
      <c r="R2767" t="s">
        <v>237</v>
      </c>
      <c r="S2767" t="s">
        <v>55</v>
      </c>
      <c r="T2767" t="s">
        <v>55</v>
      </c>
      <c r="U2767" t="s">
        <v>281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282</v>
      </c>
      <c r="AG2767" t="s">
        <v>283</v>
      </c>
      <c r="AH2767">
        <v>233</v>
      </c>
      <c r="AI2767">
        <f>"07211     "</f>
        <v>0</v>
      </c>
      <c r="AJ2767" t="s">
        <v>239</v>
      </c>
      <c r="AK2767" t="s">
        <v>240</v>
      </c>
      <c r="AL2767" t="s">
        <v>1492</v>
      </c>
      <c r="AM2767" t="s">
        <v>1493</v>
      </c>
      <c r="AN2767" t="s">
        <v>286</v>
      </c>
      <c r="AO2767" t="s">
        <v>85</v>
      </c>
    </row>
    <row r="2768" spans="1:41">
      <c r="A2768">
        <v>2744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4007</v>
      </c>
      <c r="I2768" t="s">
        <v>277</v>
      </c>
      <c r="J2768" t="s">
        <v>278</v>
      </c>
      <c r="K2768" t="s">
        <v>48</v>
      </c>
      <c r="L2768" t="s">
        <v>49</v>
      </c>
      <c r="M2768">
        <v>16</v>
      </c>
      <c r="N2768" t="s">
        <v>279</v>
      </c>
      <c r="O2768" t="s">
        <v>51</v>
      </c>
      <c r="P2768" t="s">
        <v>280</v>
      </c>
      <c r="Q2768" t="s">
        <v>92</v>
      </c>
      <c r="R2768" t="s">
        <v>237</v>
      </c>
      <c r="S2768" t="s">
        <v>55</v>
      </c>
      <c r="T2768" t="s">
        <v>55</v>
      </c>
      <c r="U2768" t="s">
        <v>281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282</v>
      </c>
      <c r="AG2768" t="s">
        <v>283</v>
      </c>
      <c r="AH2768">
        <v>234</v>
      </c>
      <c r="AI2768">
        <f>"07211     "</f>
        <v>0</v>
      </c>
      <c r="AJ2768" t="s">
        <v>239</v>
      </c>
      <c r="AK2768" t="s">
        <v>240</v>
      </c>
      <c r="AL2768" t="s">
        <v>1872</v>
      </c>
      <c r="AM2768" t="s">
        <v>1873</v>
      </c>
      <c r="AN2768" t="s">
        <v>286</v>
      </c>
      <c r="AO2768" t="s">
        <v>85</v>
      </c>
    </row>
    <row r="2769" spans="1:41">
      <c r="A2769">
        <v>2745</v>
      </c>
      <c r="B2769" t="s">
        <v>41</v>
      </c>
      <c r="C2769" t="s">
        <v>42</v>
      </c>
      <c r="D2769" t="s">
        <v>43</v>
      </c>
      <c r="E2769">
        <f>"07"</f>
        <v>0</v>
      </c>
      <c r="F2769" t="s">
        <v>44</v>
      </c>
      <c r="G2769" t="s">
        <v>45</v>
      </c>
      <c r="H2769">
        <v>4007</v>
      </c>
      <c r="I2769" t="s">
        <v>277</v>
      </c>
      <c r="J2769" t="s">
        <v>278</v>
      </c>
      <c r="K2769" t="s">
        <v>48</v>
      </c>
      <c r="L2769" t="s">
        <v>49</v>
      </c>
      <c r="M2769">
        <v>16</v>
      </c>
      <c r="N2769" t="s">
        <v>279</v>
      </c>
      <c r="O2769" t="s">
        <v>51</v>
      </c>
      <c r="P2769" t="s">
        <v>280</v>
      </c>
      <c r="Q2769" t="s">
        <v>92</v>
      </c>
      <c r="R2769" t="s">
        <v>237</v>
      </c>
      <c r="S2769" t="s">
        <v>55</v>
      </c>
      <c r="T2769" t="s">
        <v>55</v>
      </c>
      <c r="U2769" t="s">
        <v>281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61</v>
      </c>
      <c r="AC2769" t="s">
        <v>60</v>
      </c>
      <c r="AD2769" t="s">
        <v>61</v>
      </c>
      <c r="AE2769" t="s">
        <v>61</v>
      </c>
      <c r="AF2769" t="s">
        <v>282</v>
      </c>
      <c r="AG2769" t="s">
        <v>283</v>
      </c>
      <c r="AH2769">
        <v>235</v>
      </c>
      <c r="AI2769">
        <f>"07211     "</f>
        <v>0</v>
      </c>
      <c r="AJ2769" t="s">
        <v>239</v>
      </c>
      <c r="AK2769" t="s">
        <v>240</v>
      </c>
      <c r="AL2769" t="s">
        <v>1872</v>
      </c>
      <c r="AM2769" t="s">
        <v>1873</v>
      </c>
      <c r="AN2769" t="s">
        <v>286</v>
      </c>
      <c r="AO2769" t="s">
        <v>69</v>
      </c>
    </row>
    <row r="2770" spans="1:41">
      <c r="A2770">
        <v>2746</v>
      </c>
      <c r="B2770" t="s">
        <v>41</v>
      </c>
      <c r="C2770" t="s">
        <v>42</v>
      </c>
      <c r="D2770" t="s">
        <v>43</v>
      </c>
      <c r="E2770">
        <f>"07"</f>
        <v>0</v>
      </c>
      <c r="F2770" t="s">
        <v>44</v>
      </c>
      <c r="G2770" t="s">
        <v>45</v>
      </c>
      <c r="H2770">
        <v>4007</v>
      </c>
      <c r="I2770" t="s">
        <v>277</v>
      </c>
      <c r="J2770" t="s">
        <v>278</v>
      </c>
      <c r="K2770" t="s">
        <v>48</v>
      </c>
      <c r="L2770" t="s">
        <v>49</v>
      </c>
      <c r="M2770">
        <v>16</v>
      </c>
      <c r="N2770" t="s">
        <v>279</v>
      </c>
      <c r="O2770" t="s">
        <v>51</v>
      </c>
      <c r="P2770" t="s">
        <v>280</v>
      </c>
      <c r="Q2770" t="s">
        <v>92</v>
      </c>
      <c r="R2770" t="s">
        <v>237</v>
      </c>
      <c r="S2770" t="s">
        <v>55</v>
      </c>
      <c r="T2770" t="s">
        <v>55</v>
      </c>
      <c r="U2770" t="s">
        <v>281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61</v>
      </c>
      <c r="AC2770" t="s">
        <v>60</v>
      </c>
      <c r="AD2770" t="s">
        <v>61</v>
      </c>
      <c r="AE2770" t="s">
        <v>61</v>
      </c>
      <c r="AF2770" t="s">
        <v>282</v>
      </c>
      <c r="AG2770" t="s">
        <v>283</v>
      </c>
      <c r="AH2770">
        <v>237</v>
      </c>
      <c r="AI2770">
        <f>"07211     "</f>
        <v>0</v>
      </c>
      <c r="AJ2770" t="s">
        <v>239</v>
      </c>
      <c r="AK2770" t="s">
        <v>240</v>
      </c>
      <c r="AL2770" t="s">
        <v>1868</v>
      </c>
      <c r="AM2770" t="s">
        <v>1869</v>
      </c>
      <c r="AN2770" t="s">
        <v>286</v>
      </c>
      <c r="AO2770" t="s">
        <v>142</v>
      </c>
    </row>
    <row r="2771" spans="1:41">
      <c r="A2771">
        <v>2747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277</v>
      </c>
      <c r="J2771" t="s">
        <v>278</v>
      </c>
      <c r="K2771" t="s">
        <v>48</v>
      </c>
      <c r="L2771" t="s">
        <v>49</v>
      </c>
      <c r="M2771">
        <v>16</v>
      </c>
      <c r="N2771" t="s">
        <v>279</v>
      </c>
      <c r="O2771" t="s">
        <v>51</v>
      </c>
      <c r="P2771" t="s">
        <v>280</v>
      </c>
      <c r="Q2771" t="s">
        <v>92</v>
      </c>
      <c r="R2771" t="s">
        <v>237</v>
      </c>
      <c r="S2771" t="s">
        <v>55</v>
      </c>
      <c r="T2771" t="s">
        <v>55</v>
      </c>
      <c r="U2771" t="s">
        <v>281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282</v>
      </c>
      <c r="AG2771" t="s">
        <v>283</v>
      </c>
      <c r="AH2771">
        <v>238</v>
      </c>
      <c r="AI2771">
        <f>"07211     "</f>
        <v>0</v>
      </c>
      <c r="AJ2771" t="s">
        <v>239</v>
      </c>
      <c r="AK2771" t="s">
        <v>240</v>
      </c>
      <c r="AL2771" t="s">
        <v>1872</v>
      </c>
      <c r="AM2771" t="s">
        <v>1873</v>
      </c>
      <c r="AN2771" t="s">
        <v>286</v>
      </c>
      <c r="AO2771" t="s">
        <v>85</v>
      </c>
    </row>
    <row r="2772" spans="1:41">
      <c r="A2772">
        <v>2748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277</v>
      </c>
      <c r="J2772" t="s">
        <v>278</v>
      </c>
      <c r="K2772" t="s">
        <v>48</v>
      </c>
      <c r="L2772" t="s">
        <v>49</v>
      </c>
      <c r="M2772">
        <v>16</v>
      </c>
      <c r="N2772" t="s">
        <v>279</v>
      </c>
      <c r="O2772" t="s">
        <v>51</v>
      </c>
      <c r="P2772" t="s">
        <v>280</v>
      </c>
      <c r="Q2772" t="s">
        <v>92</v>
      </c>
      <c r="R2772" t="s">
        <v>237</v>
      </c>
      <c r="S2772" t="s">
        <v>55</v>
      </c>
      <c r="T2772" t="s">
        <v>55</v>
      </c>
      <c r="U2772" t="s">
        <v>281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282</v>
      </c>
      <c r="AG2772" t="s">
        <v>283</v>
      </c>
      <c r="AH2772">
        <v>239</v>
      </c>
      <c r="AI2772">
        <f>"07211     "</f>
        <v>0</v>
      </c>
      <c r="AJ2772" t="s">
        <v>239</v>
      </c>
      <c r="AK2772" t="s">
        <v>240</v>
      </c>
      <c r="AL2772" t="s">
        <v>1870</v>
      </c>
      <c r="AM2772" t="s">
        <v>1871</v>
      </c>
      <c r="AN2772" t="s">
        <v>286</v>
      </c>
      <c r="AO2772" t="s">
        <v>85</v>
      </c>
    </row>
    <row r="2773" spans="1:41">
      <c r="A2773">
        <v>3001</v>
      </c>
      <c r="B2773" t="s">
        <v>41</v>
      </c>
      <c r="C2773" t="s">
        <v>42</v>
      </c>
      <c r="D2773" t="s">
        <v>43</v>
      </c>
      <c r="E2773">
        <f>"05"</f>
        <v>0</v>
      </c>
      <c r="F2773" t="s">
        <v>99</v>
      </c>
      <c r="G2773" t="s">
        <v>100</v>
      </c>
      <c r="H2773">
        <v>4746</v>
      </c>
      <c r="I2773" t="s">
        <v>2239</v>
      </c>
      <c r="J2773" t="s">
        <v>2240</v>
      </c>
      <c r="K2773" t="s">
        <v>48</v>
      </c>
      <c r="L2773" t="s">
        <v>49</v>
      </c>
      <c r="M2773">
        <v>14</v>
      </c>
      <c r="N2773" t="s">
        <v>2241</v>
      </c>
      <c r="O2773" t="s">
        <v>51</v>
      </c>
      <c r="P2773" t="s">
        <v>280</v>
      </c>
      <c r="Q2773" t="s">
        <v>53</v>
      </c>
      <c r="R2773" t="s">
        <v>1877</v>
      </c>
      <c r="S2773" t="s">
        <v>55</v>
      </c>
      <c r="T2773" t="s">
        <v>55</v>
      </c>
      <c r="U2773" t="s">
        <v>2242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60</v>
      </c>
      <c r="AC2773" t="s">
        <v>60</v>
      </c>
      <c r="AD2773" t="s">
        <v>61</v>
      </c>
      <c r="AE2773" t="s">
        <v>60</v>
      </c>
      <c r="AF2773" t="s">
        <v>80</v>
      </c>
      <c r="AG2773" t="s">
        <v>80</v>
      </c>
      <c r="AH2773">
        <v>371</v>
      </c>
      <c r="AI2773">
        <f>"05201     "</f>
        <v>0</v>
      </c>
      <c r="AJ2773" t="s">
        <v>406</v>
      </c>
      <c r="AK2773" t="s">
        <v>407</v>
      </c>
      <c r="AL2773" t="s">
        <v>107</v>
      </c>
      <c r="AM2773" t="s">
        <v>108</v>
      </c>
      <c r="AN2773" t="s">
        <v>286</v>
      </c>
      <c r="AO2773" t="s">
        <v>70</v>
      </c>
    </row>
    <row r="2774" spans="1:41">
      <c r="A2774">
        <v>2754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277</v>
      </c>
      <c r="J2774" t="s">
        <v>278</v>
      </c>
      <c r="K2774" t="s">
        <v>48</v>
      </c>
      <c r="L2774" t="s">
        <v>49</v>
      </c>
      <c r="M2774">
        <v>16</v>
      </c>
      <c r="N2774" t="s">
        <v>279</v>
      </c>
      <c r="O2774" t="s">
        <v>51</v>
      </c>
      <c r="P2774" t="s">
        <v>280</v>
      </c>
      <c r="Q2774" t="s">
        <v>92</v>
      </c>
      <c r="R2774" t="s">
        <v>237</v>
      </c>
      <c r="S2774" t="s">
        <v>55</v>
      </c>
      <c r="T2774" t="s">
        <v>55</v>
      </c>
      <c r="U2774" t="s">
        <v>281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282</v>
      </c>
      <c r="AG2774" t="s">
        <v>283</v>
      </c>
      <c r="AH2774">
        <v>245</v>
      </c>
      <c r="AI2774">
        <f>"07211     "</f>
        <v>0</v>
      </c>
      <c r="AJ2774" t="s">
        <v>239</v>
      </c>
      <c r="AK2774" t="s">
        <v>240</v>
      </c>
      <c r="AL2774" t="s">
        <v>140</v>
      </c>
      <c r="AM2774" t="s">
        <v>141</v>
      </c>
      <c r="AN2774" t="s">
        <v>286</v>
      </c>
      <c r="AO2774" t="s">
        <v>70</v>
      </c>
    </row>
    <row r="2775" spans="1:41">
      <c r="A2775">
        <v>2755</v>
      </c>
      <c r="B2775" t="s">
        <v>41</v>
      </c>
      <c r="C2775" t="s">
        <v>42</v>
      </c>
      <c r="D2775" t="s">
        <v>43</v>
      </c>
      <c r="E2775">
        <f>"07"</f>
        <v>0</v>
      </c>
      <c r="F2775" t="s">
        <v>44</v>
      </c>
      <c r="G2775" t="s">
        <v>45</v>
      </c>
      <c r="H2775">
        <v>4007</v>
      </c>
      <c r="I2775" t="s">
        <v>277</v>
      </c>
      <c r="J2775" t="s">
        <v>278</v>
      </c>
      <c r="K2775" t="s">
        <v>48</v>
      </c>
      <c r="L2775" t="s">
        <v>49</v>
      </c>
      <c r="M2775">
        <v>16</v>
      </c>
      <c r="N2775" t="s">
        <v>279</v>
      </c>
      <c r="O2775" t="s">
        <v>51</v>
      </c>
      <c r="P2775" t="s">
        <v>280</v>
      </c>
      <c r="Q2775" t="s">
        <v>92</v>
      </c>
      <c r="R2775" t="s">
        <v>237</v>
      </c>
      <c r="S2775" t="s">
        <v>55</v>
      </c>
      <c r="T2775" t="s">
        <v>55</v>
      </c>
      <c r="U2775" t="s">
        <v>281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61</v>
      </c>
      <c r="AC2775" t="s">
        <v>60</v>
      </c>
      <c r="AD2775" t="s">
        <v>61</v>
      </c>
      <c r="AE2775" t="s">
        <v>61</v>
      </c>
      <c r="AF2775" t="s">
        <v>282</v>
      </c>
      <c r="AG2775" t="s">
        <v>283</v>
      </c>
      <c r="AH2775">
        <v>246</v>
      </c>
      <c r="AI2775">
        <f>"07211     "</f>
        <v>0</v>
      </c>
      <c r="AJ2775" t="s">
        <v>239</v>
      </c>
      <c r="AK2775" t="s">
        <v>240</v>
      </c>
      <c r="AL2775" t="s">
        <v>1492</v>
      </c>
      <c r="AM2775" t="s">
        <v>1493</v>
      </c>
      <c r="AN2775" t="s">
        <v>286</v>
      </c>
      <c r="AO2775" t="s">
        <v>85</v>
      </c>
    </row>
    <row r="2776" spans="1:41">
      <c r="A2776">
        <v>2756</v>
      </c>
      <c r="B2776" t="s">
        <v>41</v>
      </c>
      <c r="C2776" t="s">
        <v>42</v>
      </c>
      <c r="D2776" t="s">
        <v>43</v>
      </c>
      <c r="E2776">
        <f>"07"</f>
        <v>0</v>
      </c>
      <c r="F2776" t="s">
        <v>44</v>
      </c>
      <c r="G2776" t="s">
        <v>45</v>
      </c>
      <c r="H2776">
        <v>4007</v>
      </c>
      <c r="I2776" t="s">
        <v>277</v>
      </c>
      <c r="J2776" t="s">
        <v>278</v>
      </c>
      <c r="K2776" t="s">
        <v>48</v>
      </c>
      <c r="L2776" t="s">
        <v>49</v>
      </c>
      <c r="M2776">
        <v>16</v>
      </c>
      <c r="N2776" t="s">
        <v>279</v>
      </c>
      <c r="O2776" t="s">
        <v>51</v>
      </c>
      <c r="P2776" t="s">
        <v>280</v>
      </c>
      <c r="Q2776" t="s">
        <v>92</v>
      </c>
      <c r="R2776" t="s">
        <v>237</v>
      </c>
      <c r="S2776" t="s">
        <v>55</v>
      </c>
      <c r="T2776" t="s">
        <v>55</v>
      </c>
      <c r="U2776" t="s">
        <v>281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61</v>
      </c>
      <c r="AC2776" t="s">
        <v>60</v>
      </c>
      <c r="AD2776" t="s">
        <v>61</v>
      </c>
      <c r="AE2776" t="s">
        <v>61</v>
      </c>
      <c r="AF2776" t="s">
        <v>282</v>
      </c>
      <c r="AG2776" t="s">
        <v>283</v>
      </c>
      <c r="AH2776">
        <v>247</v>
      </c>
      <c r="AI2776">
        <f>"07211     "</f>
        <v>0</v>
      </c>
      <c r="AJ2776" t="s">
        <v>239</v>
      </c>
      <c r="AK2776" t="s">
        <v>240</v>
      </c>
      <c r="AL2776" t="s">
        <v>1492</v>
      </c>
      <c r="AM2776" t="s">
        <v>1493</v>
      </c>
      <c r="AN2776" t="s">
        <v>286</v>
      </c>
      <c r="AO2776" t="s">
        <v>142</v>
      </c>
    </row>
    <row r="2777" spans="1:41">
      <c r="A2777">
        <v>2757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277</v>
      </c>
      <c r="J2777" t="s">
        <v>278</v>
      </c>
      <c r="K2777" t="s">
        <v>48</v>
      </c>
      <c r="L2777" t="s">
        <v>49</v>
      </c>
      <c r="M2777">
        <v>16</v>
      </c>
      <c r="N2777" t="s">
        <v>279</v>
      </c>
      <c r="O2777" t="s">
        <v>51</v>
      </c>
      <c r="P2777" t="s">
        <v>280</v>
      </c>
      <c r="Q2777" t="s">
        <v>92</v>
      </c>
      <c r="R2777" t="s">
        <v>237</v>
      </c>
      <c r="S2777" t="s">
        <v>55</v>
      </c>
      <c r="T2777" t="s">
        <v>55</v>
      </c>
      <c r="U2777" t="s">
        <v>281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282</v>
      </c>
      <c r="AG2777" t="s">
        <v>283</v>
      </c>
      <c r="AH2777">
        <v>248</v>
      </c>
      <c r="AI2777">
        <f>"07211     "</f>
        <v>0</v>
      </c>
      <c r="AJ2777" t="s">
        <v>239</v>
      </c>
      <c r="AK2777" t="s">
        <v>240</v>
      </c>
      <c r="AL2777" t="s">
        <v>1826</v>
      </c>
      <c r="AM2777" t="s">
        <v>1827</v>
      </c>
      <c r="AN2777" t="s">
        <v>286</v>
      </c>
      <c r="AO2777" t="s">
        <v>70</v>
      </c>
    </row>
    <row r="2778" spans="1:41">
      <c r="A2778">
        <v>2758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277</v>
      </c>
      <c r="J2778" t="s">
        <v>278</v>
      </c>
      <c r="K2778" t="s">
        <v>48</v>
      </c>
      <c r="L2778" t="s">
        <v>49</v>
      </c>
      <c r="M2778">
        <v>16</v>
      </c>
      <c r="N2778" t="s">
        <v>279</v>
      </c>
      <c r="O2778" t="s">
        <v>51</v>
      </c>
      <c r="P2778" t="s">
        <v>280</v>
      </c>
      <c r="Q2778" t="s">
        <v>92</v>
      </c>
      <c r="R2778" t="s">
        <v>237</v>
      </c>
      <c r="S2778" t="s">
        <v>55</v>
      </c>
      <c r="T2778" t="s">
        <v>55</v>
      </c>
      <c r="U2778" t="s">
        <v>281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282</v>
      </c>
      <c r="AG2778" t="s">
        <v>283</v>
      </c>
      <c r="AH2778">
        <v>249</v>
      </c>
      <c r="AI2778">
        <f>"07211     "</f>
        <v>0</v>
      </c>
      <c r="AJ2778" t="s">
        <v>239</v>
      </c>
      <c r="AK2778" t="s">
        <v>240</v>
      </c>
      <c r="AL2778" t="s">
        <v>1868</v>
      </c>
      <c r="AM2778" t="s">
        <v>1869</v>
      </c>
      <c r="AN2778" t="s">
        <v>286</v>
      </c>
      <c r="AO2778" t="s">
        <v>142</v>
      </c>
    </row>
    <row r="2779" spans="1:41">
      <c r="A2779">
        <v>2759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277</v>
      </c>
      <c r="J2779" t="s">
        <v>278</v>
      </c>
      <c r="K2779" t="s">
        <v>48</v>
      </c>
      <c r="L2779" t="s">
        <v>49</v>
      </c>
      <c r="M2779">
        <v>16</v>
      </c>
      <c r="N2779" t="s">
        <v>279</v>
      </c>
      <c r="O2779" t="s">
        <v>51</v>
      </c>
      <c r="P2779" t="s">
        <v>280</v>
      </c>
      <c r="Q2779" t="s">
        <v>92</v>
      </c>
      <c r="R2779" t="s">
        <v>237</v>
      </c>
      <c r="S2779" t="s">
        <v>55</v>
      </c>
      <c r="T2779" t="s">
        <v>55</v>
      </c>
      <c r="U2779" t="s">
        <v>281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282</v>
      </c>
      <c r="AG2779" t="s">
        <v>283</v>
      </c>
      <c r="AH2779">
        <v>250</v>
      </c>
      <c r="AI2779">
        <f>"07211     "</f>
        <v>0</v>
      </c>
      <c r="AJ2779" t="s">
        <v>239</v>
      </c>
      <c r="AK2779" t="s">
        <v>240</v>
      </c>
      <c r="AL2779" t="s">
        <v>1870</v>
      </c>
      <c r="AM2779" t="s">
        <v>1871</v>
      </c>
      <c r="AN2779" t="s">
        <v>286</v>
      </c>
      <c r="AO2779" t="s">
        <v>142</v>
      </c>
    </row>
    <row r="2780" spans="1:41">
      <c r="A2780">
        <v>2760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277</v>
      </c>
      <c r="J2780" t="s">
        <v>278</v>
      </c>
      <c r="K2780" t="s">
        <v>48</v>
      </c>
      <c r="L2780" t="s">
        <v>49</v>
      </c>
      <c r="M2780">
        <v>16</v>
      </c>
      <c r="N2780" t="s">
        <v>279</v>
      </c>
      <c r="O2780" t="s">
        <v>51</v>
      </c>
      <c r="P2780" t="s">
        <v>280</v>
      </c>
      <c r="Q2780" t="s">
        <v>92</v>
      </c>
      <c r="R2780" t="s">
        <v>237</v>
      </c>
      <c r="S2780" t="s">
        <v>55</v>
      </c>
      <c r="T2780" t="s">
        <v>55</v>
      </c>
      <c r="U2780" t="s">
        <v>281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282</v>
      </c>
      <c r="AG2780" t="s">
        <v>283</v>
      </c>
      <c r="AH2780">
        <v>251</v>
      </c>
      <c r="AI2780">
        <f>"07211     "</f>
        <v>0</v>
      </c>
      <c r="AJ2780" t="s">
        <v>239</v>
      </c>
      <c r="AK2780" t="s">
        <v>240</v>
      </c>
      <c r="AL2780" t="s">
        <v>1868</v>
      </c>
      <c r="AM2780" t="s">
        <v>1869</v>
      </c>
      <c r="AN2780" t="s">
        <v>286</v>
      </c>
      <c r="AO2780" t="s">
        <v>70</v>
      </c>
    </row>
    <row r="2781" spans="1:41">
      <c r="A2781">
        <v>2761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277</v>
      </c>
      <c r="J2781" t="s">
        <v>278</v>
      </c>
      <c r="K2781" t="s">
        <v>48</v>
      </c>
      <c r="L2781" t="s">
        <v>49</v>
      </c>
      <c r="M2781">
        <v>16</v>
      </c>
      <c r="N2781" t="s">
        <v>279</v>
      </c>
      <c r="O2781" t="s">
        <v>51</v>
      </c>
      <c r="P2781" t="s">
        <v>280</v>
      </c>
      <c r="Q2781" t="s">
        <v>92</v>
      </c>
      <c r="R2781" t="s">
        <v>237</v>
      </c>
      <c r="S2781" t="s">
        <v>55</v>
      </c>
      <c r="T2781" t="s">
        <v>55</v>
      </c>
      <c r="U2781" t="s">
        <v>281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282</v>
      </c>
      <c r="AG2781" t="s">
        <v>283</v>
      </c>
      <c r="AH2781">
        <v>252</v>
      </c>
      <c r="AI2781">
        <f>"07211     "</f>
        <v>0</v>
      </c>
      <c r="AJ2781" t="s">
        <v>239</v>
      </c>
      <c r="AK2781" t="s">
        <v>240</v>
      </c>
      <c r="AL2781" t="s">
        <v>140</v>
      </c>
      <c r="AM2781" t="s">
        <v>141</v>
      </c>
      <c r="AN2781" t="s">
        <v>286</v>
      </c>
      <c r="AO2781" t="s">
        <v>69</v>
      </c>
    </row>
    <row r="2782" spans="1:41">
      <c r="A2782">
        <v>2762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277</v>
      </c>
      <c r="J2782" t="s">
        <v>278</v>
      </c>
      <c r="K2782" t="s">
        <v>48</v>
      </c>
      <c r="L2782" t="s">
        <v>49</v>
      </c>
      <c r="M2782">
        <v>16</v>
      </c>
      <c r="N2782" t="s">
        <v>279</v>
      </c>
      <c r="O2782" t="s">
        <v>51</v>
      </c>
      <c r="P2782" t="s">
        <v>280</v>
      </c>
      <c r="Q2782" t="s">
        <v>92</v>
      </c>
      <c r="R2782" t="s">
        <v>237</v>
      </c>
      <c r="S2782" t="s">
        <v>55</v>
      </c>
      <c r="T2782" t="s">
        <v>55</v>
      </c>
      <c r="U2782" t="s">
        <v>281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282</v>
      </c>
      <c r="AG2782" t="s">
        <v>283</v>
      </c>
      <c r="AH2782">
        <v>253</v>
      </c>
      <c r="AI2782">
        <f>"07211     "</f>
        <v>0</v>
      </c>
      <c r="AJ2782" t="s">
        <v>239</v>
      </c>
      <c r="AK2782" t="s">
        <v>240</v>
      </c>
      <c r="AL2782" t="s">
        <v>1456</v>
      </c>
      <c r="AM2782" t="s">
        <v>1457</v>
      </c>
      <c r="AN2782" t="s">
        <v>286</v>
      </c>
      <c r="AO2782" t="s">
        <v>85</v>
      </c>
    </row>
    <row r="2783" spans="1:41">
      <c r="A2783">
        <v>2763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277</v>
      </c>
      <c r="J2783" t="s">
        <v>278</v>
      </c>
      <c r="K2783" t="s">
        <v>48</v>
      </c>
      <c r="L2783" t="s">
        <v>49</v>
      </c>
      <c r="M2783">
        <v>16</v>
      </c>
      <c r="N2783" t="s">
        <v>279</v>
      </c>
      <c r="O2783" t="s">
        <v>51</v>
      </c>
      <c r="P2783" t="s">
        <v>280</v>
      </c>
      <c r="Q2783" t="s">
        <v>92</v>
      </c>
      <c r="R2783" t="s">
        <v>237</v>
      </c>
      <c r="S2783" t="s">
        <v>55</v>
      </c>
      <c r="T2783" t="s">
        <v>55</v>
      </c>
      <c r="U2783" t="s">
        <v>281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282</v>
      </c>
      <c r="AG2783" t="s">
        <v>283</v>
      </c>
      <c r="AH2783">
        <v>254</v>
      </c>
      <c r="AI2783">
        <f>"07211     "</f>
        <v>0</v>
      </c>
      <c r="AJ2783" t="s">
        <v>239</v>
      </c>
      <c r="AK2783" t="s">
        <v>240</v>
      </c>
      <c r="AL2783" t="s">
        <v>1870</v>
      </c>
      <c r="AM2783" t="s">
        <v>1871</v>
      </c>
      <c r="AN2783" t="s">
        <v>286</v>
      </c>
      <c r="AO2783" t="s">
        <v>71</v>
      </c>
    </row>
    <row r="2784" spans="1:41">
      <c r="A2784">
        <v>2764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277</v>
      </c>
      <c r="J2784" t="s">
        <v>278</v>
      </c>
      <c r="K2784" t="s">
        <v>48</v>
      </c>
      <c r="L2784" t="s">
        <v>49</v>
      </c>
      <c r="M2784">
        <v>16</v>
      </c>
      <c r="N2784" t="s">
        <v>279</v>
      </c>
      <c r="O2784" t="s">
        <v>51</v>
      </c>
      <c r="P2784" t="s">
        <v>280</v>
      </c>
      <c r="Q2784" t="s">
        <v>92</v>
      </c>
      <c r="R2784" t="s">
        <v>237</v>
      </c>
      <c r="S2784" t="s">
        <v>55</v>
      </c>
      <c r="T2784" t="s">
        <v>55</v>
      </c>
      <c r="U2784" t="s">
        <v>281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282</v>
      </c>
      <c r="AG2784" t="s">
        <v>283</v>
      </c>
      <c r="AH2784">
        <v>255</v>
      </c>
      <c r="AI2784">
        <f>"07211     "</f>
        <v>0</v>
      </c>
      <c r="AJ2784" t="s">
        <v>239</v>
      </c>
      <c r="AK2784" t="s">
        <v>240</v>
      </c>
      <c r="AL2784" t="s">
        <v>1456</v>
      </c>
      <c r="AM2784" t="s">
        <v>1457</v>
      </c>
      <c r="AN2784" t="s">
        <v>286</v>
      </c>
      <c r="AO2784" t="s">
        <v>85</v>
      </c>
    </row>
    <row r="2785" spans="1:41">
      <c r="A2785">
        <v>2765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277</v>
      </c>
      <c r="J2785" t="s">
        <v>278</v>
      </c>
      <c r="K2785" t="s">
        <v>48</v>
      </c>
      <c r="L2785" t="s">
        <v>49</v>
      </c>
      <c r="M2785">
        <v>16</v>
      </c>
      <c r="N2785" t="s">
        <v>279</v>
      </c>
      <c r="O2785" t="s">
        <v>51</v>
      </c>
      <c r="P2785" t="s">
        <v>280</v>
      </c>
      <c r="Q2785" t="s">
        <v>92</v>
      </c>
      <c r="R2785" t="s">
        <v>237</v>
      </c>
      <c r="S2785" t="s">
        <v>55</v>
      </c>
      <c r="T2785" t="s">
        <v>55</v>
      </c>
      <c r="U2785" t="s">
        <v>281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282</v>
      </c>
      <c r="AG2785" t="s">
        <v>283</v>
      </c>
      <c r="AH2785">
        <v>256</v>
      </c>
      <c r="AI2785">
        <f>"07211     "</f>
        <v>0</v>
      </c>
      <c r="AJ2785" t="s">
        <v>239</v>
      </c>
      <c r="AK2785" t="s">
        <v>240</v>
      </c>
      <c r="AL2785" t="s">
        <v>1872</v>
      </c>
      <c r="AM2785" t="s">
        <v>1873</v>
      </c>
      <c r="AN2785" t="s">
        <v>286</v>
      </c>
      <c r="AO2785" t="s">
        <v>85</v>
      </c>
    </row>
    <row r="2786" spans="1:41">
      <c r="A2786">
        <v>2766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277</v>
      </c>
      <c r="J2786" t="s">
        <v>278</v>
      </c>
      <c r="K2786" t="s">
        <v>48</v>
      </c>
      <c r="L2786" t="s">
        <v>49</v>
      </c>
      <c r="M2786">
        <v>16</v>
      </c>
      <c r="N2786" t="s">
        <v>279</v>
      </c>
      <c r="O2786" t="s">
        <v>51</v>
      </c>
      <c r="P2786" t="s">
        <v>280</v>
      </c>
      <c r="Q2786" t="s">
        <v>92</v>
      </c>
      <c r="R2786" t="s">
        <v>237</v>
      </c>
      <c r="S2786" t="s">
        <v>55</v>
      </c>
      <c r="T2786" t="s">
        <v>55</v>
      </c>
      <c r="U2786" t="s">
        <v>281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282</v>
      </c>
      <c r="AG2786" t="s">
        <v>283</v>
      </c>
      <c r="AH2786">
        <v>257</v>
      </c>
      <c r="AI2786">
        <f>"07211     "</f>
        <v>0</v>
      </c>
      <c r="AJ2786" t="s">
        <v>239</v>
      </c>
      <c r="AK2786" t="s">
        <v>240</v>
      </c>
      <c r="AL2786" t="s">
        <v>1456</v>
      </c>
      <c r="AM2786" t="s">
        <v>1457</v>
      </c>
      <c r="AN2786" t="s">
        <v>286</v>
      </c>
      <c r="AO2786" t="s">
        <v>142</v>
      </c>
    </row>
    <row r="2787" spans="1:41">
      <c r="A2787">
        <v>2767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277</v>
      </c>
      <c r="J2787" t="s">
        <v>278</v>
      </c>
      <c r="K2787" t="s">
        <v>48</v>
      </c>
      <c r="L2787" t="s">
        <v>49</v>
      </c>
      <c r="M2787">
        <v>16</v>
      </c>
      <c r="N2787" t="s">
        <v>279</v>
      </c>
      <c r="O2787" t="s">
        <v>51</v>
      </c>
      <c r="P2787" t="s">
        <v>280</v>
      </c>
      <c r="Q2787" t="s">
        <v>92</v>
      </c>
      <c r="R2787" t="s">
        <v>237</v>
      </c>
      <c r="S2787" t="s">
        <v>55</v>
      </c>
      <c r="T2787" t="s">
        <v>55</v>
      </c>
      <c r="U2787" t="s">
        <v>281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282</v>
      </c>
      <c r="AG2787" t="s">
        <v>283</v>
      </c>
      <c r="AH2787">
        <v>258</v>
      </c>
      <c r="AI2787">
        <f>"07211     "</f>
        <v>0</v>
      </c>
      <c r="AJ2787" t="s">
        <v>239</v>
      </c>
      <c r="AK2787" t="s">
        <v>240</v>
      </c>
      <c r="AL2787" t="s">
        <v>1456</v>
      </c>
      <c r="AM2787" t="s">
        <v>1457</v>
      </c>
      <c r="AN2787" t="s">
        <v>286</v>
      </c>
      <c r="AO2787" t="s">
        <v>85</v>
      </c>
    </row>
    <row r="2788" spans="1:41">
      <c r="A2788">
        <v>2768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277</v>
      </c>
      <c r="J2788" t="s">
        <v>278</v>
      </c>
      <c r="K2788" t="s">
        <v>48</v>
      </c>
      <c r="L2788" t="s">
        <v>49</v>
      </c>
      <c r="M2788">
        <v>16</v>
      </c>
      <c r="N2788" t="s">
        <v>279</v>
      </c>
      <c r="O2788" t="s">
        <v>51</v>
      </c>
      <c r="P2788" t="s">
        <v>280</v>
      </c>
      <c r="Q2788" t="s">
        <v>92</v>
      </c>
      <c r="R2788" t="s">
        <v>237</v>
      </c>
      <c r="S2788" t="s">
        <v>55</v>
      </c>
      <c r="T2788" t="s">
        <v>55</v>
      </c>
      <c r="U2788" t="s">
        <v>281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282</v>
      </c>
      <c r="AG2788" t="s">
        <v>283</v>
      </c>
      <c r="AH2788">
        <v>259</v>
      </c>
      <c r="AI2788">
        <f>"07211     "</f>
        <v>0</v>
      </c>
      <c r="AJ2788" t="s">
        <v>239</v>
      </c>
      <c r="AK2788" t="s">
        <v>240</v>
      </c>
      <c r="AL2788" t="s">
        <v>1456</v>
      </c>
      <c r="AM2788" t="s">
        <v>1457</v>
      </c>
      <c r="AN2788" t="s">
        <v>286</v>
      </c>
      <c r="AO2788" t="s">
        <v>142</v>
      </c>
    </row>
    <row r="2789" spans="1:41">
      <c r="A2789">
        <v>2769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277</v>
      </c>
      <c r="J2789" t="s">
        <v>278</v>
      </c>
      <c r="K2789" t="s">
        <v>48</v>
      </c>
      <c r="L2789" t="s">
        <v>49</v>
      </c>
      <c r="M2789">
        <v>16</v>
      </c>
      <c r="N2789" t="s">
        <v>279</v>
      </c>
      <c r="O2789" t="s">
        <v>51</v>
      </c>
      <c r="P2789" t="s">
        <v>280</v>
      </c>
      <c r="Q2789" t="s">
        <v>92</v>
      </c>
      <c r="R2789" t="s">
        <v>237</v>
      </c>
      <c r="S2789" t="s">
        <v>55</v>
      </c>
      <c r="T2789" t="s">
        <v>55</v>
      </c>
      <c r="U2789" t="s">
        <v>281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282</v>
      </c>
      <c r="AG2789" t="s">
        <v>283</v>
      </c>
      <c r="AH2789">
        <v>260</v>
      </c>
      <c r="AI2789">
        <f>"07211     "</f>
        <v>0</v>
      </c>
      <c r="AJ2789" t="s">
        <v>239</v>
      </c>
      <c r="AK2789" t="s">
        <v>240</v>
      </c>
      <c r="AL2789" t="s">
        <v>1456</v>
      </c>
      <c r="AM2789" t="s">
        <v>1457</v>
      </c>
      <c r="AN2789" t="s">
        <v>286</v>
      </c>
      <c r="AO2789" t="s">
        <v>85</v>
      </c>
    </row>
    <row r="2790" spans="1:41">
      <c r="A2790">
        <v>2770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277</v>
      </c>
      <c r="J2790" t="s">
        <v>278</v>
      </c>
      <c r="K2790" t="s">
        <v>48</v>
      </c>
      <c r="L2790" t="s">
        <v>49</v>
      </c>
      <c r="M2790">
        <v>16</v>
      </c>
      <c r="N2790" t="s">
        <v>279</v>
      </c>
      <c r="O2790" t="s">
        <v>51</v>
      </c>
      <c r="P2790" t="s">
        <v>280</v>
      </c>
      <c r="Q2790" t="s">
        <v>92</v>
      </c>
      <c r="R2790" t="s">
        <v>237</v>
      </c>
      <c r="S2790" t="s">
        <v>55</v>
      </c>
      <c r="T2790" t="s">
        <v>55</v>
      </c>
      <c r="U2790" t="s">
        <v>281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282</v>
      </c>
      <c r="AG2790" t="s">
        <v>283</v>
      </c>
      <c r="AH2790">
        <v>261</v>
      </c>
      <c r="AI2790">
        <f>"07211     "</f>
        <v>0</v>
      </c>
      <c r="AJ2790" t="s">
        <v>239</v>
      </c>
      <c r="AK2790" t="s">
        <v>240</v>
      </c>
      <c r="AL2790" t="s">
        <v>1826</v>
      </c>
      <c r="AM2790" t="s">
        <v>1827</v>
      </c>
      <c r="AN2790" t="s">
        <v>286</v>
      </c>
      <c r="AO2790" t="s">
        <v>69</v>
      </c>
    </row>
    <row r="2791" spans="1:41">
      <c r="A2791">
        <v>2771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277</v>
      </c>
      <c r="J2791" t="s">
        <v>278</v>
      </c>
      <c r="K2791" t="s">
        <v>48</v>
      </c>
      <c r="L2791" t="s">
        <v>49</v>
      </c>
      <c r="M2791">
        <v>16</v>
      </c>
      <c r="N2791" t="s">
        <v>279</v>
      </c>
      <c r="O2791" t="s">
        <v>51</v>
      </c>
      <c r="P2791" t="s">
        <v>280</v>
      </c>
      <c r="Q2791" t="s">
        <v>92</v>
      </c>
      <c r="R2791" t="s">
        <v>237</v>
      </c>
      <c r="S2791" t="s">
        <v>55</v>
      </c>
      <c r="T2791" t="s">
        <v>55</v>
      </c>
      <c r="U2791" t="s">
        <v>281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282</v>
      </c>
      <c r="AG2791" t="s">
        <v>283</v>
      </c>
      <c r="AH2791">
        <v>262</v>
      </c>
      <c r="AI2791">
        <f>"07211     "</f>
        <v>0</v>
      </c>
      <c r="AJ2791" t="s">
        <v>239</v>
      </c>
      <c r="AK2791" t="s">
        <v>240</v>
      </c>
      <c r="AL2791" t="s">
        <v>140</v>
      </c>
      <c r="AM2791" t="s">
        <v>141</v>
      </c>
      <c r="AN2791" t="s">
        <v>286</v>
      </c>
      <c r="AO2791" t="s">
        <v>69</v>
      </c>
    </row>
    <row r="2792" spans="1:41">
      <c r="A2792">
        <v>2772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277</v>
      </c>
      <c r="J2792" t="s">
        <v>278</v>
      </c>
      <c r="K2792" t="s">
        <v>48</v>
      </c>
      <c r="L2792" t="s">
        <v>49</v>
      </c>
      <c r="M2792">
        <v>16</v>
      </c>
      <c r="N2792" t="s">
        <v>279</v>
      </c>
      <c r="O2792" t="s">
        <v>51</v>
      </c>
      <c r="P2792" t="s">
        <v>280</v>
      </c>
      <c r="Q2792" t="s">
        <v>92</v>
      </c>
      <c r="R2792" t="s">
        <v>237</v>
      </c>
      <c r="S2792" t="s">
        <v>55</v>
      </c>
      <c r="T2792" t="s">
        <v>55</v>
      </c>
      <c r="U2792" t="s">
        <v>281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282</v>
      </c>
      <c r="AG2792" t="s">
        <v>283</v>
      </c>
      <c r="AH2792">
        <v>263</v>
      </c>
      <c r="AI2792">
        <f>"07211     "</f>
        <v>0</v>
      </c>
      <c r="AJ2792" t="s">
        <v>239</v>
      </c>
      <c r="AK2792" t="s">
        <v>240</v>
      </c>
      <c r="AL2792" t="s">
        <v>1826</v>
      </c>
      <c r="AM2792" t="s">
        <v>1827</v>
      </c>
      <c r="AN2792" t="s">
        <v>286</v>
      </c>
      <c r="AO2792" t="s">
        <v>224</v>
      </c>
    </row>
    <row r="2793" spans="1:41">
      <c r="A2793">
        <v>2775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277</v>
      </c>
      <c r="J2793" t="s">
        <v>278</v>
      </c>
      <c r="K2793" t="s">
        <v>48</v>
      </c>
      <c r="L2793" t="s">
        <v>49</v>
      </c>
      <c r="M2793">
        <v>16</v>
      </c>
      <c r="N2793" t="s">
        <v>279</v>
      </c>
      <c r="O2793" t="s">
        <v>51</v>
      </c>
      <c r="P2793" t="s">
        <v>280</v>
      </c>
      <c r="Q2793" t="s">
        <v>92</v>
      </c>
      <c r="R2793" t="s">
        <v>237</v>
      </c>
      <c r="S2793" t="s">
        <v>55</v>
      </c>
      <c r="T2793" t="s">
        <v>55</v>
      </c>
      <c r="U2793" t="s">
        <v>281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282</v>
      </c>
      <c r="AG2793" t="s">
        <v>283</v>
      </c>
      <c r="AH2793">
        <v>266</v>
      </c>
      <c r="AI2793">
        <f>"07211     "</f>
        <v>0</v>
      </c>
      <c r="AJ2793" t="s">
        <v>239</v>
      </c>
      <c r="AK2793" t="s">
        <v>240</v>
      </c>
      <c r="AL2793" t="s">
        <v>1872</v>
      </c>
      <c r="AM2793" t="s">
        <v>1873</v>
      </c>
      <c r="AN2793" t="s">
        <v>286</v>
      </c>
      <c r="AO2793" t="s">
        <v>70</v>
      </c>
    </row>
    <row r="2794" spans="1:41">
      <c r="A2794">
        <v>2776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277</v>
      </c>
      <c r="J2794" t="s">
        <v>278</v>
      </c>
      <c r="K2794" t="s">
        <v>48</v>
      </c>
      <c r="L2794" t="s">
        <v>49</v>
      </c>
      <c r="M2794">
        <v>16</v>
      </c>
      <c r="N2794" t="s">
        <v>279</v>
      </c>
      <c r="O2794" t="s">
        <v>51</v>
      </c>
      <c r="P2794" t="s">
        <v>280</v>
      </c>
      <c r="Q2794" t="s">
        <v>92</v>
      </c>
      <c r="R2794" t="s">
        <v>237</v>
      </c>
      <c r="S2794" t="s">
        <v>55</v>
      </c>
      <c r="T2794" t="s">
        <v>55</v>
      </c>
      <c r="U2794" t="s">
        <v>281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282</v>
      </c>
      <c r="AG2794" t="s">
        <v>283</v>
      </c>
      <c r="AH2794">
        <v>267</v>
      </c>
      <c r="AI2794">
        <f>"07211     "</f>
        <v>0</v>
      </c>
      <c r="AJ2794" t="s">
        <v>239</v>
      </c>
      <c r="AK2794" t="s">
        <v>240</v>
      </c>
      <c r="AL2794" t="s">
        <v>1826</v>
      </c>
      <c r="AM2794" t="s">
        <v>1827</v>
      </c>
      <c r="AN2794" t="s">
        <v>286</v>
      </c>
      <c r="AO2794" t="s">
        <v>69</v>
      </c>
    </row>
    <row r="2795" spans="1:41">
      <c r="A2795">
        <v>2777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277</v>
      </c>
      <c r="J2795" t="s">
        <v>278</v>
      </c>
      <c r="K2795" t="s">
        <v>48</v>
      </c>
      <c r="L2795" t="s">
        <v>49</v>
      </c>
      <c r="M2795">
        <v>16</v>
      </c>
      <c r="N2795" t="s">
        <v>279</v>
      </c>
      <c r="O2795" t="s">
        <v>51</v>
      </c>
      <c r="P2795" t="s">
        <v>280</v>
      </c>
      <c r="Q2795" t="s">
        <v>92</v>
      </c>
      <c r="R2795" t="s">
        <v>237</v>
      </c>
      <c r="S2795" t="s">
        <v>55</v>
      </c>
      <c r="T2795" t="s">
        <v>55</v>
      </c>
      <c r="U2795" t="s">
        <v>281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282</v>
      </c>
      <c r="AG2795" t="s">
        <v>283</v>
      </c>
      <c r="AH2795">
        <v>268</v>
      </c>
      <c r="AI2795">
        <f>"07211     "</f>
        <v>0</v>
      </c>
      <c r="AJ2795" t="s">
        <v>239</v>
      </c>
      <c r="AK2795" t="s">
        <v>240</v>
      </c>
      <c r="AL2795" t="s">
        <v>1870</v>
      </c>
      <c r="AM2795" t="s">
        <v>1871</v>
      </c>
      <c r="AN2795" t="s">
        <v>286</v>
      </c>
      <c r="AO2795" t="s">
        <v>310</v>
      </c>
    </row>
    <row r="2796" spans="1:41">
      <c r="A2796">
        <v>2778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277</v>
      </c>
      <c r="J2796" t="s">
        <v>278</v>
      </c>
      <c r="K2796" t="s">
        <v>48</v>
      </c>
      <c r="L2796" t="s">
        <v>49</v>
      </c>
      <c r="M2796">
        <v>16</v>
      </c>
      <c r="N2796" t="s">
        <v>279</v>
      </c>
      <c r="O2796" t="s">
        <v>51</v>
      </c>
      <c r="P2796" t="s">
        <v>280</v>
      </c>
      <c r="Q2796" t="s">
        <v>92</v>
      </c>
      <c r="R2796" t="s">
        <v>237</v>
      </c>
      <c r="S2796" t="s">
        <v>55</v>
      </c>
      <c r="T2796" t="s">
        <v>55</v>
      </c>
      <c r="U2796" t="s">
        <v>281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282</v>
      </c>
      <c r="AG2796" t="s">
        <v>283</v>
      </c>
      <c r="AH2796">
        <v>269</v>
      </c>
      <c r="AI2796">
        <f>"07211     "</f>
        <v>0</v>
      </c>
      <c r="AJ2796" t="s">
        <v>239</v>
      </c>
      <c r="AK2796" t="s">
        <v>240</v>
      </c>
      <c r="AL2796" t="s">
        <v>1872</v>
      </c>
      <c r="AM2796" t="s">
        <v>1873</v>
      </c>
      <c r="AN2796" t="s">
        <v>286</v>
      </c>
      <c r="AO2796" t="s">
        <v>310</v>
      </c>
    </row>
    <row r="2797" spans="1:41">
      <c r="A2797">
        <v>2779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277</v>
      </c>
      <c r="J2797" t="s">
        <v>278</v>
      </c>
      <c r="K2797" t="s">
        <v>48</v>
      </c>
      <c r="L2797" t="s">
        <v>49</v>
      </c>
      <c r="M2797">
        <v>16</v>
      </c>
      <c r="N2797" t="s">
        <v>279</v>
      </c>
      <c r="O2797" t="s">
        <v>51</v>
      </c>
      <c r="P2797" t="s">
        <v>280</v>
      </c>
      <c r="Q2797" t="s">
        <v>92</v>
      </c>
      <c r="R2797" t="s">
        <v>237</v>
      </c>
      <c r="S2797" t="s">
        <v>55</v>
      </c>
      <c r="T2797" t="s">
        <v>55</v>
      </c>
      <c r="U2797" t="s">
        <v>281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282</v>
      </c>
      <c r="AG2797" t="s">
        <v>283</v>
      </c>
      <c r="AH2797">
        <v>270</v>
      </c>
      <c r="AI2797">
        <f>"07211     "</f>
        <v>0</v>
      </c>
      <c r="AJ2797" t="s">
        <v>239</v>
      </c>
      <c r="AK2797" t="s">
        <v>240</v>
      </c>
      <c r="AL2797" t="s">
        <v>1870</v>
      </c>
      <c r="AM2797" t="s">
        <v>1871</v>
      </c>
      <c r="AN2797" t="s">
        <v>286</v>
      </c>
      <c r="AO2797" t="s">
        <v>310</v>
      </c>
    </row>
    <row r="2798" spans="1:41">
      <c r="A2798">
        <v>2780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277</v>
      </c>
      <c r="J2798" t="s">
        <v>278</v>
      </c>
      <c r="K2798" t="s">
        <v>48</v>
      </c>
      <c r="L2798" t="s">
        <v>49</v>
      </c>
      <c r="M2798">
        <v>16</v>
      </c>
      <c r="N2798" t="s">
        <v>279</v>
      </c>
      <c r="O2798" t="s">
        <v>51</v>
      </c>
      <c r="P2798" t="s">
        <v>280</v>
      </c>
      <c r="Q2798" t="s">
        <v>92</v>
      </c>
      <c r="R2798" t="s">
        <v>237</v>
      </c>
      <c r="S2798" t="s">
        <v>55</v>
      </c>
      <c r="T2798" t="s">
        <v>55</v>
      </c>
      <c r="U2798" t="s">
        <v>281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282</v>
      </c>
      <c r="AG2798" t="s">
        <v>283</v>
      </c>
      <c r="AH2798">
        <v>271</v>
      </c>
      <c r="AI2798">
        <f>"07211     "</f>
        <v>0</v>
      </c>
      <c r="AJ2798" t="s">
        <v>239</v>
      </c>
      <c r="AK2798" t="s">
        <v>240</v>
      </c>
      <c r="AL2798" t="s">
        <v>1872</v>
      </c>
      <c r="AM2798" t="s">
        <v>1873</v>
      </c>
      <c r="AN2798" t="s">
        <v>286</v>
      </c>
      <c r="AO2798" t="s">
        <v>310</v>
      </c>
    </row>
    <row r="2799" spans="1:41">
      <c r="A2799">
        <v>2781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277</v>
      </c>
      <c r="J2799" t="s">
        <v>278</v>
      </c>
      <c r="K2799" t="s">
        <v>48</v>
      </c>
      <c r="L2799" t="s">
        <v>49</v>
      </c>
      <c r="M2799">
        <v>16</v>
      </c>
      <c r="N2799" t="s">
        <v>279</v>
      </c>
      <c r="O2799" t="s">
        <v>51</v>
      </c>
      <c r="P2799" t="s">
        <v>280</v>
      </c>
      <c r="Q2799" t="s">
        <v>92</v>
      </c>
      <c r="R2799" t="s">
        <v>237</v>
      </c>
      <c r="S2799" t="s">
        <v>55</v>
      </c>
      <c r="T2799" t="s">
        <v>55</v>
      </c>
      <c r="U2799" t="s">
        <v>281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282</v>
      </c>
      <c r="AG2799" t="s">
        <v>283</v>
      </c>
      <c r="AH2799">
        <v>272</v>
      </c>
      <c r="AI2799">
        <f>"07211     "</f>
        <v>0</v>
      </c>
      <c r="AJ2799" t="s">
        <v>239</v>
      </c>
      <c r="AK2799" t="s">
        <v>240</v>
      </c>
      <c r="AL2799" t="s">
        <v>1872</v>
      </c>
      <c r="AM2799" t="s">
        <v>1873</v>
      </c>
      <c r="AN2799" t="s">
        <v>286</v>
      </c>
      <c r="AO2799" t="s">
        <v>310</v>
      </c>
    </row>
    <row r="2800" spans="1:41">
      <c r="A2800">
        <v>2782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277</v>
      </c>
      <c r="J2800" t="s">
        <v>278</v>
      </c>
      <c r="K2800" t="s">
        <v>48</v>
      </c>
      <c r="L2800" t="s">
        <v>49</v>
      </c>
      <c r="M2800">
        <v>16</v>
      </c>
      <c r="N2800" t="s">
        <v>279</v>
      </c>
      <c r="O2800" t="s">
        <v>51</v>
      </c>
      <c r="P2800" t="s">
        <v>280</v>
      </c>
      <c r="Q2800" t="s">
        <v>92</v>
      </c>
      <c r="R2800" t="s">
        <v>237</v>
      </c>
      <c r="S2800" t="s">
        <v>55</v>
      </c>
      <c r="T2800" t="s">
        <v>55</v>
      </c>
      <c r="U2800" t="s">
        <v>281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282</v>
      </c>
      <c r="AG2800" t="s">
        <v>283</v>
      </c>
      <c r="AH2800">
        <v>273</v>
      </c>
      <c r="AI2800">
        <f>"07211     "</f>
        <v>0</v>
      </c>
      <c r="AJ2800" t="s">
        <v>239</v>
      </c>
      <c r="AK2800" t="s">
        <v>240</v>
      </c>
      <c r="AL2800" t="s">
        <v>284</v>
      </c>
      <c r="AM2800" t="s">
        <v>285</v>
      </c>
      <c r="AN2800" t="s">
        <v>286</v>
      </c>
      <c r="AO2800" t="s">
        <v>310</v>
      </c>
    </row>
    <row r="2801" spans="1:41">
      <c r="A2801">
        <v>2783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277</v>
      </c>
      <c r="J2801" t="s">
        <v>278</v>
      </c>
      <c r="K2801" t="s">
        <v>48</v>
      </c>
      <c r="L2801" t="s">
        <v>49</v>
      </c>
      <c r="M2801">
        <v>16</v>
      </c>
      <c r="N2801" t="s">
        <v>279</v>
      </c>
      <c r="O2801" t="s">
        <v>51</v>
      </c>
      <c r="P2801" t="s">
        <v>280</v>
      </c>
      <c r="Q2801" t="s">
        <v>92</v>
      </c>
      <c r="R2801" t="s">
        <v>237</v>
      </c>
      <c r="S2801" t="s">
        <v>55</v>
      </c>
      <c r="T2801" t="s">
        <v>55</v>
      </c>
      <c r="U2801" t="s">
        <v>281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282</v>
      </c>
      <c r="AG2801" t="s">
        <v>283</v>
      </c>
      <c r="AH2801">
        <v>274</v>
      </c>
      <c r="AI2801">
        <f>"07211     "</f>
        <v>0</v>
      </c>
      <c r="AJ2801" t="s">
        <v>239</v>
      </c>
      <c r="AK2801" t="s">
        <v>240</v>
      </c>
      <c r="AL2801" t="s">
        <v>284</v>
      </c>
      <c r="AM2801" t="s">
        <v>285</v>
      </c>
      <c r="AN2801" t="s">
        <v>286</v>
      </c>
      <c r="AO2801" t="s">
        <v>310</v>
      </c>
    </row>
    <row r="2802" spans="1:41">
      <c r="A2802">
        <v>2786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277</v>
      </c>
      <c r="J2802" t="s">
        <v>278</v>
      </c>
      <c r="K2802" t="s">
        <v>48</v>
      </c>
      <c r="L2802" t="s">
        <v>49</v>
      </c>
      <c r="M2802">
        <v>16</v>
      </c>
      <c r="N2802" t="s">
        <v>279</v>
      </c>
      <c r="O2802" t="s">
        <v>51</v>
      </c>
      <c r="P2802" t="s">
        <v>280</v>
      </c>
      <c r="Q2802" t="s">
        <v>92</v>
      </c>
      <c r="R2802" t="s">
        <v>237</v>
      </c>
      <c r="S2802" t="s">
        <v>55</v>
      </c>
      <c r="T2802" t="s">
        <v>55</v>
      </c>
      <c r="U2802" t="s">
        <v>281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282</v>
      </c>
      <c r="AG2802" t="s">
        <v>283</v>
      </c>
      <c r="AH2802">
        <v>277</v>
      </c>
      <c r="AI2802">
        <f>"07211     "</f>
        <v>0</v>
      </c>
      <c r="AJ2802" t="s">
        <v>239</v>
      </c>
      <c r="AK2802" t="s">
        <v>240</v>
      </c>
      <c r="AL2802" t="s">
        <v>1456</v>
      </c>
      <c r="AM2802" t="s">
        <v>1457</v>
      </c>
      <c r="AN2802" t="s">
        <v>286</v>
      </c>
      <c r="AO2802" t="s">
        <v>85</v>
      </c>
    </row>
    <row r="2803" spans="1:41">
      <c r="A2803">
        <v>2787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277</v>
      </c>
      <c r="J2803" t="s">
        <v>278</v>
      </c>
      <c r="K2803" t="s">
        <v>48</v>
      </c>
      <c r="L2803" t="s">
        <v>49</v>
      </c>
      <c r="M2803">
        <v>16</v>
      </c>
      <c r="N2803" t="s">
        <v>279</v>
      </c>
      <c r="O2803" t="s">
        <v>51</v>
      </c>
      <c r="P2803" t="s">
        <v>280</v>
      </c>
      <c r="Q2803" t="s">
        <v>92</v>
      </c>
      <c r="R2803" t="s">
        <v>237</v>
      </c>
      <c r="S2803" t="s">
        <v>55</v>
      </c>
      <c r="T2803" t="s">
        <v>55</v>
      </c>
      <c r="U2803" t="s">
        <v>281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282</v>
      </c>
      <c r="AG2803" t="s">
        <v>283</v>
      </c>
      <c r="AH2803">
        <v>278</v>
      </c>
      <c r="AI2803">
        <f>"07211     "</f>
        <v>0</v>
      </c>
      <c r="AJ2803" t="s">
        <v>239</v>
      </c>
      <c r="AK2803" t="s">
        <v>240</v>
      </c>
      <c r="AL2803" t="s">
        <v>1456</v>
      </c>
      <c r="AM2803" t="s">
        <v>1457</v>
      </c>
      <c r="AN2803" t="s">
        <v>286</v>
      </c>
      <c r="AO2803" t="s">
        <v>85</v>
      </c>
    </row>
    <row r="2804" spans="1:41">
      <c r="A2804">
        <v>2788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277</v>
      </c>
      <c r="J2804" t="s">
        <v>278</v>
      </c>
      <c r="K2804" t="s">
        <v>48</v>
      </c>
      <c r="L2804" t="s">
        <v>49</v>
      </c>
      <c r="M2804">
        <v>16</v>
      </c>
      <c r="N2804" t="s">
        <v>279</v>
      </c>
      <c r="O2804" t="s">
        <v>51</v>
      </c>
      <c r="P2804" t="s">
        <v>280</v>
      </c>
      <c r="Q2804" t="s">
        <v>92</v>
      </c>
      <c r="R2804" t="s">
        <v>237</v>
      </c>
      <c r="S2804" t="s">
        <v>55</v>
      </c>
      <c r="T2804" t="s">
        <v>55</v>
      </c>
      <c r="U2804" t="s">
        <v>281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282</v>
      </c>
      <c r="AG2804" t="s">
        <v>283</v>
      </c>
      <c r="AH2804">
        <v>279</v>
      </c>
      <c r="AI2804">
        <f>"07211     "</f>
        <v>0</v>
      </c>
      <c r="AJ2804" t="s">
        <v>239</v>
      </c>
      <c r="AK2804" t="s">
        <v>240</v>
      </c>
      <c r="AL2804" t="s">
        <v>1456</v>
      </c>
      <c r="AM2804" t="s">
        <v>1457</v>
      </c>
      <c r="AN2804" t="s">
        <v>286</v>
      </c>
      <c r="AO2804" t="s">
        <v>85</v>
      </c>
    </row>
    <row r="2805" spans="1:41">
      <c r="A2805">
        <v>2789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277</v>
      </c>
      <c r="J2805" t="s">
        <v>278</v>
      </c>
      <c r="K2805" t="s">
        <v>48</v>
      </c>
      <c r="L2805" t="s">
        <v>49</v>
      </c>
      <c r="M2805">
        <v>16</v>
      </c>
      <c r="N2805" t="s">
        <v>279</v>
      </c>
      <c r="O2805" t="s">
        <v>51</v>
      </c>
      <c r="P2805" t="s">
        <v>280</v>
      </c>
      <c r="Q2805" t="s">
        <v>92</v>
      </c>
      <c r="R2805" t="s">
        <v>237</v>
      </c>
      <c r="S2805" t="s">
        <v>55</v>
      </c>
      <c r="T2805" t="s">
        <v>55</v>
      </c>
      <c r="U2805" t="s">
        <v>281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282</v>
      </c>
      <c r="AG2805" t="s">
        <v>283</v>
      </c>
      <c r="AH2805">
        <v>280</v>
      </c>
      <c r="AI2805">
        <f>"07211     "</f>
        <v>0</v>
      </c>
      <c r="AJ2805" t="s">
        <v>239</v>
      </c>
      <c r="AK2805" t="s">
        <v>240</v>
      </c>
      <c r="AL2805" t="s">
        <v>1826</v>
      </c>
      <c r="AM2805" t="s">
        <v>1827</v>
      </c>
      <c r="AN2805" t="s">
        <v>286</v>
      </c>
      <c r="AO2805" t="s">
        <v>69</v>
      </c>
    </row>
    <row r="2806" spans="1:41">
      <c r="A2806">
        <v>2790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277</v>
      </c>
      <c r="J2806" t="s">
        <v>278</v>
      </c>
      <c r="K2806" t="s">
        <v>48</v>
      </c>
      <c r="L2806" t="s">
        <v>49</v>
      </c>
      <c r="M2806">
        <v>16</v>
      </c>
      <c r="N2806" t="s">
        <v>279</v>
      </c>
      <c r="O2806" t="s">
        <v>51</v>
      </c>
      <c r="P2806" t="s">
        <v>280</v>
      </c>
      <c r="Q2806" t="s">
        <v>92</v>
      </c>
      <c r="R2806" t="s">
        <v>237</v>
      </c>
      <c r="S2806" t="s">
        <v>55</v>
      </c>
      <c r="T2806" t="s">
        <v>55</v>
      </c>
      <c r="U2806" t="s">
        <v>281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282</v>
      </c>
      <c r="AG2806" t="s">
        <v>283</v>
      </c>
      <c r="AH2806">
        <v>281</v>
      </c>
      <c r="AI2806">
        <f>"07211     "</f>
        <v>0</v>
      </c>
      <c r="AJ2806" t="s">
        <v>239</v>
      </c>
      <c r="AK2806" t="s">
        <v>240</v>
      </c>
      <c r="AL2806" t="s">
        <v>1826</v>
      </c>
      <c r="AM2806" t="s">
        <v>1827</v>
      </c>
      <c r="AN2806" t="s">
        <v>286</v>
      </c>
      <c r="AO2806" t="s">
        <v>69</v>
      </c>
    </row>
    <row r="2807" spans="1:41">
      <c r="A2807">
        <v>2791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277</v>
      </c>
      <c r="J2807" t="s">
        <v>278</v>
      </c>
      <c r="K2807" t="s">
        <v>48</v>
      </c>
      <c r="L2807" t="s">
        <v>49</v>
      </c>
      <c r="M2807">
        <v>16</v>
      </c>
      <c r="N2807" t="s">
        <v>279</v>
      </c>
      <c r="O2807" t="s">
        <v>51</v>
      </c>
      <c r="P2807" t="s">
        <v>280</v>
      </c>
      <c r="Q2807" t="s">
        <v>92</v>
      </c>
      <c r="R2807" t="s">
        <v>237</v>
      </c>
      <c r="S2807" t="s">
        <v>55</v>
      </c>
      <c r="T2807" t="s">
        <v>55</v>
      </c>
      <c r="U2807" t="s">
        <v>281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282</v>
      </c>
      <c r="AG2807" t="s">
        <v>283</v>
      </c>
      <c r="AH2807">
        <v>282</v>
      </c>
      <c r="AI2807">
        <f>"07211     "</f>
        <v>0</v>
      </c>
      <c r="AJ2807" t="s">
        <v>239</v>
      </c>
      <c r="AK2807" t="s">
        <v>240</v>
      </c>
      <c r="AL2807" t="s">
        <v>1868</v>
      </c>
      <c r="AM2807" t="s">
        <v>1869</v>
      </c>
      <c r="AN2807" t="s">
        <v>286</v>
      </c>
      <c r="AO2807" t="s">
        <v>253</v>
      </c>
    </row>
    <row r="2808" spans="1:41">
      <c r="A2808">
        <v>2792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277</v>
      </c>
      <c r="J2808" t="s">
        <v>278</v>
      </c>
      <c r="K2808" t="s">
        <v>48</v>
      </c>
      <c r="L2808" t="s">
        <v>49</v>
      </c>
      <c r="M2808">
        <v>16</v>
      </c>
      <c r="N2808" t="s">
        <v>279</v>
      </c>
      <c r="O2808" t="s">
        <v>51</v>
      </c>
      <c r="P2808" t="s">
        <v>280</v>
      </c>
      <c r="Q2808" t="s">
        <v>92</v>
      </c>
      <c r="R2808" t="s">
        <v>237</v>
      </c>
      <c r="S2808" t="s">
        <v>55</v>
      </c>
      <c r="T2808" t="s">
        <v>55</v>
      </c>
      <c r="U2808" t="s">
        <v>281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282</v>
      </c>
      <c r="AG2808" t="s">
        <v>283</v>
      </c>
      <c r="AH2808">
        <v>283</v>
      </c>
      <c r="AI2808">
        <f>"07211     "</f>
        <v>0</v>
      </c>
      <c r="AJ2808" t="s">
        <v>239</v>
      </c>
      <c r="AK2808" t="s">
        <v>240</v>
      </c>
      <c r="AL2808" t="s">
        <v>1868</v>
      </c>
      <c r="AM2808" t="s">
        <v>1869</v>
      </c>
      <c r="AN2808" t="s">
        <v>286</v>
      </c>
      <c r="AO2808" t="s">
        <v>85</v>
      </c>
    </row>
    <row r="2809" spans="1:41">
      <c r="A2809">
        <v>2793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277</v>
      </c>
      <c r="J2809" t="s">
        <v>278</v>
      </c>
      <c r="K2809" t="s">
        <v>48</v>
      </c>
      <c r="L2809" t="s">
        <v>49</v>
      </c>
      <c r="M2809">
        <v>16</v>
      </c>
      <c r="N2809" t="s">
        <v>279</v>
      </c>
      <c r="O2809" t="s">
        <v>51</v>
      </c>
      <c r="P2809" t="s">
        <v>280</v>
      </c>
      <c r="Q2809" t="s">
        <v>92</v>
      </c>
      <c r="R2809" t="s">
        <v>237</v>
      </c>
      <c r="S2809" t="s">
        <v>55</v>
      </c>
      <c r="T2809" t="s">
        <v>55</v>
      </c>
      <c r="U2809" t="s">
        <v>281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282</v>
      </c>
      <c r="AG2809" t="s">
        <v>283</v>
      </c>
      <c r="AH2809">
        <v>284</v>
      </c>
      <c r="AI2809">
        <f>"07211     "</f>
        <v>0</v>
      </c>
      <c r="AJ2809" t="s">
        <v>239</v>
      </c>
      <c r="AK2809" t="s">
        <v>240</v>
      </c>
      <c r="AL2809" t="s">
        <v>1492</v>
      </c>
      <c r="AM2809" t="s">
        <v>1493</v>
      </c>
      <c r="AN2809" t="s">
        <v>286</v>
      </c>
      <c r="AO2809" t="s">
        <v>85</v>
      </c>
    </row>
    <row r="2810" spans="1:41">
      <c r="A2810">
        <v>2794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4007</v>
      </c>
      <c r="I2810" t="s">
        <v>277</v>
      </c>
      <c r="J2810" t="s">
        <v>278</v>
      </c>
      <c r="K2810" t="s">
        <v>48</v>
      </c>
      <c r="L2810" t="s">
        <v>49</v>
      </c>
      <c r="M2810">
        <v>16</v>
      </c>
      <c r="N2810" t="s">
        <v>279</v>
      </c>
      <c r="O2810" t="s">
        <v>51</v>
      </c>
      <c r="P2810" t="s">
        <v>280</v>
      </c>
      <c r="Q2810" t="s">
        <v>92</v>
      </c>
      <c r="R2810" t="s">
        <v>237</v>
      </c>
      <c r="S2810" t="s">
        <v>55</v>
      </c>
      <c r="T2810" t="s">
        <v>55</v>
      </c>
      <c r="U2810" t="s">
        <v>281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282</v>
      </c>
      <c r="AG2810" t="s">
        <v>283</v>
      </c>
      <c r="AH2810">
        <v>285</v>
      </c>
      <c r="AI2810">
        <f>"07211     "</f>
        <v>0</v>
      </c>
      <c r="AJ2810" t="s">
        <v>239</v>
      </c>
      <c r="AK2810" t="s">
        <v>240</v>
      </c>
      <c r="AL2810" t="s">
        <v>1492</v>
      </c>
      <c r="AM2810" t="s">
        <v>1493</v>
      </c>
      <c r="AN2810" t="s">
        <v>286</v>
      </c>
      <c r="AO2810" t="s">
        <v>85</v>
      </c>
    </row>
    <row r="2811" spans="1:41">
      <c r="A2811">
        <v>2795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277</v>
      </c>
      <c r="J2811" t="s">
        <v>278</v>
      </c>
      <c r="K2811" t="s">
        <v>48</v>
      </c>
      <c r="L2811" t="s">
        <v>49</v>
      </c>
      <c r="M2811">
        <v>16</v>
      </c>
      <c r="N2811" t="s">
        <v>279</v>
      </c>
      <c r="O2811" t="s">
        <v>51</v>
      </c>
      <c r="P2811" t="s">
        <v>280</v>
      </c>
      <c r="Q2811" t="s">
        <v>92</v>
      </c>
      <c r="R2811" t="s">
        <v>237</v>
      </c>
      <c r="S2811" t="s">
        <v>55</v>
      </c>
      <c r="T2811" t="s">
        <v>55</v>
      </c>
      <c r="U2811" t="s">
        <v>281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282</v>
      </c>
      <c r="AG2811" t="s">
        <v>283</v>
      </c>
      <c r="AH2811">
        <v>286</v>
      </c>
      <c r="AI2811">
        <f>"07211     "</f>
        <v>0</v>
      </c>
      <c r="AJ2811" t="s">
        <v>239</v>
      </c>
      <c r="AK2811" t="s">
        <v>240</v>
      </c>
      <c r="AL2811" t="s">
        <v>140</v>
      </c>
      <c r="AM2811" t="s">
        <v>141</v>
      </c>
      <c r="AN2811" t="s">
        <v>286</v>
      </c>
      <c r="AO2811" t="s">
        <v>85</v>
      </c>
    </row>
    <row r="2812" spans="1:41">
      <c r="A2812">
        <v>2796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277</v>
      </c>
      <c r="J2812" t="s">
        <v>278</v>
      </c>
      <c r="K2812" t="s">
        <v>48</v>
      </c>
      <c r="L2812" t="s">
        <v>49</v>
      </c>
      <c r="M2812">
        <v>16</v>
      </c>
      <c r="N2812" t="s">
        <v>279</v>
      </c>
      <c r="O2812" t="s">
        <v>51</v>
      </c>
      <c r="P2812" t="s">
        <v>280</v>
      </c>
      <c r="Q2812" t="s">
        <v>92</v>
      </c>
      <c r="R2812" t="s">
        <v>237</v>
      </c>
      <c r="S2812" t="s">
        <v>55</v>
      </c>
      <c r="T2812" t="s">
        <v>55</v>
      </c>
      <c r="U2812" t="s">
        <v>281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282</v>
      </c>
      <c r="AG2812" t="s">
        <v>283</v>
      </c>
      <c r="AH2812">
        <v>287</v>
      </c>
      <c r="AI2812">
        <f>"07211     "</f>
        <v>0</v>
      </c>
      <c r="AJ2812" t="s">
        <v>239</v>
      </c>
      <c r="AK2812" t="s">
        <v>240</v>
      </c>
      <c r="AL2812" t="s">
        <v>1870</v>
      </c>
      <c r="AM2812" t="s">
        <v>1871</v>
      </c>
      <c r="AN2812" t="s">
        <v>286</v>
      </c>
      <c r="AO2812" t="s">
        <v>85</v>
      </c>
    </row>
    <row r="2813" spans="1:41">
      <c r="A2813">
        <v>2797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277</v>
      </c>
      <c r="J2813" t="s">
        <v>278</v>
      </c>
      <c r="K2813" t="s">
        <v>48</v>
      </c>
      <c r="L2813" t="s">
        <v>49</v>
      </c>
      <c r="M2813">
        <v>16</v>
      </c>
      <c r="N2813" t="s">
        <v>279</v>
      </c>
      <c r="O2813" t="s">
        <v>51</v>
      </c>
      <c r="P2813" t="s">
        <v>280</v>
      </c>
      <c r="Q2813" t="s">
        <v>92</v>
      </c>
      <c r="R2813" t="s">
        <v>237</v>
      </c>
      <c r="S2813" t="s">
        <v>55</v>
      </c>
      <c r="T2813" t="s">
        <v>55</v>
      </c>
      <c r="U2813" t="s">
        <v>281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282</v>
      </c>
      <c r="AG2813" t="s">
        <v>283</v>
      </c>
      <c r="AH2813">
        <v>288</v>
      </c>
      <c r="AI2813">
        <f>"07211     "</f>
        <v>0</v>
      </c>
      <c r="AJ2813" t="s">
        <v>239</v>
      </c>
      <c r="AK2813" t="s">
        <v>240</v>
      </c>
      <c r="AL2813" t="s">
        <v>1870</v>
      </c>
      <c r="AM2813" t="s">
        <v>1871</v>
      </c>
      <c r="AN2813" t="s">
        <v>286</v>
      </c>
      <c r="AO2813" t="s">
        <v>253</v>
      </c>
    </row>
    <row r="2814" spans="1:41">
      <c r="A2814">
        <v>2799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277</v>
      </c>
      <c r="J2814" t="s">
        <v>278</v>
      </c>
      <c r="K2814" t="s">
        <v>48</v>
      </c>
      <c r="L2814" t="s">
        <v>49</v>
      </c>
      <c r="M2814">
        <v>16</v>
      </c>
      <c r="N2814" t="s">
        <v>279</v>
      </c>
      <c r="O2814" t="s">
        <v>51</v>
      </c>
      <c r="P2814" t="s">
        <v>280</v>
      </c>
      <c r="Q2814" t="s">
        <v>92</v>
      </c>
      <c r="R2814" t="s">
        <v>237</v>
      </c>
      <c r="S2814" t="s">
        <v>55</v>
      </c>
      <c r="T2814" t="s">
        <v>55</v>
      </c>
      <c r="U2814" t="s">
        <v>281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282</v>
      </c>
      <c r="AG2814" t="s">
        <v>283</v>
      </c>
      <c r="AH2814">
        <v>290</v>
      </c>
      <c r="AI2814">
        <f>"07211     "</f>
        <v>0</v>
      </c>
      <c r="AJ2814" t="s">
        <v>239</v>
      </c>
      <c r="AK2814" t="s">
        <v>240</v>
      </c>
      <c r="AL2814" t="s">
        <v>1868</v>
      </c>
      <c r="AM2814" t="s">
        <v>1869</v>
      </c>
      <c r="AN2814" t="s">
        <v>286</v>
      </c>
      <c r="AO2814" t="s">
        <v>69</v>
      </c>
    </row>
    <row r="2815" spans="1:41">
      <c r="A2815">
        <v>2800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277</v>
      </c>
      <c r="J2815" t="s">
        <v>278</v>
      </c>
      <c r="K2815" t="s">
        <v>48</v>
      </c>
      <c r="L2815" t="s">
        <v>49</v>
      </c>
      <c r="M2815">
        <v>16</v>
      </c>
      <c r="N2815" t="s">
        <v>279</v>
      </c>
      <c r="O2815" t="s">
        <v>51</v>
      </c>
      <c r="P2815" t="s">
        <v>280</v>
      </c>
      <c r="Q2815" t="s">
        <v>92</v>
      </c>
      <c r="R2815" t="s">
        <v>237</v>
      </c>
      <c r="S2815" t="s">
        <v>55</v>
      </c>
      <c r="T2815" t="s">
        <v>55</v>
      </c>
      <c r="U2815" t="s">
        <v>281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282</v>
      </c>
      <c r="AG2815" t="s">
        <v>283</v>
      </c>
      <c r="AH2815">
        <v>291</v>
      </c>
      <c r="AI2815">
        <f>"07211     "</f>
        <v>0</v>
      </c>
      <c r="AJ2815" t="s">
        <v>239</v>
      </c>
      <c r="AK2815" t="s">
        <v>240</v>
      </c>
      <c r="AL2815" t="s">
        <v>140</v>
      </c>
      <c r="AM2815" t="s">
        <v>141</v>
      </c>
      <c r="AN2815" t="s">
        <v>286</v>
      </c>
      <c r="AO2815" t="s">
        <v>69</v>
      </c>
    </row>
    <row r="2816" spans="1:41">
      <c r="A2816">
        <v>2801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277</v>
      </c>
      <c r="J2816" t="s">
        <v>278</v>
      </c>
      <c r="K2816" t="s">
        <v>48</v>
      </c>
      <c r="L2816" t="s">
        <v>49</v>
      </c>
      <c r="M2816">
        <v>16</v>
      </c>
      <c r="N2816" t="s">
        <v>279</v>
      </c>
      <c r="O2816" t="s">
        <v>51</v>
      </c>
      <c r="P2816" t="s">
        <v>280</v>
      </c>
      <c r="Q2816" t="s">
        <v>92</v>
      </c>
      <c r="R2816" t="s">
        <v>237</v>
      </c>
      <c r="S2816" t="s">
        <v>55</v>
      </c>
      <c r="T2816" t="s">
        <v>55</v>
      </c>
      <c r="U2816" t="s">
        <v>281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282</v>
      </c>
      <c r="AG2816" t="s">
        <v>283</v>
      </c>
      <c r="AH2816">
        <v>292</v>
      </c>
      <c r="AI2816">
        <f>"07211     "</f>
        <v>0</v>
      </c>
      <c r="AJ2816" t="s">
        <v>239</v>
      </c>
      <c r="AK2816" t="s">
        <v>240</v>
      </c>
      <c r="AL2816" t="s">
        <v>284</v>
      </c>
      <c r="AM2816" t="s">
        <v>285</v>
      </c>
      <c r="AN2816" t="s">
        <v>286</v>
      </c>
      <c r="AO2816" t="s">
        <v>142</v>
      </c>
    </row>
    <row r="2817" spans="1:41">
      <c r="A2817">
        <v>2802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277</v>
      </c>
      <c r="J2817" t="s">
        <v>278</v>
      </c>
      <c r="K2817" t="s">
        <v>48</v>
      </c>
      <c r="L2817" t="s">
        <v>49</v>
      </c>
      <c r="M2817">
        <v>16</v>
      </c>
      <c r="N2817" t="s">
        <v>279</v>
      </c>
      <c r="O2817" t="s">
        <v>51</v>
      </c>
      <c r="P2817" t="s">
        <v>280</v>
      </c>
      <c r="Q2817" t="s">
        <v>92</v>
      </c>
      <c r="R2817" t="s">
        <v>237</v>
      </c>
      <c r="S2817" t="s">
        <v>55</v>
      </c>
      <c r="T2817" t="s">
        <v>55</v>
      </c>
      <c r="U2817" t="s">
        <v>281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282</v>
      </c>
      <c r="AG2817" t="s">
        <v>283</v>
      </c>
      <c r="AH2817">
        <v>293</v>
      </c>
      <c r="AI2817">
        <f>"07211     "</f>
        <v>0</v>
      </c>
      <c r="AJ2817" t="s">
        <v>239</v>
      </c>
      <c r="AK2817" t="s">
        <v>240</v>
      </c>
      <c r="AL2817" t="s">
        <v>284</v>
      </c>
      <c r="AM2817" t="s">
        <v>285</v>
      </c>
      <c r="AN2817" t="s">
        <v>286</v>
      </c>
      <c r="AO2817" t="s">
        <v>85</v>
      </c>
    </row>
    <row r="2818" spans="1:41">
      <c r="A2818">
        <v>2803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277</v>
      </c>
      <c r="J2818" t="s">
        <v>278</v>
      </c>
      <c r="K2818" t="s">
        <v>48</v>
      </c>
      <c r="L2818" t="s">
        <v>49</v>
      </c>
      <c r="M2818">
        <v>16</v>
      </c>
      <c r="N2818" t="s">
        <v>279</v>
      </c>
      <c r="O2818" t="s">
        <v>51</v>
      </c>
      <c r="P2818" t="s">
        <v>280</v>
      </c>
      <c r="Q2818" t="s">
        <v>92</v>
      </c>
      <c r="R2818" t="s">
        <v>237</v>
      </c>
      <c r="S2818" t="s">
        <v>55</v>
      </c>
      <c r="T2818" t="s">
        <v>55</v>
      </c>
      <c r="U2818" t="s">
        <v>281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282</v>
      </c>
      <c r="AG2818" t="s">
        <v>283</v>
      </c>
      <c r="AH2818">
        <v>294</v>
      </c>
      <c r="AI2818">
        <f>"07211     "</f>
        <v>0</v>
      </c>
      <c r="AJ2818" t="s">
        <v>239</v>
      </c>
      <c r="AK2818" t="s">
        <v>240</v>
      </c>
      <c r="AL2818" t="s">
        <v>1872</v>
      </c>
      <c r="AM2818" t="s">
        <v>1873</v>
      </c>
      <c r="AN2818" t="s">
        <v>286</v>
      </c>
      <c r="AO2818" t="s">
        <v>85</v>
      </c>
    </row>
    <row r="2819" spans="1:41">
      <c r="A2819">
        <v>2808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277</v>
      </c>
      <c r="J2819" t="s">
        <v>278</v>
      </c>
      <c r="K2819" t="s">
        <v>48</v>
      </c>
      <c r="L2819" t="s">
        <v>49</v>
      </c>
      <c r="M2819">
        <v>16</v>
      </c>
      <c r="N2819" t="s">
        <v>279</v>
      </c>
      <c r="O2819" t="s">
        <v>51</v>
      </c>
      <c r="P2819" t="s">
        <v>280</v>
      </c>
      <c r="Q2819" t="s">
        <v>92</v>
      </c>
      <c r="R2819" t="s">
        <v>237</v>
      </c>
      <c r="S2819" t="s">
        <v>55</v>
      </c>
      <c r="T2819" t="s">
        <v>55</v>
      </c>
      <c r="U2819" t="s">
        <v>281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282</v>
      </c>
      <c r="AG2819" t="s">
        <v>283</v>
      </c>
      <c r="AH2819">
        <v>314</v>
      </c>
      <c r="AI2819">
        <f>"07211     "</f>
        <v>0</v>
      </c>
      <c r="AJ2819" t="s">
        <v>239</v>
      </c>
      <c r="AK2819" t="s">
        <v>240</v>
      </c>
      <c r="AL2819" t="s">
        <v>1492</v>
      </c>
      <c r="AM2819" t="s">
        <v>1493</v>
      </c>
      <c r="AN2819" t="s">
        <v>286</v>
      </c>
      <c r="AO2819" t="s">
        <v>311</v>
      </c>
    </row>
    <row r="2820" spans="1:41">
      <c r="A2820">
        <v>2809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277</v>
      </c>
      <c r="J2820" t="s">
        <v>278</v>
      </c>
      <c r="K2820" t="s">
        <v>48</v>
      </c>
      <c r="L2820" t="s">
        <v>49</v>
      </c>
      <c r="M2820">
        <v>16</v>
      </c>
      <c r="N2820" t="s">
        <v>279</v>
      </c>
      <c r="O2820" t="s">
        <v>51</v>
      </c>
      <c r="P2820" t="s">
        <v>280</v>
      </c>
      <c r="Q2820" t="s">
        <v>92</v>
      </c>
      <c r="R2820" t="s">
        <v>237</v>
      </c>
      <c r="S2820" t="s">
        <v>55</v>
      </c>
      <c r="T2820" t="s">
        <v>55</v>
      </c>
      <c r="U2820" t="s">
        <v>281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282</v>
      </c>
      <c r="AG2820" t="s">
        <v>283</v>
      </c>
      <c r="AH2820">
        <v>315</v>
      </c>
      <c r="AI2820">
        <f>"07211     "</f>
        <v>0</v>
      </c>
      <c r="AJ2820" t="s">
        <v>239</v>
      </c>
      <c r="AK2820" t="s">
        <v>240</v>
      </c>
      <c r="AL2820" t="s">
        <v>1492</v>
      </c>
      <c r="AM2820" t="s">
        <v>1493</v>
      </c>
      <c r="AN2820" t="s">
        <v>286</v>
      </c>
      <c r="AO2820" t="s">
        <v>311</v>
      </c>
    </row>
    <row r="2821" spans="1:41">
      <c r="A2821">
        <v>2810</v>
      </c>
      <c r="B2821" t="s">
        <v>41</v>
      </c>
      <c r="C2821" t="s">
        <v>42</v>
      </c>
      <c r="D2821" t="s">
        <v>43</v>
      </c>
      <c r="E2821">
        <f>"07"</f>
        <v>0</v>
      </c>
      <c r="F2821" t="s">
        <v>44</v>
      </c>
      <c r="G2821" t="s">
        <v>45</v>
      </c>
      <c r="H2821">
        <v>4007</v>
      </c>
      <c r="I2821" t="s">
        <v>277</v>
      </c>
      <c r="J2821" t="s">
        <v>278</v>
      </c>
      <c r="K2821" t="s">
        <v>48</v>
      </c>
      <c r="L2821" t="s">
        <v>49</v>
      </c>
      <c r="M2821">
        <v>16</v>
      </c>
      <c r="N2821" t="s">
        <v>279</v>
      </c>
      <c r="O2821" t="s">
        <v>51</v>
      </c>
      <c r="P2821" t="s">
        <v>280</v>
      </c>
      <c r="Q2821" t="s">
        <v>92</v>
      </c>
      <c r="R2821" t="s">
        <v>237</v>
      </c>
      <c r="S2821" t="s">
        <v>55</v>
      </c>
      <c r="T2821" t="s">
        <v>55</v>
      </c>
      <c r="U2821" t="s">
        <v>281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61</v>
      </c>
      <c r="AC2821" t="s">
        <v>60</v>
      </c>
      <c r="AD2821" t="s">
        <v>61</v>
      </c>
      <c r="AE2821" t="s">
        <v>61</v>
      </c>
      <c r="AF2821" t="s">
        <v>282</v>
      </c>
      <c r="AG2821" t="s">
        <v>283</v>
      </c>
      <c r="AH2821">
        <v>316</v>
      </c>
      <c r="AI2821">
        <f>"07211     "</f>
        <v>0</v>
      </c>
      <c r="AJ2821" t="s">
        <v>239</v>
      </c>
      <c r="AK2821" t="s">
        <v>240</v>
      </c>
      <c r="AL2821" t="s">
        <v>1492</v>
      </c>
      <c r="AM2821" t="s">
        <v>1493</v>
      </c>
      <c r="AN2821" t="s">
        <v>286</v>
      </c>
      <c r="AO2821" t="s">
        <v>311</v>
      </c>
    </row>
    <row r="2822" spans="1:41">
      <c r="A2822">
        <v>2811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277</v>
      </c>
      <c r="J2822" t="s">
        <v>278</v>
      </c>
      <c r="K2822" t="s">
        <v>48</v>
      </c>
      <c r="L2822" t="s">
        <v>49</v>
      </c>
      <c r="M2822">
        <v>16</v>
      </c>
      <c r="N2822" t="s">
        <v>279</v>
      </c>
      <c r="O2822" t="s">
        <v>51</v>
      </c>
      <c r="P2822" t="s">
        <v>280</v>
      </c>
      <c r="Q2822" t="s">
        <v>92</v>
      </c>
      <c r="R2822" t="s">
        <v>237</v>
      </c>
      <c r="S2822" t="s">
        <v>55</v>
      </c>
      <c r="T2822" t="s">
        <v>55</v>
      </c>
      <c r="U2822" t="s">
        <v>281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282</v>
      </c>
      <c r="AG2822" t="s">
        <v>283</v>
      </c>
      <c r="AH2822">
        <v>317</v>
      </c>
      <c r="AI2822">
        <f>"07211     "</f>
        <v>0</v>
      </c>
      <c r="AJ2822" t="s">
        <v>239</v>
      </c>
      <c r="AK2822" t="s">
        <v>240</v>
      </c>
      <c r="AL2822" t="s">
        <v>1492</v>
      </c>
      <c r="AM2822" t="s">
        <v>1493</v>
      </c>
      <c r="AN2822" t="s">
        <v>286</v>
      </c>
      <c r="AO2822" t="s">
        <v>311</v>
      </c>
    </row>
    <row r="2823" spans="1:41">
      <c r="A2823">
        <v>2812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277</v>
      </c>
      <c r="J2823" t="s">
        <v>278</v>
      </c>
      <c r="K2823" t="s">
        <v>48</v>
      </c>
      <c r="L2823" t="s">
        <v>49</v>
      </c>
      <c r="M2823">
        <v>16</v>
      </c>
      <c r="N2823" t="s">
        <v>279</v>
      </c>
      <c r="O2823" t="s">
        <v>51</v>
      </c>
      <c r="P2823" t="s">
        <v>280</v>
      </c>
      <c r="Q2823" t="s">
        <v>92</v>
      </c>
      <c r="R2823" t="s">
        <v>237</v>
      </c>
      <c r="S2823" t="s">
        <v>55</v>
      </c>
      <c r="T2823" t="s">
        <v>55</v>
      </c>
      <c r="U2823" t="s">
        <v>281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282</v>
      </c>
      <c r="AG2823" t="s">
        <v>283</v>
      </c>
      <c r="AH2823">
        <v>318</v>
      </c>
      <c r="AI2823">
        <f>"07211     "</f>
        <v>0</v>
      </c>
      <c r="AJ2823" t="s">
        <v>239</v>
      </c>
      <c r="AK2823" t="s">
        <v>240</v>
      </c>
      <c r="AL2823" t="s">
        <v>1492</v>
      </c>
      <c r="AM2823" t="s">
        <v>1493</v>
      </c>
      <c r="AN2823" t="s">
        <v>286</v>
      </c>
      <c r="AO2823" t="s">
        <v>311</v>
      </c>
    </row>
    <row r="2824" spans="1:41">
      <c r="A2824">
        <v>2813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277</v>
      </c>
      <c r="J2824" t="s">
        <v>278</v>
      </c>
      <c r="K2824" t="s">
        <v>48</v>
      </c>
      <c r="L2824" t="s">
        <v>49</v>
      </c>
      <c r="M2824">
        <v>16</v>
      </c>
      <c r="N2824" t="s">
        <v>279</v>
      </c>
      <c r="O2824" t="s">
        <v>51</v>
      </c>
      <c r="P2824" t="s">
        <v>280</v>
      </c>
      <c r="Q2824" t="s">
        <v>92</v>
      </c>
      <c r="R2824" t="s">
        <v>237</v>
      </c>
      <c r="S2824" t="s">
        <v>55</v>
      </c>
      <c r="T2824" t="s">
        <v>55</v>
      </c>
      <c r="U2824" t="s">
        <v>281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282</v>
      </c>
      <c r="AG2824" t="s">
        <v>283</v>
      </c>
      <c r="AH2824">
        <v>319</v>
      </c>
      <c r="AI2824">
        <f>"07211     "</f>
        <v>0</v>
      </c>
      <c r="AJ2824" t="s">
        <v>239</v>
      </c>
      <c r="AK2824" t="s">
        <v>240</v>
      </c>
      <c r="AL2824" t="s">
        <v>1492</v>
      </c>
      <c r="AM2824" t="s">
        <v>1493</v>
      </c>
      <c r="AN2824" t="s">
        <v>286</v>
      </c>
      <c r="AO2824" t="s">
        <v>311</v>
      </c>
    </row>
    <row r="2825" spans="1:41">
      <c r="A2825">
        <v>2814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277</v>
      </c>
      <c r="J2825" t="s">
        <v>278</v>
      </c>
      <c r="K2825" t="s">
        <v>48</v>
      </c>
      <c r="L2825" t="s">
        <v>49</v>
      </c>
      <c r="M2825">
        <v>16</v>
      </c>
      <c r="N2825" t="s">
        <v>279</v>
      </c>
      <c r="O2825" t="s">
        <v>51</v>
      </c>
      <c r="P2825" t="s">
        <v>280</v>
      </c>
      <c r="Q2825" t="s">
        <v>92</v>
      </c>
      <c r="R2825" t="s">
        <v>237</v>
      </c>
      <c r="S2825" t="s">
        <v>55</v>
      </c>
      <c r="T2825" t="s">
        <v>55</v>
      </c>
      <c r="U2825" t="s">
        <v>281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282</v>
      </c>
      <c r="AG2825" t="s">
        <v>283</v>
      </c>
      <c r="AH2825">
        <v>320</v>
      </c>
      <c r="AI2825">
        <f>"07211     "</f>
        <v>0</v>
      </c>
      <c r="AJ2825" t="s">
        <v>239</v>
      </c>
      <c r="AK2825" t="s">
        <v>240</v>
      </c>
      <c r="AL2825" t="s">
        <v>1492</v>
      </c>
      <c r="AM2825" t="s">
        <v>1493</v>
      </c>
      <c r="AN2825" t="s">
        <v>286</v>
      </c>
      <c r="AO2825" t="s">
        <v>311</v>
      </c>
    </row>
    <row r="2826" spans="1:41">
      <c r="A2826">
        <v>2815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277</v>
      </c>
      <c r="J2826" t="s">
        <v>278</v>
      </c>
      <c r="K2826" t="s">
        <v>48</v>
      </c>
      <c r="L2826" t="s">
        <v>49</v>
      </c>
      <c r="M2826">
        <v>16</v>
      </c>
      <c r="N2826" t="s">
        <v>279</v>
      </c>
      <c r="O2826" t="s">
        <v>51</v>
      </c>
      <c r="P2826" t="s">
        <v>280</v>
      </c>
      <c r="Q2826" t="s">
        <v>92</v>
      </c>
      <c r="R2826" t="s">
        <v>237</v>
      </c>
      <c r="S2826" t="s">
        <v>55</v>
      </c>
      <c r="T2826" t="s">
        <v>55</v>
      </c>
      <c r="U2826" t="s">
        <v>281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282</v>
      </c>
      <c r="AG2826" t="s">
        <v>283</v>
      </c>
      <c r="AH2826">
        <v>321</v>
      </c>
      <c r="AI2826">
        <f>"07211     "</f>
        <v>0</v>
      </c>
      <c r="AJ2826" t="s">
        <v>239</v>
      </c>
      <c r="AK2826" t="s">
        <v>240</v>
      </c>
      <c r="AL2826" t="s">
        <v>1492</v>
      </c>
      <c r="AM2826" t="s">
        <v>1493</v>
      </c>
      <c r="AN2826" t="s">
        <v>286</v>
      </c>
      <c r="AO2826" t="s">
        <v>311</v>
      </c>
    </row>
    <row r="2827" spans="1:41">
      <c r="A2827">
        <v>2816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277</v>
      </c>
      <c r="J2827" t="s">
        <v>278</v>
      </c>
      <c r="K2827" t="s">
        <v>48</v>
      </c>
      <c r="L2827" t="s">
        <v>49</v>
      </c>
      <c r="M2827">
        <v>16</v>
      </c>
      <c r="N2827" t="s">
        <v>279</v>
      </c>
      <c r="O2827" t="s">
        <v>51</v>
      </c>
      <c r="P2827" t="s">
        <v>280</v>
      </c>
      <c r="Q2827" t="s">
        <v>92</v>
      </c>
      <c r="R2827" t="s">
        <v>237</v>
      </c>
      <c r="S2827" t="s">
        <v>55</v>
      </c>
      <c r="T2827" t="s">
        <v>55</v>
      </c>
      <c r="U2827" t="s">
        <v>281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282</v>
      </c>
      <c r="AG2827" t="s">
        <v>283</v>
      </c>
      <c r="AH2827">
        <v>322</v>
      </c>
      <c r="AI2827">
        <f>"07211     "</f>
        <v>0</v>
      </c>
      <c r="AJ2827" t="s">
        <v>239</v>
      </c>
      <c r="AK2827" t="s">
        <v>240</v>
      </c>
      <c r="AL2827" t="s">
        <v>1492</v>
      </c>
      <c r="AM2827" t="s">
        <v>1493</v>
      </c>
      <c r="AN2827" t="s">
        <v>286</v>
      </c>
      <c r="AO2827" t="s">
        <v>311</v>
      </c>
    </row>
    <row r="2828" spans="1:41">
      <c r="A2828">
        <v>2817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4007</v>
      </c>
      <c r="I2828" t="s">
        <v>277</v>
      </c>
      <c r="J2828" t="s">
        <v>278</v>
      </c>
      <c r="K2828" t="s">
        <v>48</v>
      </c>
      <c r="L2828" t="s">
        <v>49</v>
      </c>
      <c r="M2828">
        <v>16</v>
      </c>
      <c r="N2828" t="s">
        <v>279</v>
      </c>
      <c r="O2828" t="s">
        <v>51</v>
      </c>
      <c r="P2828" t="s">
        <v>280</v>
      </c>
      <c r="Q2828" t="s">
        <v>92</v>
      </c>
      <c r="R2828" t="s">
        <v>237</v>
      </c>
      <c r="S2828" t="s">
        <v>55</v>
      </c>
      <c r="T2828" t="s">
        <v>55</v>
      </c>
      <c r="U2828" t="s">
        <v>281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282</v>
      </c>
      <c r="AG2828" t="s">
        <v>283</v>
      </c>
      <c r="AH2828">
        <v>323</v>
      </c>
      <c r="AI2828">
        <f>"07211     "</f>
        <v>0</v>
      </c>
      <c r="AJ2828" t="s">
        <v>239</v>
      </c>
      <c r="AK2828" t="s">
        <v>240</v>
      </c>
      <c r="AL2828" t="s">
        <v>1492</v>
      </c>
      <c r="AM2828" t="s">
        <v>1493</v>
      </c>
      <c r="AN2828" t="s">
        <v>286</v>
      </c>
      <c r="AO2828" t="s">
        <v>311</v>
      </c>
    </row>
    <row r="2829" spans="1:41">
      <c r="A2829">
        <v>2818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277</v>
      </c>
      <c r="J2829" t="s">
        <v>278</v>
      </c>
      <c r="K2829" t="s">
        <v>48</v>
      </c>
      <c r="L2829" t="s">
        <v>49</v>
      </c>
      <c r="M2829">
        <v>16</v>
      </c>
      <c r="N2829" t="s">
        <v>279</v>
      </c>
      <c r="O2829" t="s">
        <v>51</v>
      </c>
      <c r="P2829" t="s">
        <v>280</v>
      </c>
      <c r="Q2829" t="s">
        <v>92</v>
      </c>
      <c r="R2829" t="s">
        <v>237</v>
      </c>
      <c r="S2829" t="s">
        <v>55</v>
      </c>
      <c r="T2829" t="s">
        <v>55</v>
      </c>
      <c r="U2829" t="s">
        <v>281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282</v>
      </c>
      <c r="AG2829" t="s">
        <v>283</v>
      </c>
      <c r="AH2829">
        <v>324</v>
      </c>
      <c r="AI2829">
        <f>"07211     "</f>
        <v>0</v>
      </c>
      <c r="AJ2829" t="s">
        <v>239</v>
      </c>
      <c r="AK2829" t="s">
        <v>240</v>
      </c>
      <c r="AL2829" t="s">
        <v>1492</v>
      </c>
      <c r="AM2829" t="s">
        <v>1493</v>
      </c>
      <c r="AN2829" t="s">
        <v>286</v>
      </c>
      <c r="AO2829" t="s">
        <v>311</v>
      </c>
    </row>
    <row r="2830" spans="1:41">
      <c r="A2830">
        <v>2819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277</v>
      </c>
      <c r="J2830" t="s">
        <v>278</v>
      </c>
      <c r="K2830" t="s">
        <v>48</v>
      </c>
      <c r="L2830" t="s">
        <v>49</v>
      </c>
      <c r="M2830">
        <v>16</v>
      </c>
      <c r="N2830" t="s">
        <v>279</v>
      </c>
      <c r="O2830" t="s">
        <v>51</v>
      </c>
      <c r="P2830" t="s">
        <v>280</v>
      </c>
      <c r="Q2830" t="s">
        <v>92</v>
      </c>
      <c r="R2830" t="s">
        <v>237</v>
      </c>
      <c r="S2830" t="s">
        <v>55</v>
      </c>
      <c r="T2830" t="s">
        <v>55</v>
      </c>
      <c r="U2830" t="s">
        <v>281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282</v>
      </c>
      <c r="AG2830" t="s">
        <v>283</v>
      </c>
      <c r="AH2830">
        <v>325</v>
      </c>
      <c r="AI2830">
        <f>"07211     "</f>
        <v>0</v>
      </c>
      <c r="AJ2830" t="s">
        <v>239</v>
      </c>
      <c r="AK2830" t="s">
        <v>240</v>
      </c>
      <c r="AL2830" t="s">
        <v>1492</v>
      </c>
      <c r="AM2830" t="s">
        <v>1493</v>
      </c>
      <c r="AN2830" t="s">
        <v>286</v>
      </c>
      <c r="AO2830" t="s">
        <v>311</v>
      </c>
    </row>
    <row r="2831" spans="1:41">
      <c r="A2831">
        <v>2820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277</v>
      </c>
      <c r="J2831" t="s">
        <v>278</v>
      </c>
      <c r="K2831" t="s">
        <v>48</v>
      </c>
      <c r="L2831" t="s">
        <v>49</v>
      </c>
      <c r="M2831">
        <v>16</v>
      </c>
      <c r="N2831" t="s">
        <v>279</v>
      </c>
      <c r="O2831" t="s">
        <v>51</v>
      </c>
      <c r="P2831" t="s">
        <v>280</v>
      </c>
      <c r="Q2831" t="s">
        <v>92</v>
      </c>
      <c r="R2831" t="s">
        <v>237</v>
      </c>
      <c r="S2831" t="s">
        <v>55</v>
      </c>
      <c r="T2831" t="s">
        <v>55</v>
      </c>
      <c r="U2831" t="s">
        <v>281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282</v>
      </c>
      <c r="AG2831" t="s">
        <v>283</v>
      </c>
      <c r="AH2831">
        <v>326</v>
      </c>
      <c r="AI2831">
        <f>"07211     "</f>
        <v>0</v>
      </c>
      <c r="AJ2831" t="s">
        <v>239</v>
      </c>
      <c r="AK2831" t="s">
        <v>240</v>
      </c>
      <c r="AL2831" t="s">
        <v>1872</v>
      </c>
      <c r="AM2831" t="s">
        <v>1873</v>
      </c>
      <c r="AN2831" t="s">
        <v>286</v>
      </c>
      <c r="AO2831" t="s">
        <v>2008</v>
      </c>
    </row>
    <row r="2832" spans="1:41">
      <c r="A2832">
        <v>2821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277</v>
      </c>
      <c r="J2832" t="s">
        <v>278</v>
      </c>
      <c r="K2832" t="s">
        <v>48</v>
      </c>
      <c r="L2832" t="s">
        <v>49</v>
      </c>
      <c r="M2832">
        <v>16</v>
      </c>
      <c r="N2832" t="s">
        <v>279</v>
      </c>
      <c r="O2832" t="s">
        <v>51</v>
      </c>
      <c r="P2832" t="s">
        <v>280</v>
      </c>
      <c r="Q2832" t="s">
        <v>92</v>
      </c>
      <c r="R2832" t="s">
        <v>237</v>
      </c>
      <c r="S2832" t="s">
        <v>55</v>
      </c>
      <c r="T2832" t="s">
        <v>55</v>
      </c>
      <c r="U2832" t="s">
        <v>281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282</v>
      </c>
      <c r="AG2832" t="s">
        <v>283</v>
      </c>
      <c r="AH2832">
        <v>327</v>
      </c>
      <c r="AI2832">
        <f>"07211     "</f>
        <v>0</v>
      </c>
      <c r="AJ2832" t="s">
        <v>239</v>
      </c>
      <c r="AK2832" t="s">
        <v>240</v>
      </c>
      <c r="AL2832" t="s">
        <v>284</v>
      </c>
      <c r="AM2832" t="s">
        <v>285</v>
      </c>
      <c r="AN2832" t="s">
        <v>286</v>
      </c>
      <c r="AO2832" t="s">
        <v>70</v>
      </c>
    </row>
    <row r="2833" spans="1:41">
      <c r="A2833">
        <v>2822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277</v>
      </c>
      <c r="J2833" t="s">
        <v>278</v>
      </c>
      <c r="K2833" t="s">
        <v>48</v>
      </c>
      <c r="L2833" t="s">
        <v>49</v>
      </c>
      <c r="M2833">
        <v>16</v>
      </c>
      <c r="N2833" t="s">
        <v>279</v>
      </c>
      <c r="O2833" t="s">
        <v>51</v>
      </c>
      <c r="P2833" t="s">
        <v>280</v>
      </c>
      <c r="Q2833" t="s">
        <v>92</v>
      </c>
      <c r="R2833" t="s">
        <v>237</v>
      </c>
      <c r="S2833" t="s">
        <v>55</v>
      </c>
      <c r="T2833" t="s">
        <v>55</v>
      </c>
      <c r="U2833" t="s">
        <v>281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282</v>
      </c>
      <c r="AG2833" t="s">
        <v>283</v>
      </c>
      <c r="AH2833">
        <v>328</v>
      </c>
      <c r="AI2833">
        <f>"07211     "</f>
        <v>0</v>
      </c>
      <c r="AJ2833" t="s">
        <v>239</v>
      </c>
      <c r="AK2833" t="s">
        <v>240</v>
      </c>
      <c r="AL2833" t="s">
        <v>284</v>
      </c>
      <c r="AM2833" t="s">
        <v>285</v>
      </c>
      <c r="AN2833" t="s">
        <v>286</v>
      </c>
      <c r="AO2833" t="s">
        <v>85</v>
      </c>
    </row>
    <row r="2834" spans="1:41">
      <c r="A2834">
        <v>2823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277</v>
      </c>
      <c r="J2834" t="s">
        <v>278</v>
      </c>
      <c r="K2834" t="s">
        <v>48</v>
      </c>
      <c r="L2834" t="s">
        <v>49</v>
      </c>
      <c r="M2834">
        <v>16</v>
      </c>
      <c r="N2834" t="s">
        <v>279</v>
      </c>
      <c r="O2834" t="s">
        <v>51</v>
      </c>
      <c r="P2834" t="s">
        <v>280</v>
      </c>
      <c r="Q2834" t="s">
        <v>92</v>
      </c>
      <c r="R2834" t="s">
        <v>237</v>
      </c>
      <c r="S2834" t="s">
        <v>55</v>
      </c>
      <c r="T2834" t="s">
        <v>55</v>
      </c>
      <c r="U2834" t="s">
        <v>281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282</v>
      </c>
      <c r="AG2834" t="s">
        <v>283</v>
      </c>
      <c r="AH2834">
        <v>329</v>
      </c>
      <c r="AI2834">
        <f>"07211     "</f>
        <v>0</v>
      </c>
      <c r="AJ2834" t="s">
        <v>239</v>
      </c>
      <c r="AK2834" t="s">
        <v>240</v>
      </c>
      <c r="AL2834" t="s">
        <v>284</v>
      </c>
      <c r="AM2834" t="s">
        <v>285</v>
      </c>
      <c r="AN2834" t="s">
        <v>286</v>
      </c>
      <c r="AO2834" t="s">
        <v>1767</v>
      </c>
    </row>
    <row r="2835" spans="1:41">
      <c r="A2835">
        <v>2824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277</v>
      </c>
      <c r="J2835" t="s">
        <v>278</v>
      </c>
      <c r="K2835" t="s">
        <v>48</v>
      </c>
      <c r="L2835" t="s">
        <v>49</v>
      </c>
      <c r="M2835">
        <v>16</v>
      </c>
      <c r="N2835" t="s">
        <v>279</v>
      </c>
      <c r="O2835" t="s">
        <v>51</v>
      </c>
      <c r="P2835" t="s">
        <v>280</v>
      </c>
      <c r="Q2835" t="s">
        <v>92</v>
      </c>
      <c r="R2835" t="s">
        <v>237</v>
      </c>
      <c r="S2835" t="s">
        <v>55</v>
      </c>
      <c r="T2835" t="s">
        <v>55</v>
      </c>
      <c r="U2835" t="s">
        <v>281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282</v>
      </c>
      <c r="AG2835" t="s">
        <v>283</v>
      </c>
      <c r="AH2835">
        <v>330</v>
      </c>
      <c r="AI2835">
        <f>"07211     "</f>
        <v>0</v>
      </c>
      <c r="AJ2835" t="s">
        <v>239</v>
      </c>
      <c r="AK2835" t="s">
        <v>240</v>
      </c>
      <c r="AL2835" t="s">
        <v>1456</v>
      </c>
      <c r="AM2835" t="s">
        <v>1457</v>
      </c>
      <c r="AN2835" t="s">
        <v>286</v>
      </c>
      <c r="AO2835" t="s">
        <v>1767</v>
      </c>
    </row>
    <row r="2836" spans="1:41">
      <c r="A2836">
        <v>2825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277</v>
      </c>
      <c r="J2836" t="s">
        <v>278</v>
      </c>
      <c r="K2836" t="s">
        <v>48</v>
      </c>
      <c r="L2836" t="s">
        <v>49</v>
      </c>
      <c r="M2836">
        <v>16</v>
      </c>
      <c r="N2836" t="s">
        <v>279</v>
      </c>
      <c r="O2836" t="s">
        <v>51</v>
      </c>
      <c r="P2836" t="s">
        <v>280</v>
      </c>
      <c r="Q2836" t="s">
        <v>92</v>
      </c>
      <c r="R2836" t="s">
        <v>237</v>
      </c>
      <c r="S2836" t="s">
        <v>55</v>
      </c>
      <c r="T2836" t="s">
        <v>55</v>
      </c>
      <c r="U2836" t="s">
        <v>281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282</v>
      </c>
      <c r="AG2836" t="s">
        <v>283</v>
      </c>
      <c r="AH2836">
        <v>331</v>
      </c>
      <c r="AI2836">
        <f>"07211     "</f>
        <v>0</v>
      </c>
      <c r="AJ2836" t="s">
        <v>239</v>
      </c>
      <c r="AK2836" t="s">
        <v>240</v>
      </c>
      <c r="AL2836" t="s">
        <v>1456</v>
      </c>
      <c r="AM2836" t="s">
        <v>1457</v>
      </c>
      <c r="AN2836" t="s">
        <v>286</v>
      </c>
      <c r="AO2836" t="s">
        <v>2070</v>
      </c>
    </row>
    <row r="2837" spans="1:41">
      <c r="A2837">
        <v>2826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277</v>
      </c>
      <c r="J2837" t="s">
        <v>278</v>
      </c>
      <c r="K2837" t="s">
        <v>48</v>
      </c>
      <c r="L2837" t="s">
        <v>49</v>
      </c>
      <c r="M2837">
        <v>16</v>
      </c>
      <c r="N2837" t="s">
        <v>279</v>
      </c>
      <c r="O2837" t="s">
        <v>51</v>
      </c>
      <c r="P2837" t="s">
        <v>280</v>
      </c>
      <c r="Q2837" t="s">
        <v>92</v>
      </c>
      <c r="R2837" t="s">
        <v>237</v>
      </c>
      <c r="S2837" t="s">
        <v>55</v>
      </c>
      <c r="T2837" t="s">
        <v>55</v>
      </c>
      <c r="U2837" t="s">
        <v>281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282</v>
      </c>
      <c r="AG2837" t="s">
        <v>283</v>
      </c>
      <c r="AH2837">
        <v>332</v>
      </c>
      <c r="AI2837">
        <f>"07211     "</f>
        <v>0</v>
      </c>
      <c r="AJ2837" t="s">
        <v>239</v>
      </c>
      <c r="AK2837" t="s">
        <v>240</v>
      </c>
      <c r="AL2837" t="s">
        <v>1826</v>
      </c>
      <c r="AM2837" t="s">
        <v>1827</v>
      </c>
      <c r="AN2837" t="s">
        <v>286</v>
      </c>
      <c r="AO2837" t="s">
        <v>69</v>
      </c>
    </row>
    <row r="2838" spans="1:41">
      <c r="A2838">
        <v>2827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277</v>
      </c>
      <c r="J2838" t="s">
        <v>278</v>
      </c>
      <c r="K2838" t="s">
        <v>48</v>
      </c>
      <c r="L2838" t="s">
        <v>49</v>
      </c>
      <c r="M2838">
        <v>16</v>
      </c>
      <c r="N2838" t="s">
        <v>279</v>
      </c>
      <c r="O2838" t="s">
        <v>51</v>
      </c>
      <c r="P2838" t="s">
        <v>280</v>
      </c>
      <c r="Q2838" t="s">
        <v>92</v>
      </c>
      <c r="R2838" t="s">
        <v>237</v>
      </c>
      <c r="S2838" t="s">
        <v>55</v>
      </c>
      <c r="T2838" t="s">
        <v>55</v>
      </c>
      <c r="U2838" t="s">
        <v>281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282</v>
      </c>
      <c r="AG2838" t="s">
        <v>283</v>
      </c>
      <c r="AH2838">
        <v>333</v>
      </c>
      <c r="AI2838">
        <f>"07211     "</f>
        <v>0</v>
      </c>
      <c r="AJ2838" t="s">
        <v>239</v>
      </c>
      <c r="AK2838" t="s">
        <v>240</v>
      </c>
      <c r="AL2838" t="s">
        <v>1826</v>
      </c>
      <c r="AM2838" t="s">
        <v>1827</v>
      </c>
      <c r="AN2838" t="s">
        <v>286</v>
      </c>
      <c r="AO2838" t="s">
        <v>70</v>
      </c>
    </row>
    <row r="2839" spans="1:41">
      <c r="A2839">
        <v>2828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277</v>
      </c>
      <c r="J2839" t="s">
        <v>278</v>
      </c>
      <c r="K2839" t="s">
        <v>48</v>
      </c>
      <c r="L2839" t="s">
        <v>49</v>
      </c>
      <c r="M2839">
        <v>16</v>
      </c>
      <c r="N2839" t="s">
        <v>279</v>
      </c>
      <c r="O2839" t="s">
        <v>51</v>
      </c>
      <c r="P2839" t="s">
        <v>280</v>
      </c>
      <c r="Q2839" t="s">
        <v>92</v>
      </c>
      <c r="R2839" t="s">
        <v>237</v>
      </c>
      <c r="S2839" t="s">
        <v>55</v>
      </c>
      <c r="T2839" t="s">
        <v>55</v>
      </c>
      <c r="U2839" t="s">
        <v>281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282</v>
      </c>
      <c r="AG2839" t="s">
        <v>283</v>
      </c>
      <c r="AH2839">
        <v>334</v>
      </c>
      <c r="AI2839">
        <f>"07211     "</f>
        <v>0</v>
      </c>
      <c r="AJ2839" t="s">
        <v>239</v>
      </c>
      <c r="AK2839" t="s">
        <v>240</v>
      </c>
      <c r="AL2839" t="s">
        <v>140</v>
      </c>
      <c r="AM2839" t="s">
        <v>141</v>
      </c>
      <c r="AN2839" t="s">
        <v>286</v>
      </c>
      <c r="AO2839" t="s">
        <v>69</v>
      </c>
    </row>
    <row r="2840" spans="1:41">
      <c r="A2840">
        <v>2829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277</v>
      </c>
      <c r="J2840" t="s">
        <v>278</v>
      </c>
      <c r="K2840" t="s">
        <v>48</v>
      </c>
      <c r="L2840" t="s">
        <v>49</v>
      </c>
      <c r="M2840">
        <v>16</v>
      </c>
      <c r="N2840" t="s">
        <v>279</v>
      </c>
      <c r="O2840" t="s">
        <v>51</v>
      </c>
      <c r="P2840" t="s">
        <v>280</v>
      </c>
      <c r="Q2840" t="s">
        <v>92</v>
      </c>
      <c r="R2840" t="s">
        <v>237</v>
      </c>
      <c r="S2840" t="s">
        <v>55</v>
      </c>
      <c r="T2840" t="s">
        <v>55</v>
      </c>
      <c r="U2840" t="s">
        <v>281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282</v>
      </c>
      <c r="AG2840" t="s">
        <v>283</v>
      </c>
      <c r="AH2840">
        <v>335</v>
      </c>
      <c r="AI2840">
        <f>"07211     "</f>
        <v>0</v>
      </c>
      <c r="AJ2840" t="s">
        <v>239</v>
      </c>
      <c r="AK2840" t="s">
        <v>240</v>
      </c>
      <c r="AL2840" t="s">
        <v>1492</v>
      </c>
      <c r="AM2840" t="s">
        <v>1493</v>
      </c>
      <c r="AN2840" t="s">
        <v>286</v>
      </c>
      <c r="AO2840" t="s">
        <v>1931</v>
      </c>
    </row>
    <row r="2841" spans="1:41">
      <c r="A2841">
        <v>2830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277</v>
      </c>
      <c r="J2841" t="s">
        <v>278</v>
      </c>
      <c r="K2841" t="s">
        <v>48</v>
      </c>
      <c r="L2841" t="s">
        <v>49</v>
      </c>
      <c r="M2841">
        <v>16</v>
      </c>
      <c r="N2841" t="s">
        <v>279</v>
      </c>
      <c r="O2841" t="s">
        <v>51</v>
      </c>
      <c r="P2841" t="s">
        <v>280</v>
      </c>
      <c r="Q2841" t="s">
        <v>92</v>
      </c>
      <c r="R2841" t="s">
        <v>237</v>
      </c>
      <c r="S2841" t="s">
        <v>55</v>
      </c>
      <c r="T2841" t="s">
        <v>55</v>
      </c>
      <c r="U2841" t="s">
        <v>281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282</v>
      </c>
      <c r="AG2841" t="s">
        <v>283</v>
      </c>
      <c r="AH2841">
        <v>336</v>
      </c>
      <c r="AI2841">
        <f>"07211     "</f>
        <v>0</v>
      </c>
      <c r="AJ2841" t="s">
        <v>239</v>
      </c>
      <c r="AK2841" t="s">
        <v>240</v>
      </c>
      <c r="AL2841" t="s">
        <v>1492</v>
      </c>
      <c r="AM2841" t="s">
        <v>1493</v>
      </c>
      <c r="AN2841" t="s">
        <v>286</v>
      </c>
      <c r="AO2841" t="s">
        <v>1931</v>
      </c>
    </row>
    <row r="2842" spans="1:41">
      <c r="A2842">
        <v>2831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277</v>
      </c>
      <c r="J2842" t="s">
        <v>278</v>
      </c>
      <c r="K2842" t="s">
        <v>48</v>
      </c>
      <c r="L2842" t="s">
        <v>49</v>
      </c>
      <c r="M2842">
        <v>16</v>
      </c>
      <c r="N2842" t="s">
        <v>279</v>
      </c>
      <c r="O2842" t="s">
        <v>51</v>
      </c>
      <c r="P2842" t="s">
        <v>280</v>
      </c>
      <c r="Q2842" t="s">
        <v>92</v>
      </c>
      <c r="R2842" t="s">
        <v>237</v>
      </c>
      <c r="S2842" t="s">
        <v>55</v>
      </c>
      <c r="T2842" t="s">
        <v>55</v>
      </c>
      <c r="U2842" t="s">
        <v>281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282</v>
      </c>
      <c r="AG2842" t="s">
        <v>283</v>
      </c>
      <c r="AH2842">
        <v>337</v>
      </c>
      <c r="AI2842">
        <f>"07211     "</f>
        <v>0</v>
      </c>
      <c r="AJ2842" t="s">
        <v>239</v>
      </c>
      <c r="AK2842" t="s">
        <v>240</v>
      </c>
      <c r="AL2842" t="s">
        <v>140</v>
      </c>
      <c r="AM2842" t="s">
        <v>141</v>
      </c>
      <c r="AN2842" t="s">
        <v>286</v>
      </c>
      <c r="AO2842" t="s">
        <v>69</v>
      </c>
    </row>
    <row r="2843" spans="1:41">
      <c r="A2843">
        <v>2832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277</v>
      </c>
      <c r="J2843" t="s">
        <v>278</v>
      </c>
      <c r="K2843" t="s">
        <v>48</v>
      </c>
      <c r="L2843" t="s">
        <v>49</v>
      </c>
      <c r="M2843">
        <v>16</v>
      </c>
      <c r="N2843" t="s">
        <v>279</v>
      </c>
      <c r="O2843" t="s">
        <v>51</v>
      </c>
      <c r="P2843" t="s">
        <v>280</v>
      </c>
      <c r="Q2843" t="s">
        <v>92</v>
      </c>
      <c r="R2843" t="s">
        <v>237</v>
      </c>
      <c r="S2843" t="s">
        <v>55</v>
      </c>
      <c r="T2843" t="s">
        <v>55</v>
      </c>
      <c r="U2843" t="s">
        <v>281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282</v>
      </c>
      <c r="AG2843" t="s">
        <v>283</v>
      </c>
      <c r="AH2843">
        <v>338</v>
      </c>
      <c r="AI2843">
        <f>"07211     "</f>
        <v>0</v>
      </c>
      <c r="AJ2843" t="s">
        <v>239</v>
      </c>
      <c r="AK2843" t="s">
        <v>240</v>
      </c>
      <c r="AL2843" t="s">
        <v>1868</v>
      </c>
      <c r="AM2843" t="s">
        <v>1869</v>
      </c>
      <c r="AN2843" t="s">
        <v>286</v>
      </c>
      <c r="AO2843" t="s">
        <v>1931</v>
      </c>
    </row>
    <row r="2844" spans="1:41">
      <c r="A2844">
        <v>2833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4007</v>
      </c>
      <c r="I2844" t="s">
        <v>277</v>
      </c>
      <c r="J2844" t="s">
        <v>278</v>
      </c>
      <c r="K2844" t="s">
        <v>48</v>
      </c>
      <c r="L2844" t="s">
        <v>49</v>
      </c>
      <c r="M2844">
        <v>16</v>
      </c>
      <c r="N2844" t="s">
        <v>279</v>
      </c>
      <c r="O2844" t="s">
        <v>51</v>
      </c>
      <c r="P2844" t="s">
        <v>280</v>
      </c>
      <c r="Q2844" t="s">
        <v>92</v>
      </c>
      <c r="R2844" t="s">
        <v>237</v>
      </c>
      <c r="S2844" t="s">
        <v>55</v>
      </c>
      <c r="T2844" t="s">
        <v>55</v>
      </c>
      <c r="U2844" t="s">
        <v>281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282</v>
      </c>
      <c r="AG2844" t="s">
        <v>283</v>
      </c>
      <c r="AH2844">
        <v>339</v>
      </c>
      <c r="AI2844">
        <f>"07211     "</f>
        <v>0</v>
      </c>
      <c r="AJ2844" t="s">
        <v>239</v>
      </c>
      <c r="AK2844" t="s">
        <v>240</v>
      </c>
      <c r="AL2844" t="s">
        <v>1456</v>
      </c>
      <c r="AM2844" t="s">
        <v>1457</v>
      </c>
      <c r="AN2844" t="s">
        <v>286</v>
      </c>
      <c r="AO2844" t="s">
        <v>1931</v>
      </c>
    </row>
    <row r="2845" spans="1:41">
      <c r="A2845">
        <v>2834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4007</v>
      </c>
      <c r="I2845" t="s">
        <v>277</v>
      </c>
      <c r="J2845" t="s">
        <v>278</v>
      </c>
      <c r="K2845" t="s">
        <v>48</v>
      </c>
      <c r="L2845" t="s">
        <v>49</v>
      </c>
      <c r="M2845">
        <v>16</v>
      </c>
      <c r="N2845" t="s">
        <v>279</v>
      </c>
      <c r="O2845" t="s">
        <v>51</v>
      </c>
      <c r="P2845" t="s">
        <v>280</v>
      </c>
      <c r="Q2845" t="s">
        <v>92</v>
      </c>
      <c r="R2845" t="s">
        <v>237</v>
      </c>
      <c r="S2845" t="s">
        <v>55</v>
      </c>
      <c r="T2845" t="s">
        <v>55</v>
      </c>
      <c r="U2845" t="s">
        <v>281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282</v>
      </c>
      <c r="AG2845" t="s">
        <v>283</v>
      </c>
      <c r="AH2845">
        <v>340</v>
      </c>
      <c r="AI2845">
        <f>"07211     "</f>
        <v>0</v>
      </c>
      <c r="AJ2845" t="s">
        <v>239</v>
      </c>
      <c r="AK2845" t="s">
        <v>240</v>
      </c>
      <c r="AL2845" t="s">
        <v>1456</v>
      </c>
      <c r="AM2845" t="s">
        <v>1457</v>
      </c>
      <c r="AN2845" t="s">
        <v>286</v>
      </c>
      <c r="AO2845" t="s">
        <v>1656</v>
      </c>
    </row>
    <row r="2846" spans="1:41">
      <c r="A2846">
        <v>2835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277</v>
      </c>
      <c r="J2846" t="s">
        <v>278</v>
      </c>
      <c r="K2846" t="s">
        <v>48</v>
      </c>
      <c r="L2846" t="s">
        <v>49</v>
      </c>
      <c r="M2846">
        <v>16</v>
      </c>
      <c r="N2846" t="s">
        <v>279</v>
      </c>
      <c r="O2846" t="s">
        <v>51</v>
      </c>
      <c r="P2846" t="s">
        <v>280</v>
      </c>
      <c r="Q2846" t="s">
        <v>92</v>
      </c>
      <c r="R2846" t="s">
        <v>237</v>
      </c>
      <c r="S2846" t="s">
        <v>55</v>
      </c>
      <c r="T2846" t="s">
        <v>55</v>
      </c>
      <c r="U2846" t="s">
        <v>281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282</v>
      </c>
      <c r="AG2846" t="s">
        <v>283</v>
      </c>
      <c r="AH2846">
        <v>341</v>
      </c>
      <c r="AI2846">
        <f>"07211     "</f>
        <v>0</v>
      </c>
      <c r="AJ2846" t="s">
        <v>239</v>
      </c>
      <c r="AK2846" t="s">
        <v>240</v>
      </c>
      <c r="AL2846" t="s">
        <v>1826</v>
      </c>
      <c r="AM2846" t="s">
        <v>1827</v>
      </c>
      <c r="AN2846" t="s">
        <v>286</v>
      </c>
      <c r="AO2846" t="s">
        <v>69</v>
      </c>
    </row>
    <row r="2847" spans="1:41">
      <c r="A2847">
        <v>2836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277</v>
      </c>
      <c r="J2847" t="s">
        <v>278</v>
      </c>
      <c r="K2847" t="s">
        <v>48</v>
      </c>
      <c r="L2847" t="s">
        <v>49</v>
      </c>
      <c r="M2847">
        <v>16</v>
      </c>
      <c r="N2847" t="s">
        <v>279</v>
      </c>
      <c r="O2847" t="s">
        <v>51</v>
      </c>
      <c r="P2847" t="s">
        <v>280</v>
      </c>
      <c r="Q2847" t="s">
        <v>92</v>
      </c>
      <c r="R2847" t="s">
        <v>237</v>
      </c>
      <c r="S2847" t="s">
        <v>55</v>
      </c>
      <c r="T2847" t="s">
        <v>55</v>
      </c>
      <c r="U2847" t="s">
        <v>281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282</v>
      </c>
      <c r="AG2847" t="s">
        <v>283</v>
      </c>
      <c r="AH2847">
        <v>342</v>
      </c>
      <c r="AI2847">
        <f>"07211     "</f>
        <v>0</v>
      </c>
      <c r="AJ2847" t="s">
        <v>239</v>
      </c>
      <c r="AK2847" t="s">
        <v>240</v>
      </c>
      <c r="AL2847" t="s">
        <v>1492</v>
      </c>
      <c r="AM2847" t="s">
        <v>1493</v>
      </c>
      <c r="AN2847" t="s">
        <v>286</v>
      </c>
      <c r="AO2847" t="s">
        <v>1404</v>
      </c>
    </row>
    <row r="2848" spans="1:41">
      <c r="A2848">
        <v>2837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277</v>
      </c>
      <c r="J2848" t="s">
        <v>278</v>
      </c>
      <c r="K2848" t="s">
        <v>48</v>
      </c>
      <c r="L2848" t="s">
        <v>49</v>
      </c>
      <c r="M2848">
        <v>16</v>
      </c>
      <c r="N2848" t="s">
        <v>279</v>
      </c>
      <c r="O2848" t="s">
        <v>51</v>
      </c>
      <c r="P2848" t="s">
        <v>280</v>
      </c>
      <c r="Q2848" t="s">
        <v>92</v>
      </c>
      <c r="R2848" t="s">
        <v>237</v>
      </c>
      <c r="S2848" t="s">
        <v>55</v>
      </c>
      <c r="T2848" t="s">
        <v>55</v>
      </c>
      <c r="U2848" t="s">
        <v>281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282</v>
      </c>
      <c r="AG2848" t="s">
        <v>283</v>
      </c>
      <c r="AH2848">
        <v>343</v>
      </c>
      <c r="AI2848">
        <f>"07211     "</f>
        <v>0</v>
      </c>
      <c r="AJ2848" t="s">
        <v>239</v>
      </c>
      <c r="AK2848" t="s">
        <v>240</v>
      </c>
      <c r="AL2848" t="s">
        <v>1872</v>
      </c>
      <c r="AM2848" t="s">
        <v>1873</v>
      </c>
      <c r="AN2848" t="s">
        <v>286</v>
      </c>
      <c r="AO2848" t="s">
        <v>1404</v>
      </c>
    </row>
    <row r="2849" spans="1:41">
      <c r="A2849">
        <v>2838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277</v>
      </c>
      <c r="J2849" t="s">
        <v>278</v>
      </c>
      <c r="K2849" t="s">
        <v>48</v>
      </c>
      <c r="L2849" t="s">
        <v>49</v>
      </c>
      <c r="M2849">
        <v>16</v>
      </c>
      <c r="N2849" t="s">
        <v>279</v>
      </c>
      <c r="O2849" t="s">
        <v>51</v>
      </c>
      <c r="P2849" t="s">
        <v>280</v>
      </c>
      <c r="Q2849" t="s">
        <v>92</v>
      </c>
      <c r="R2849" t="s">
        <v>237</v>
      </c>
      <c r="S2849" t="s">
        <v>55</v>
      </c>
      <c r="T2849" t="s">
        <v>55</v>
      </c>
      <c r="U2849" t="s">
        <v>281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282</v>
      </c>
      <c r="AG2849" t="s">
        <v>283</v>
      </c>
      <c r="AH2849">
        <v>344</v>
      </c>
      <c r="AI2849">
        <f>"07211     "</f>
        <v>0</v>
      </c>
      <c r="AJ2849" t="s">
        <v>239</v>
      </c>
      <c r="AK2849" t="s">
        <v>240</v>
      </c>
      <c r="AL2849" t="s">
        <v>1868</v>
      </c>
      <c r="AM2849" t="s">
        <v>1869</v>
      </c>
      <c r="AN2849" t="s">
        <v>286</v>
      </c>
      <c r="AO2849" t="s">
        <v>1680</v>
      </c>
    </row>
    <row r="2850" spans="1:41">
      <c r="A2850">
        <v>2839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277</v>
      </c>
      <c r="J2850" t="s">
        <v>278</v>
      </c>
      <c r="K2850" t="s">
        <v>48</v>
      </c>
      <c r="L2850" t="s">
        <v>49</v>
      </c>
      <c r="M2850">
        <v>16</v>
      </c>
      <c r="N2850" t="s">
        <v>279</v>
      </c>
      <c r="O2850" t="s">
        <v>51</v>
      </c>
      <c r="P2850" t="s">
        <v>280</v>
      </c>
      <c r="Q2850" t="s">
        <v>92</v>
      </c>
      <c r="R2850" t="s">
        <v>237</v>
      </c>
      <c r="S2850" t="s">
        <v>55</v>
      </c>
      <c r="T2850" t="s">
        <v>55</v>
      </c>
      <c r="U2850" t="s">
        <v>281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282</v>
      </c>
      <c r="AG2850" t="s">
        <v>283</v>
      </c>
      <c r="AH2850">
        <v>345</v>
      </c>
      <c r="AI2850">
        <f>"07211     "</f>
        <v>0</v>
      </c>
      <c r="AJ2850" t="s">
        <v>239</v>
      </c>
      <c r="AK2850" t="s">
        <v>240</v>
      </c>
      <c r="AL2850" t="s">
        <v>140</v>
      </c>
      <c r="AM2850" t="s">
        <v>141</v>
      </c>
      <c r="AN2850" t="s">
        <v>286</v>
      </c>
      <c r="AO2850" t="s">
        <v>69</v>
      </c>
    </row>
    <row r="2851" spans="1:41">
      <c r="A2851">
        <v>2840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277</v>
      </c>
      <c r="J2851" t="s">
        <v>278</v>
      </c>
      <c r="K2851" t="s">
        <v>48</v>
      </c>
      <c r="L2851" t="s">
        <v>49</v>
      </c>
      <c r="M2851">
        <v>16</v>
      </c>
      <c r="N2851" t="s">
        <v>279</v>
      </c>
      <c r="O2851" t="s">
        <v>51</v>
      </c>
      <c r="P2851" t="s">
        <v>280</v>
      </c>
      <c r="Q2851" t="s">
        <v>92</v>
      </c>
      <c r="R2851" t="s">
        <v>237</v>
      </c>
      <c r="S2851" t="s">
        <v>55</v>
      </c>
      <c r="T2851" t="s">
        <v>55</v>
      </c>
      <c r="U2851" t="s">
        <v>281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282</v>
      </c>
      <c r="AG2851" t="s">
        <v>283</v>
      </c>
      <c r="AH2851">
        <v>346</v>
      </c>
      <c r="AI2851">
        <f>"07211     "</f>
        <v>0</v>
      </c>
      <c r="AJ2851" t="s">
        <v>239</v>
      </c>
      <c r="AK2851" t="s">
        <v>240</v>
      </c>
      <c r="AL2851" t="s">
        <v>140</v>
      </c>
      <c r="AM2851" t="s">
        <v>141</v>
      </c>
      <c r="AN2851" t="s">
        <v>286</v>
      </c>
      <c r="AO2851" t="s">
        <v>69</v>
      </c>
    </row>
    <row r="2852" spans="1:41">
      <c r="A2852">
        <v>2841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277</v>
      </c>
      <c r="J2852" t="s">
        <v>278</v>
      </c>
      <c r="K2852" t="s">
        <v>48</v>
      </c>
      <c r="L2852" t="s">
        <v>49</v>
      </c>
      <c r="M2852">
        <v>16</v>
      </c>
      <c r="N2852" t="s">
        <v>279</v>
      </c>
      <c r="O2852" t="s">
        <v>51</v>
      </c>
      <c r="P2852" t="s">
        <v>280</v>
      </c>
      <c r="Q2852" t="s">
        <v>92</v>
      </c>
      <c r="R2852" t="s">
        <v>237</v>
      </c>
      <c r="S2852" t="s">
        <v>55</v>
      </c>
      <c r="T2852" t="s">
        <v>55</v>
      </c>
      <c r="U2852" t="s">
        <v>281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282</v>
      </c>
      <c r="AG2852" t="s">
        <v>283</v>
      </c>
      <c r="AH2852">
        <v>347</v>
      </c>
      <c r="AI2852">
        <f>"07211     "</f>
        <v>0</v>
      </c>
      <c r="AJ2852" t="s">
        <v>239</v>
      </c>
      <c r="AK2852" t="s">
        <v>240</v>
      </c>
      <c r="AL2852" t="s">
        <v>1826</v>
      </c>
      <c r="AM2852" t="s">
        <v>1827</v>
      </c>
      <c r="AN2852" t="s">
        <v>286</v>
      </c>
      <c r="AO2852" t="s">
        <v>69</v>
      </c>
    </row>
    <row r="2853" spans="1:41">
      <c r="A2853">
        <v>2842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277</v>
      </c>
      <c r="J2853" t="s">
        <v>278</v>
      </c>
      <c r="K2853" t="s">
        <v>48</v>
      </c>
      <c r="L2853" t="s">
        <v>49</v>
      </c>
      <c r="M2853">
        <v>16</v>
      </c>
      <c r="N2853" t="s">
        <v>279</v>
      </c>
      <c r="O2853" t="s">
        <v>51</v>
      </c>
      <c r="P2853" t="s">
        <v>280</v>
      </c>
      <c r="Q2853" t="s">
        <v>92</v>
      </c>
      <c r="R2853" t="s">
        <v>237</v>
      </c>
      <c r="S2853" t="s">
        <v>55</v>
      </c>
      <c r="T2853" t="s">
        <v>55</v>
      </c>
      <c r="U2853" t="s">
        <v>281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282</v>
      </c>
      <c r="AG2853" t="s">
        <v>283</v>
      </c>
      <c r="AH2853">
        <v>348</v>
      </c>
      <c r="AI2853">
        <f>"07211     "</f>
        <v>0</v>
      </c>
      <c r="AJ2853" t="s">
        <v>239</v>
      </c>
      <c r="AK2853" t="s">
        <v>240</v>
      </c>
      <c r="AL2853" t="s">
        <v>1492</v>
      </c>
      <c r="AM2853" t="s">
        <v>1493</v>
      </c>
      <c r="AN2853" t="s">
        <v>286</v>
      </c>
      <c r="AO2853" t="s">
        <v>142</v>
      </c>
    </row>
    <row r="2854" spans="1:41">
      <c r="A2854">
        <v>2843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277</v>
      </c>
      <c r="J2854" t="s">
        <v>278</v>
      </c>
      <c r="K2854" t="s">
        <v>48</v>
      </c>
      <c r="L2854" t="s">
        <v>49</v>
      </c>
      <c r="M2854">
        <v>16</v>
      </c>
      <c r="N2854" t="s">
        <v>279</v>
      </c>
      <c r="O2854" t="s">
        <v>51</v>
      </c>
      <c r="P2854" t="s">
        <v>280</v>
      </c>
      <c r="Q2854" t="s">
        <v>92</v>
      </c>
      <c r="R2854" t="s">
        <v>237</v>
      </c>
      <c r="S2854" t="s">
        <v>55</v>
      </c>
      <c r="T2854" t="s">
        <v>55</v>
      </c>
      <c r="U2854" t="s">
        <v>281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282</v>
      </c>
      <c r="AG2854" t="s">
        <v>283</v>
      </c>
      <c r="AH2854">
        <v>349</v>
      </c>
      <c r="AI2854">
        <f>"07211     "</f>
        <v>0</v>
      </c>
      <c r="AJ2854" t="s">
        <v>239</v>
      </c>
      <c r="AK2854" t="s">
        <v>240</v>
      </c>
      <c r="AL2854" t="s">
        <v>1492</v>
      </c>
      <c r="AM2854" t="s">
        <v>1493</v>
      </c>
      <c r="AN2854" t="s">
        <v>286</v>
      </c>
      <c r="AO2854" t="s">
        <v>1238</v>
      </c>
    </row>
    <row r="2855" spans="1:41">
      <c r="A2855">
        <v>2844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277</v>
      </c>
      <c r="J2855" t="s">
        <v>278</v>
      </c>
      <c r="K2855" t="s">
        <v>48</v>
      </c>
      <c r="L2855" t="s">
        <v>49</v>
      </c>
      <c r="M2855">
        <v>16</v>
      </c>
      <c r="N2855" t="s">
        <v>279</v>
      </c>
      <c r="O2855" t="s">
        <v>51</v>
      </c>
      <c r="P2855" t="s">
        <v>280</v>
      </c>
      <c r="Q2855" t="s">
        <v>92</v>
      </c>
      <c r="R2855" t="s">
        <v>237</v>
      </c>
      <c r="S2855" t="s">
        <v>55</v>
      </c>
      <c r="T2855" t="s">
        <v>55</v>
      </c>
      <c r="U2855" t="s">
        <v>281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282</v>
      </c>
      <c r="AG2855" t="s">
        <v>283</v>
      </c>
      <c r="AH2855">
        <v>350</v>
      </c>
      <c r="AI2855">
        <f>"07211     "</f>
        <v>0</v>
      </c>
      <c r="AJ2855" t="s">
        <v>239</v>
      </c>
      <c r="AK2855" t="s">
        <v>240</v>
      </c>
      <c r="AL2855" t="s">
        <v>1492</v>
      </c>
      <c r="AM2855" t="s">
        <v>1493</v>
      </c>
      <c r="AN2855" t="s">
        <v>286</v>
      </c>
      <c r="AO2855" t="s">
        <v>2243</v>
      </c>
    </row>
    <row r="2856" spans="1:41">
      <c r="A2856">
        <v>2845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277</v>
      </c>
      <c r="J2856" t="s">
        <v>278</v>
      </c>
      <c r="K2856" t="s">
        <v>48</v>
      </c>
      <c r="L2856" t="s">
        <v>49</v>
      </c>
      <c r="M2856">
        <v>16</v>
      </c>
      <c r="N2856" t="s">
        <v>279</v>
      </c>
      <c r="O2856" t="s">
        <v>51</v>
      </c>
      <c r="P2856" t="s">
        <v>280</v>
      </c>
      <c r="Q2856" t="s">
        <v>92</v>
      </c>
      <c r="R2856" t="s">
        <v>237</v>
      </c>
      <c r="S2856" t="s">
        <v>55</v>
      </c>
      <c r="T2856" t="s">
        <v>55</v>
      </c>
      <c r="U2856" t="s">
        <v>281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282</v>
      </c>
      <c r="AG2856" t="s">
        <v>283</v>
      </c>
      <c r="AH2856">
        <v>351</v>
      </c>
      <c r="AI2856">
        <f>"07211     "</f>
        <v>0</v>
      </c>
      <c r="AJ2856" t="s">
        <v>239</v>
      </c>
      <c r="AK2856" t="s">
        <v>240</v>
      </c>
      <c r="AL2856" t="s">
        <v>1492</v>
      </c>
      <c r="AM2856" t="s">
        <v>1493</v>
      </c>
      <c r="AN2856" t="s">
        <v>286</v>
      </c>
      <c r="AO2856" t="s">
        <v>1545</v>
      </c>
    </row>
    <row r="2857" spans="1:41">
      <c r="A2857">
        <v>2846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277</v>
      </c>
      <c r="J2857" t="s">
        <v>278</v>
      </c>
      <c r="K2857" t="s">
        <v>48</v>
      </c>
      <c r="L2857" t="s">
        <v>49</v>
      </c>
      <c r="M2857">
        <v>16</v>
      </c>
      <c r="N2857" t="s">
        <v>279</v>
      </c>
      <c r="O2857" t="s">
        <v>51</v>
      </c>
      <c r="P2857" t="s">
        <v>280</v>
      </c>
      <c r="Q2857" t="s">
        <v>92</v>
      </c>
      <c r="R2857" t="s">
        <v>237</v>
      </c>
      <c r="S2857" t="s">
        <v>55</v>
      </c>
      <c r="T2857" t="s">
        <v>55</v>
      </c>
      <c r="U2857" t="s">
        <v>281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282</v>
      </c>
      <c r="AG2857" t="s">
        <v>283</v>
      </c>
      <c r="AH2857">
        <v>353</v>
      </c>
      <c r="AI2857">
        <f>"07211     "</f>
        <v>0</v>
      </c>
      <c r="AJ2857" t="s">
        <v>239</v>
      </c>
      <c r="AK2857" t="s">
        <v>240</v>
      </c>
      <c r="AL2857" t="s">
        <v>1456</v>
      </c>
      <c r="AM2857" t="s">
        <v>1457</v>
      </c>
      <c r="AN2857" t="s">
        <v>286</v>
      </c>
      <c r="AO2857" t="s">
        <v>1545</v>
      </c>
    </row>
    <row r="2858" spans="1:41">
      <c r="A2858">
        <v>2847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277</v>
      </c>
      <c r="J2858" t="s">
        <v>278</v>
      </c>
      <c r="K2858" t="s">
        <v>48</v>
      </c>
      <c r="L2858" t="s">
        <v>49</v>
      </c>
      <c r="M2858">
        <v>16</v>
      </c>
      <c r="N2858" t="s">
        <v>279</v>
      </c>
      <c r="O2858" t="s">
        <v>51</v>
      </c>
      <c r="P2858" t="s">
        <v>280</v>
      </c>
      <c r="Q2858" t="s">
        <v>92</v>
      </c>
      <c r="R2858" t="s">
        <v>237</v>
      </c>
      <c r="S2858" t="s">
        <v>55</v>
      </c>
      <c r="T2858" t="s">
        <v>55</v>
      </c>
      <c r="U2858" t="s">
        <v>281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282</v>
      </c>
      <c r="AG2858" t="s">
        <v>283</v>
      </c>
      <c r="AH2858">
        <v>356</v>
      </c>
      <c r="AI2858">
        <f>"07211     "</f>
        <v>0</v>
      </c>
      <c r="AJ2858" t="s">
        <v>239</v>
      </c>
      <c r="AK2858" t="s">
        <v>240</v>
      </c>
      <c r="AL2858" t="s">
        <v>1826</v>
      </c>
      <c r="AM2858" t="s">
        <v>1827</v>
      </c>
      <c r="AN2858" t="s">
        <v>286</v>
      </c>
      <c r="AO2858" t="s">
        <v>71</v>
      </c>
    </row>
    <row r="2859" spans="1:41">
      <c r="A2859">
        <v>2848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277</v>
      </c>
      <c r="J2859" t="s">
        <v>278</v>
      </c>
      <c r="K2859" t="s">
        <v>48</v>
      </c>
      <c r="L2859" t="s">
        <v>49</v>
      </c>
      <c r="M2859">
        <v>16</v>
      </c>
      <c r="N2859" t="s">
        <v>279</v>
      </c>
      <c r="O2859" t="s">
        <v>51</v>
      </c>
      <c r="P2859" t="s">
        <v>280</v>
      </c>
      <c r="Q2859" t="s">
        <v>92</v>
      </c>
      <c r="R2859" t="s">
        <v>237</v>
      </c>
      <c r="S2859" t="s">
        <v>55</v>
      </c>
      <c r="T2859" t="s">
        <v>55</v>
      </c>
      <c r="U2859" t="s">
        <v>281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282</v>
      </c>
      <c r="AG2859" t="s">
        <v>283</v>
      </c>
      <c r="AH2859">
        <v>357</v>
      </c>
      <c r="AI2859">
        <f>"07211     "</f>
        <v>0</v>
      </c>
      <c r="AJ2859" t="s">
        <v>239</v>
      </c>
      <c r="AK2859" t="s">
        <v>240</v>
      </c>
      <c r="AL2859" t="s">
        <v>284</v>
      </c>
      <c r="AM2859" t="s">
        <v>285</v>
      </c>
      <c r="AN2859" t="s">
        <v>286</v>
      </c>
      <c r="AO2859" t="s">
        <v>2010</v>
      </c>
    </row>
    <row r="2860" spans="1:41">
      <c r="A2860">
        <v>2895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4028</v>
      </c>
      <c r="I2860" t="s">
        <v>2235</v>
      </c>
      <c r="J2860" t="s">
        <v>2236</v>
      </c>
      <c r="K2860" t="s">
        <v>48</v>
      </c>
      <c r="L2860" t="s">
        <v>49</v>
      </c>
      <c r="M2860">
        <v>18</v>
      </c>
      <c r="N2860" t="s">
        <v>2237</v>
      </c>
      <c r="O2860" t="s">
        <v>51</v>
      </c>
      <c r="P2860" t="s">
        <v>280</v>
      </c>
      <c r="Q2860" t="s">
        <v>92</v>
      </c>
      <c r="R2860" t="s">
        <v>237</v>
      </c>
      <c r="S2860" t="s">
        <v>55</v>
      </c>
      <c r="T2860" t="s">
        <v>55</v>
      </c>
      <c r="U2860" t="s">
        <v>2238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1271</v>
      </c>
      <c r="AG2860" t="s">
        <v>1272</v>
      </c>
      <c r="AH2860">
        <v>27</v>
      </c>
      <c r="AI2860">
        <f>"07211     "</f>
        <v>0</v>
      </c>
      <c r="AJ2860" t="s">
        <v>239</v>
      </c>
      <c r="AK2860" t="s">
        <v>240</v>
      </c>
      <c r="AL2860" t="s">
        <v>284</v>
      </c>
      <c r="AM2860" t="s">
        <v>285</v>
      </c>
      <c r="AN2860" t="s">
        <v>286</v>
      </c>
      <c r="AO2860" t="s">
        <v>70</v>
      </c>
    </row>
    <row r="2861" spans="1:41">
      <c r="A2861">
        <v>2849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277</v>
      </c>
      <c r="J2861" t="s">
        <v>278</v>
      </c>
      <c r="K2861" t="s">
        <v>48</v>
      </c>
      <c r="L2861" t="s">
        <v>49</v>
      </c>
      <c r="M2861">
        <v>16</v>
      </c>
      <c r="N2861" t="s">
        <v>279</v>
      </c>
      <c r="O2861" t="s">
        <v>51</v>
      </c>
      <c r="P2861" t="s">
        <v>280</v>
      </c>
      <c r="Q2861" t="s">
        <v>92</v>
      </c>
      <c r="R2861" t="s">
        <v>237</v>
      </c>
      <c r="S2861" t="s">
        <v>55</v>
      </c>
      <c r="T2861" t="s">
        <v>55</v>
      </c>
      <c r="U2861" t="s">
        <v>281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282</v>
      </c>
      <c r="AG2861" t="s">
        <v>283</v>
      </c>
      <c r="AH2861">
        <v>358</v>
      </c>
      <c r="AI2861">
        <f>"07211     "</f>
        <v>0</v>
      </c>
      <c r="AJ2861" t="s">
        <v>239</v>
      </c>
      <c r="AK2861" t="s">
        <v>240</v>
      </c>
      <c r="AL2861" t="s">
        <v>1826</v>
      </c>
      <c r="AM2861" t="s">
        <v>1827</v>
      </c>
      <c r="AN2861" t="s">
        <v>286</v>
      </c>
      <c r="AO2861" t="s">
        <v>71</v>
      </c>
    </row>
    <row r="2862" spans="1:41">
      <c r="A2862">
        <v>2850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277</v>
      </c>
      <c r="J2862" t="s">
        <v>278</v>
      </c>
      <c r="K2862" t="s">
        <v>48</v>
      </c>
      <c r="L2862" t="s">
        <v>49</v>
      </c>
      <c r="M2862">
        <v>16</v>
      </c>
      <c r="N2862" t="s">
        <v>279</v>
      </c>
      <c r="O2862" t="s">
        <v>51</v>
      </c>
      <c r="P2862" t="s">
        <v>280</v>
      </c>
      <c r="Q2862" t="s">
        <v>92</v>
      </c>
      <c r="R2862" t="s">
        <v>237</v>
      </c>
      <c r="S2862" t="s">
        <v>55</v>
      </c>
      <c r="T2862" t="s">
        <v>55</v>
      </c>
      <c r="U2862" t="s">
        <v>281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282</v>
      </c>
      <c r="AG2862" t="s">
        <v>283</v>
      </c>
      <c r="AH2862">
        <v>359</v>
      </c>
      <c r="AI2862">
        <f>"07211     "</f>
        <v>0</v>
      </c>
      <c r="AJ2862" t="s">
        <v>239</v>
      </c>
      <c r="AK2862" t="s">
        <v>240</v>
      </c>
      <c r="AL2862" t="s">
        <v>1868</v>
      </c>
      <c r="AM2862" t="s">
        <v>1869</v>
      </c>
      <c r="AN2862" t="s">
        <v>286</v>
      </c>
      <c r="AO2862" t="s">
        <v>918</v>
      </c>
    </row>
    <row r="2863" spans="1:41">
      <c r="A2863">
        <v>2851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277</v>
      </c>
      <c r="J2863" t="s">
        <v>278</v>
      </c>
      <c r="K2863" t="s">
        <v>48</v>
      </c>
      <c r="L2863" t="s">
        <v>49</v>
      </c>
      <c r="M2863">
        <v>16</v>
      </c>
      <c r="N2863" t="s">
        <v>279</v>
      </c>
      <c r="O2863" t="s">
        <v>51</v>
      </c>
      <c r="P2863" t="s">
        <v>280</v>
      </c>
      <c r="Q2863" t="s">
        <v>92</v>
      </c>
      <c r="R2863" t="s">
        <v>237</v>
      </c>
      <c r="S2863" t="s">
        <v>55</v>
      </c>
      <c r="T2863" t="s">
        <v>55</v>
      </c>
      <c r="U2863" t="s">
        <v>281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282</v>
      </c>
      <c r="AG2863" t="s">
        <v>283</v>
      </c>
      <c r="AH2863">
        <v>360</v>
      </c>
      <c r="AI2863">
        <f>"07211     "</f>
        <v>0</v>
      </c>
      <c r="AJ2863" t="s">
        <v>239</v>
      </c>
      <c r="AK2863" t="s">
        <v>240</v>
      </c>
      <c r="AL2863" t="s">
        <v>1456</v>
      </c>
      <c r="AM2863" t="s">
        <v>1457</v>
      </c>
      <c r="AN2863" t="s">
        <v>286</v>
      </c>
      <c r="AO2863" t="s">
        <v>432</v>
      </c>
    </row>
    <row r="2864" spans="1:41">
      <c r="A2864">
        <v>2852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277</v>
      </c>
      <c r="J2864" t="s">
        <v>278</v>
      </c>
      <c r="K2864" t="s">
        <v>48</v>
      </c>
      <c r="L2864" t="s">
        <v>49</v>
      </c>
      <c r="M2864">
        <v>16</v>
      </c>
      <c r="N2864" t="s">
        <v>279</v>
      </c>
      <c r="O2864" t="s">
        <v>51</v>
      </c>
      <c r="P2864" t="s">
        <v>280</v>
      </c>
      <c r="Q2864" t="s">
        <v>92</v>
      </c>
      <c r="R2864" t="s">
        <v>237</v>
      </c>
      <c r="S2864" t="s">
        <v>55</v>
      </c>
      <c r="T2864" t="s">
        <v>55</v>
      </c>
      <c r="U2864" t="s">
        <v>281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282</v>
      </c>
      <c r="AG2864" t="s">
        <v>283</v>
      </c>
      <c r="AH2864">
        <v>361</v>
      </c>
      <c r="AI2864">
        <f>"07211     "</f>
        <v>0</v>
      </c>
      <c r="AJ2864" t="s">
        <v>239</v>
      </c>
      <c r="AK2864" t="s">
        <v>240</v>
      </c>
      <c r="AL2864" t="s">
        <v>284</v>
      </c>
      <c r="AM2864" t="s">
        <v>285</v>
      </c>
      <c r="AN2864" t="s">
        <v>286</v>
      </c>
      <c r="AO2864" t="s">
        <v>432</v>
      </c>
    </row>
    <row r="2865" spans="1:41">
      <c r="A2865">
        <v>2896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4028</v>
      </c>
      <c r="I2865" t="s">
        <v>2235</v>
      </c>
      <c r="J2865" t="s">
        <v>2236</v>
      </c>
      <c r="K2865" t="s">
        <v>48</v>
      </c>
      <c r="L2865" t="s">
        <v>49</v>
      </c>
      <c r="M2865">
        <v>18</v>
      </c>
      <c r="N2865" t="s">
        <v>2237</v>
      </c>
      <c r="O2865" t="s">
        <v>51</v>
      </c>
      <c r="P2865" t="s">
        <v>280</v>
      </c>
      <c r="Q2865" t="s">
        <v>92</v>
      </c>
      <c r="R2865" t="s">
        <v>237</v>
      </c>
      <c r="S2865" t="s">
        <v>55</v>
      </c>
      <c r="T2865" t="s">
        <v>55</v>
      </c>
      <c r="U2865" t="s">
        <v>2238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1271</v>
      </c>
      <c r="AG2865" t="s">
        <v>1272</v>
      </c>
      <c r="AH2865">
        <v>28</v>
      </c>
      <c r="AI2865">
        <f>"07211     "</f>
        <v>0</v>
      </c>
      <c r="AJ2865" t="s">
        <v>239</v>
      </c>
      <c r="AK2865" t="s">
        <v>240</v>
      </c>
      <c r="AL2865" t="s">
        <v>140</v>
      </c>
      <c r="AM2865" t="s">
        <v>141</v>
      </c>
      <c r="AN2865" t="s">
        <v>286</v>
      </c>
      <c r="AO2865" t="s">
        <v>999</v>
      </c>
    </row>
    <row r="2866" spans="1:41">
      <c r="A2866">
        <v>2853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277</v>
      </c>
      <c r="J2866" t="s">
        <v>278</v>
      </c>
      <c r="K2866" t="s">
        <v>48</v>
      </c>
      <c r="L2866" t="s">
        <v>49</v>
      </c>
      <c r="M2866">
        <v>16</v>
      </c>
      <c r="N2866" t="s">
        <v>279</v>
      </c>
      <c r="O2866" t="s">
        <v>51</v>
      </c>
      <c r="P2866" t="s">
        <v>280</v>
      </c>
      <c r="Q2866" t="s">
        <v>92</v>
      </c>
      <c r="R2866" t="s">
        <v>237</v>
      </c>
      <c r="S2866" t="s">
        <v>55</v>
      </c>
      <c r="T2866" t="s">
        <v>55</v>
      </c>
      <c r="U2866" t="s">
        <v>281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282</v>
      </c>
      <c r="AG2866" t="s">
        <v>283</v>
      </c>
      <c r="AH2866">
        <v>362</v>
      </c>
      <c r="AI2866">
        <f>"07211     "</f>
        <v>0</v>
      </c>
      <c r="AJ2866" t="s">
        <v>239</v>
      </c>
      <c r="AK2866" t="s">
        <v>240</v>
      </c>
      <c r="AL2866" t="s">
        <v>1868</v>
      </c>
      <c r="AM2866" t="s">
        <v>1869</v>
      </c>
      <c r="AN2866" t="s">
        <v>286</v>
      </c>
      <c r="AO2866" t="s">
        <v>2244</v>
      </c>
    </row>
    <row r="2867" spans="1:41">
      <c r="A2867">
        <v>2854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277</v>
      </c>
      <c r="J2867" t="s">
        <v>278</v>
      </c>
      <c r="K2867" t="s">
        <v>48</v>
      </c>
      <c r="L2867" t="s">
        <v>49</v>
      </c>
      <c r="M2867">
        <v>16</v>
      </c>
      <c r="N2867" t="s">
        <v>279</v>
      </c>
      <c r="O2867" t="s">
        <v>51</v>
      </c>
      <c r="P2867" t="s">
        <v>280</v>
      </c>
      <c r="Q2867" t="s">
        <v>92</v>
      </c>
      <c r="R2867" t="s">
        <v>237</v>
      </c>
      <c r="S2867" t="s">
        <v>55</v>
      </c>
      <c r="T2867" t="s">
        <v>55</v>
      </c>
      <c r="U2867" t="s">
        <v>281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282</v>
      </c>
      <c r="AG2867" t="s">
        <v>283</v>
      </c>
      <c r="AH2867">
        <v>363</v>
      </c>
      <c r="AI2867">
        <f>"07211     "</f>
        <v>0</v>
      </c>
      <c r="AJ2867" t="s">
        <v>239</v>
      </c>
      <c r="AK2867" t="s">
        <v>240</v>
      </c>
      <c r="AL2867" t="s">
        <v>1456</v>
      </c>
      <c r="AM2867" t="s">
        <v>1457</v>
      </c>
      <c r="AN2867" t="s">
        <v>286</v>
      </c>
      <c r="AO2867" t="s">
        <v>291</v>
      </c>
    </row>
    <row r="2868" spans="1:41">
      <c r="A2868">
        <v>2855</v>
      </c>
      <c r="B2868" t="s">
        <v>41</v>
      </c>
      <c r="C2868" t="s">
        <v>42</v>
      </c>
      <c r="D2868" t="s">
        <v>43</v>
      </c>
      <c r="E2868">
        <f>"07"</f>
        <v>0</v>
      </c>
      <c r="F2868" t="s">
        <v>44</v>
      </c>
      <c r="G2868" t="s">
        <v>45</v>
      </c>
      <c r="H2868">
        <v>4007</v>
      </c>
      <c r="I2868" t="s">
        <v>277</v>
      </c>
      <c r="J2868" t="s">
        <v>278</v>
      </c>
      <c r="K2868" t="s">
        <v>48</v>
      </c>
      <c r="L2868" t="s">
        <v>49</v>
      </c>
      <c r="M2868">
        <v>16</v>
      </c>
      <c r="N2868" t="s">
        <v>279</v>
      </c>
      <c r="O2868" t="s">
        <v>51</v>
      </c>
      <c r="P2868" t="s">
        <v>280</v>
      </c>
      <c r="Q2868" t="s">
        <v>92</v>
      </c>
      <c r="R2868" t="s">
        <v>237</v>
      </c>
      <c r="S2868" t="s">
        <v>55</v>
      </c>
      <c r="T2868" t="s">
        <v>55</v>
      </c>
      <c r="U2868" t="s">
        <v>281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61</v>
      </c>
      <c r="AC2868" t="s">
        <v>60</v>
      </c>
      <c r="AD2868" t="s">
        <v>61</v>
      </c>
      <c r="AE2868" t="s">
        <v>61</v>
      </c>
      <c r="AF2868" t="s">
        <v>282</v>
      </c>
      <c r="AG2868" t="s">
        <v>283</v>
      </c>
      <c r="AH2868">
        <v>364</v>
      </c>
      <c r="AI2868">
        <f>"07211     "</f>
        <v>0</v>
      </c>
      <c r="AJ2868" t="s">
        <v>239</v>
      </c>
      <c r="AK2868" t="s">
        <v>240</v>
      </c>
      <c r="AL2868" t="s">
        <v>1492</v>
      </c>
      <c r="AM2868" t="s">
        <v>1493</v>
      </c>
      <c r="AN2868" t="s">
        <v>286</v>
      </c>
      <c r="AO2868" t="s">
        <v>411</v>
      </c>
    </row>
    <row r="2869" spans="1:41">
      <c r="A2869">
        <v>2856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277</v>
      </c>
      <c r="J2869" t="s">
        <v>278</v>
      </c>
      <c r="K2869" t="s">
        <v>48</v>
      </c>
      <c r="L2869" t="s">
        <v>49</v>
      </c>
      <c r="M2869">
        <v>16</v>
      </c>
      <c r="N2869" t="s">
        <v>279</v>
      </c>
      <c r="O2869" t="s">
        <v>51</v>
      </c>
      <c r="P2869" t="s">
        <v>280</v>
      </c>
      <c r="Q2869" t="s">
        <v>92</v>
      </c>
      <c r="R2869" t="s">
        <v>237</v>
      </c>
      <c r="S2869" t="s">
        <v>55</v>
      </c>
      <c r="T2869" t="s">
        <v>55</v>
      </c>
      <c r="U2869" t="s">
        <v>281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282</v>
      </c>
      <c r="AG2869" t="s">
        <v>283</v>
      </c>
      <c r="AH2869">
        <v>365</v>
      </c>
      <c r="AI2869">
        <f>"07211     "</f>
        <v>0</v>
      </c>
      <c r="AJ2869" t="s">
        <v>239</v>
      </c>
      <c r="AK2869" t="s">
        <v>240</v>
      </c>
      <c r="AL2869" t="s">
        <v>1456</v>
      </c>
      <c r="AM2869" t="s">
        <v>1457</v>
      </c>
      <c r="AN2869" t="s">
        <v>286</v>
      </c>
      <c r="AO2869" t="s">
        <v>2015</v>
      </c>
    </row>
    <row r="2870" spans="1:41">
      <c r="A2870">
        <v>2857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277</v>
      </c>
      <c r="J2870" t="s">
        <v>278</v>
      </c>
      <c r="K2870" t="s">
        <v>48</v>
      </c>
      <c r="L2870" t="s">
        <v>49</v>
      </c>
      <c r="M2870">
        <v>16</v>
      </c>
      <c r="N2870" t="s">
        <v>279</v>
      </c>
      <c r="O2870" t="s">
        <v>51</v>
      </c>
      <c r="P2870" t="s">
        <v>280</v>
      </c>
      <c r="Q2870" t="s">
        <v>92</v>
      </c>
      <c r="R2870" t="s">
        <v>237</v>
      </c>
      <c r="S2870" t="s">
        <v>55</v>
      </c>
      <c r="T2870" t="s">
        <v>55</v>
      </c>
      <c r="U2870" t="s">
        <v>281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282</v>
      </c>
      <c r="AG2870" t="s">
        <v>283</v>
      </c>
      <c r="AH2870">
        <v>366</v>
      </c>
      <c r="AI2870">
        <f>"07211     "</f>
        <v>0</v>
      </c>
      <c r="AJ2870" t="s">
        <v>239</v>
      </c>
      <c r="AK2870" t="s">
        <v>240</v>
      </c>
      <c r="AL2870" t="s">
        <v>140</v>
      </c>
      <c r="AM2870" t="s">
        <v>141</v>
      </c>
      <c r="AN2870" t="s">
        <v>286</v>
      </c>
      <c r="AO2870" t="s">
        <v>1258</v>
      </c>
    </row>
    <row r="2871" spans="1:41">
      <c r="A2871">
        <v>2858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277</v>
      </c>
      <c r="J2871" t="s">
        <v>278</v>
      </c>
      <c r="K2871" t="s">
        <v>48</v>
      </c>
      <c r="L2871" t="s">
        <v>49</v>
      </c>
      <c r="M2871">
        <v>16</v>
      </c>
      <c r="N2871" t="s">
        <v>279</v>
      </c>
      <c r="O2871" t="s">
        <v>51</v>
      </c>
      <c r="P2871" t="s">
        <v>280</v>
      </c>
      <c r="Q2871" t="s">
        <v>92</v>
      </c>
      <c r="R2871" t="s">
        <v>237</v>
      </c>
      <c r="S2871" t="s">
        <v>55</v>
      </c>
      <c r="T2871" t="s">
        <v>55</v>
      </c>
      <c r="U2871" t="s">
        <v>281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282</v>
      </c>
      <c r="AG2871" t="s">
        <v>283</v>
      </c>
      <c r="AH2871">
        <v>367</v>
      </c>
      <c r="AI2871">
        <f>"07211     "</f>
        <v>0</v>
      </c>
      <c r="AJ2871" t="s">
        <v>239</v>
      </c>
      <c r="AK2871" t="s">
        <v>240</v>
      </c>
      <c r="AL2871" t="s">
        <v>284</v>
      </c>
      <c r="AM2871" t="s">
        <v>285</v>
      </c>
      <c r="AN2871" t="s">
        <v>286</v>
      </c>
      <c r="AO2871" t="s">
        <v>1259</v>
      </c>
    </row>
    <row r="2872" spans="1:41">
      <c r="A2872">
        <v>2859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4016</v>
      </c>
      <c r="I2872" t="s">
        <v>2245</v>
      </c>
      <c r="J2872" t="s">
        <v>2246</v>
      </c>
      <c r="K2872" t="s">
        <v>48</v>
      </c>
      <c r="L2872" t="s">
        <v>49</v>
      </c>
      <c r="M2872">
        <v>13</v>
      </c>
      <c r="N2872" t="s">
        <v>2247</v>
      </c>
      <c r="O2872" t="s">
        <v>51</v>
      </c>
      <c r="P2872" t="s">
        <v>1707</v>
      </c>
      <c r="Q2872" t="s">
        <v>53</v>
      </c>
      <c r="R2872" t="s">
        <v>237</v>
      </c>
      <c r="S2872" t="s">
        <v>55</v>
      </c>
      <c r="T2872" t="s">
        <v>55</v>
      </c>
      <c r="U2872" t="s">
        <v>2248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60</v>
      </c>
      <c r="AC2872" t="s">
        <v>61</v>
      </c>
      <c r="AD2872" t="s">
        <v>61</v>
      </c>
      <c r="AE2872" t="s">
        <v>60</v>
      </c>
      <c r="AF2872" t="s">
        <v>80</v>
      </c>
      <c r="AG2872" t="s">
        <v>80</v>
      </c>
      <c r="AH2872">
        <v>1</v>
      </c>
      <c r="AI2872">
        <f>"07311     "</f>
        <v>0</v>
      </c>
      <c r="AJ2872" t="s">
        <v>119</v>
      </c>
      <c r="AK2872" t="s">
        <v>120</v>
      </c>
      <c r="AL2872" t="s">
        <v>1527</v>
      </c>
      <c r="AM2872" t="s">
        <v>1528</v>
      </c>
      <c r="AN2872" t="s">
        <v>68</v>
      </c>
      <c r="AO2872" t="s">
        <v>999</v>
      </c>
    </row>
    <row r="2873" spans="1:41">
      <c r="A2873">
        <v>2860</v>
      </c>
      <c r="B2873" t="s">
        <v>41</v>
      </c>
      <c r="C2873" t="s">
        <v>42</v>
      </c>
      <c r="D2873" t="s">
        <v>43</v>
      </c>
      <c r="E2873">
        <f>"07"</f>
        <v>0</v>
      </c>
      <c r="F2873" t="s">
        <v>44</v>
      </c>
      <c r="G2873" t="s">
        <v>45</v>
      </c>
      <c r="H2873">
        <v>4016</v>
      </c>
      <c r="I2873" t="s">
        <v>2245</v>
      </c>
      <c r="J2873" t="s">
        <v>2246</v>
      </c>
      <c r="K2873" t="s">
        <v>48</v>
      </c>
      <c r="L2873" t="s">
        <v>49</v>
      </c>
      <c r="M2873">
        <v>13</v>
      </c>
      <c r="N2873" t="s">
        <v>2247</v>
      </c>
      <c r="O2873" t="s">
        <v>51</v>
      </c>
      <c r="P2873" t="s">
        <v>1707</v>
      </c>
      <c r="Q2873" t="s">
        <v>53</v>
      </c>
      <c r="R2873" t="s">
        <v>237</v>
      </c>
      <c r="S2873" t="s">
        <v>55</v>
      </c>
      <c r="T2873" t="s">
        <v>55</v>
      </c>
      <c r="U2873" t="s">
        <v>2248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60</v>
      </c>
      <c r="AC2873" t="s">
        <v>61</v>
      </c>
      <c r="AD2873" t="s">
        <v>61</v>
      </c>
      <c r="AE2873" t="s">
        <v>60</v>
      </c>
      <c r="AF2873" t="s">
        <v>80</v>
      </c>
      <c r="AG2873" t="s">
        <v>80</v>
      </c>
      <c r="AH2873">
        <v>3</v>
      </c>
      <c r="AI2873">
        <f>"07311     "</f>
        <v>0</v>
      </c>
      <c r="AJ2873" t="s">
        <v>119</v>
      </c>
      <c r="AK2873" t="s">
        <v>120</v>
      </c>
      <c r="AL2873" t="s">
        <v>66</v>
      </c>
      <c r="AM2873" t="s">
        <v>67</v>
      </c>
      <c r="AN2873" t="s">
        <v>68</v>
      </c>
      <c r="AO2873" t="s">
        <v>69</v>
      </c>
    </row>
    <row r="2874" spans="1:41">
      <c r="A2874">
        <v>2897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4028</v>
      </c>
      <c r="I2874" t="s">
        <v>2235</v>
      </c>
      <c r="J2874" t="s">
        <v>2236</v>
      </c>
      <c r="K2874" t="s">
        <v>48</v>
      </c>
      <c r="L2874" t="s">
        <v>49</v>
      </c>
      <c r="M2874">
        <v>18</v>
      </c>
      <c r="N2874" t="s">
        <v>2237</v>
      </c>
      <c r="O2874" t="s">
        <v>51</v>
      </c>
      <c r="P2874" t="s">
        <v>280</v>
      </c>
      <c r="Q2874" t="s">
        <v>92</v>
      </c>
      <c r="R2874" t="s">
        <v>237</v>
      </c>
      <c r="S2874" t="s">
        <v>55</v>
      </c>
      <c r="T2874" t="s">
        <v>55</v>
      </c>
      <c r="U2874" t="s">
        <v>2238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1271</v>
      </c>
      <c r="AG2874" t="s">
        <v>1272</v>
      </c>
      <c r="AH2874">
        <v>29</v>
      </c>
      <c r="AI2874">
        <f>"07211     "</f>
        <v>0</v>
      </c>
      <c r="AJ2874" t="s">
        <v>239</v>
      </c>
      <c r="AK2874" t="s">
        <v>240</v>
      </c>
      <c r="AL2874" t="s">
        <v>284</v>
      </c>
      <c r="AM2874" t="s">
        <v>285</v>
      </c>
      <c r="AN2874" t="s">
        <v>286</v>
      </c>
      <c r="AO2874" t="s">
        <v>70</v>
      </c>
    </row>
    <row r="2875" spans="1:41">
      <c r="A2875">
        <v>2861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4016</v>
      </c>
      <c r="I2875" t="s">
        <v>2245</v>
      </c>
      <c r="J2875" t="s">
        <v>2246</v>
      </c>
      <c r="K2875" t="s">
        <v>48</v>
      </c>
      <c r="L2875" t="s">
        <v>49</v>
      </c>
      <c r="M2875">
        <v>13</v>
      </c>
      <c r="N2875" t="s">
        <v>2247</v>
      </c>
      <c r="O2875" t="s">
        <v>51</v>
      </c>
      <c r="P2875" t="s">
        <v>1707</v>
      </c>
      <c r="Q2875" t="s">
        <v>53</v>
      </c>
      <c r="R2875" t="s">
        <v>237</v>
      </c>
      <c r="S2875" t="s">
        <v>55</v>
      </c>
      <c r="T2875" t="s">
        <v>55</v>
      </c>
      <c r="U2875" t="s">
        <v>2248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60</v>
      </c>
      <c r="AC2875" t="s">
        <v>61</v>
      </c>
      <c r="AD2875" t="s">
        <v>61</v>
      </c>
      <c r="AE2875" t="s">
        <v>60</v>
      </c>
      <c r="AF2875" t="s">
        <v>80</v>
      </c>
      <c r="AG2875" t="s">
        <v>80</v>
      </c>
      <c r="AH2875">
        <v>5</v>
      </c>
      <c r="AI2875">
        <f>"07311     "</f>
        <v>0</v>
      </c>
      <c r="AJ2875" t="s">
        <v>119</v>
      </c>
      <c r="AK2875" t="s">
        <v>120</v>
      </c>
      <c r="AL2875" t="s">
        <v>66</v>
      </c>
      <c r="AM2875" t="s">
        <v>67</v>
      </c>
      <c r="AN2875" t="s">
        <v>68</v>
      </c>
      <c r="AO2875" t="s">
        <v>69</v>
      </c>
    </row>
    <row r="2876" spans="1:41">
      <c r="A2876">
        <v>2862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4016</v>
      </c>
      <c r="I2876" t="s">
        <v>2245</v>
      </c>
      <c r="J2876" t="s">
        <v>2246</v>
      </c>
      <c r="K2876" t="s">
        <v>48</v>
      </c>
      <c r="L2876" t="s">
        <v>49</v>
      </c>
      <c r="M2876">
        <v>13</v>
      </c>
      <c r="N2876" t="s">
        <v>2247</v>
      </c>
      <c r="O2876" t="s">
        <v>51</v>
      </c>
      <c r="P2876" t="s">
        <v>1707</v>
      </c>
      <c r="Q2876" t="s">
        <v>53</v>
      </c>
      <c r="R2876" t="s">
        <v>237</v>
      </c>
      <c r="S2876" t="s">
        <v>55</v>
      </c>
      <c r="T2876" t="s">
        <v>55</v>
      </c>
      <c r="U2876" t="s">
        <v>2248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60</v>
      </c>
      <c r="AC2876" t="s">
        <v>61</v>
      </c>
      <c r="AD2876" t="s">
        <v>61</v>
      </c>
      <c r="AE2876" t="s">
        <v>60</v>
      </c>
      <c r="AF2876" t="s">
        <v>80</v>
      </c>
      <c r="AG2876" t="s">
        <v>80</v>
      </c>
      <c r="AH2876">
        <v>6</v>
      </c>
      <c r="AI2876">
        <f>"07311     "</f>
        <v>0</v>
      </c>
      <c r="AJ2876" t="s">
        <v>119</v>
      </c>
      <c r="AK2876" t="s">
        <v>120</v>
      </c>
      <c r="AL2876" t="s">
        <v>66</v>
      </c>
      <c r="AM2876" t="s">
        <v>67</v>
      </c>
      <c r="AN2876" t="s">
        <v>68</v>
      </c>
      <c r="AO2876" t="s">
        <v>71</v>
      </c>
    </row>
    <row r="2877" spans="1:41">
      <c r="A2877">
        <v>2863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4016</v>
      </c>
      <c r="I2877" t="s">
        <v>2245</v>
      </c>
      <c r="J2877" t="s">
        <v>2246</v>
      </c>
      <c r="K2877" t="s">
        <v>48</v>
      </c>
      <c r="L2877" t="s">
        <v>49</v>
      </c>
      <c r="M2877">
        <v>13</v>
      </c>
      <c r="N2877" t="s">
        <v>2247</v>
      </c>
      <c r="O2877" t="s">
        <v>51</v>
      </c>
      <c r="P2877" t="s">
        <v>1707</v>
      </c>
      <c r="Q2877" t="s">
        <v>53</v>
      </c>
      <c r="R2877" t="s">
        <v>237</v>
      </c>
      <c r="S2877" t="s">
        <v>55</v>
      </c>
      <c r="T2877" t="s">
        <v>55</v>
      </c>
      <c r="U2877" t="s">
        <v>2248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60</v>
      </c>
      <c r="AC2877" t="s">
        <v>61</v>
      </c>
      <c r="AD2877" t="s">
        <v>61</v>
      </c>
      <c r="AE2877" t="s">
        <v>60</v>
      </c>
      <c r="AF2877" t="s">
        <v>80</v>
      </c>
      <c r="AG2877" t="s">
        <v>80</v>
      </c>
      <c r="AH2877">
        <v>7</v>
      </c>
      <c r="AI2877">
        <f>"07311     "</f>
        <v>0</v>
      </c>
      <c r="AJ2877" t="s">
        <v>119</v>
      </c>
      <c r="AK2877" t="s">
        <v>120</v>
      </c>
      <c r="AL2877" t="s">
        <v>66</v>
      </c>
      <c r="AM2877" t="s">
        <v>67</v>
      </c>
      <c r="AN2877" t="s">
        <v>68</v>
      </c>
      <c r="AO2877" t="s">
        <v>69</v>
      </c>
    </row>
    <row r="2878" spans="1:41">
      <c r="A2878">
        <v>2864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4016</v>
      </c>
      <c r="I2878" t="s">
        <v>2245</v>
      </c>
      <c r="J2878" t="s">
        <v>2246</v>
      </c>
      <c r="K2878" t="s">
        <v>48</v>
      </c>
      <c r="L2878" t="s">
        <v>49</v>
      </c>
      <c r="M2878">
        <v>13</v>
      </c>
      <c r="N2878" t="s">
        <v>2247</v>
      </c>
      <c r="O2878" t="s">
        <v>51</v>
      </c>
      <c r="P2878" t="s">
        <v>1707</v>
      </c>
      <c r="Q2878" t="s">
        <v>53</v>
      </c>
      <c r="R2878" t="s">
        <v>237</v>
      </c>
      <c r="S2878" t="s">
        <v>55</v>
      </c>
      <c r="T2878" t="s">
        <v>55</v>
      </c>
      <c r="U2878" t="s">
        <v>2248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60</v>
      </c>
      <c r="AC2878" t="s">
        <v>61</v>
      </c>
      <c r="AD2878" t="s">
        <v>61</v>
      </c>
      <c r="AE2878" t="s">
        <v>60</v>
      </c>
      <c r="AF2878" t="s">
        <v>80</v>
      </c>
      <c r="AG2878" t="s">
        <v>80</v>
      </c>
      <c r="AH2878">
        <v>9</v>
      </c>
      <c r="AI2878">
        <f>"07311     "</f>
        <v>0</v>
      </c>
      <c r="AJ2878" t="s">
        <v>119</v>
      </c>
      <c r="AK2878" t="s">
        <v>120</v>
      </c>
      <c r="AL2878" t="s">
        <v>66</v>
      </c>
      <c r="AM2878" t="s">
        <v>67</v>
      </c>
      <c r="AN2878" t="s">
        <v>68</v>
      </c>
      <c r="AO2878" t="s">
        <v>71</v>
      </c>
    </row>
    <row r="2879" spans="1:41">
      <c r="A2879">
        <v>2865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4016</v>
      </c>
      <c r="I2879" t="s">
        <v>2245</v>
      </c>
      <c r="J2879" t="s">
        <v>2246</v>
      </c>
      <c r="K2879" t="s">
        <v>48</v>
      </c>
      <c r="L2879" t="s">
        <v>49</v>
      </c>
      <c r="M2879">
        <v>13</v>
      </c>
      <c r="N2879" t="s">
        <v>2247</v>
      </c>
      <c r="O2879" t="s">
        <v>51</v>
      </c>
      <c r="P2879" t="s">
        <v>1707</v>
      </c>
      <c r="Q2879" t="s">
        <v>53</v>
      </c>
      <c r="R2879" t="s">
        <v>237</v>
      </c>
      <c r="S2879" t="s">
        <v>55</v>
      </c>
      <c r="T2879" t="s">
        <v>55</v>
      </c>
      <c r="U2879" t="s">
        <v>2248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60</v>
      </c>
      <c r="AC2879" t="s">
        <v>61</v>
      </c>
      <c r="AD2879" t="s">
        <v>61</v>
      </c>
      <c r="AE2879" t="s">
        <v>60</v>
      </c>
      <c r="AF2879" t="s">
        <v>80</v>
      </c>
      <c r="AG2879" t="s">
        <v>80</v>
      </c>
      <c r="AH2879">
        <v>11</v>
      </c>
      <c r="AI2879">
        <f>"07311     "</f>
        <v>0</v>
      </c>
      <c r="AJ2879" t="s">
        <v>119</v>
      </c>
      <c r="AK2879" t="s">
        <v>120</v>
      </c>
      <c r="AL2879" t="s">
        <v>66</v>
      </c>
      <c r="AM2879" t="s">
        <v>67</v>
      </c>
      <c r="AN2879" t="s">
        <v>68</v>
      </c>
      <c r="AO2879" t="s">
        <v>69</v>
      </c>
    </row>
    <row r="2880" spans="1:41">
      <c r="A2880">
        <v>2866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4016</v>
      </c>
      <c r="I2880" t="s">
        <v>2245</v>
      </c>
      <c r="J2880" t="s">
        <v>2246</v>
      </c>
      <c r="K2880" t="s">
        <v>48</v>
      </c>
      <c r="L2880" t="s">
        <v>49</v>
      </c>
      <c r="M2880">
        <v>13</v>
      </c>
      <c r="N2880" t="s">
        <v>2247</v>
      </c>
      <c r="O2880" t="s">
        <v>51</v>
      </c>
      <c r="P2880" t="s">
        <v>1707</v>
      </c>
      <c r="Q2880" t="s">
        <v>53</v>
      </c>
      <c r="R2880" t="s">
        <v>237</v>
      </c>
      <c r="S2880" t="s">
        <v>55</v>
      </c>
      <c r="T2880" t="s">
        <v>55</v>
      </c>
      <c r="U2880" t="s">
        <v>2248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60</v>
      </c>
      <c r="AC2880" t="s">
        <v>61</v>
      </c>
      <c r="AD2880" t="s">
        <v>61</v>
      </c>
      <c r="AE2880" t="s">
        <v>60</v>
      </c>
      <c r="AF2880" t="s">
        <v>80</v>
      </c>
      <c r="AG2880" t="s">
        <v>80</v>
      </c>
      <c r="AH2880">
        <v>14</v>
      </c>
      <c r="AI2880">
        <f>"07311     "</f>
        <v>0</v>
      </c>
      <c r="AJ2880" t="s">
        <v>119</v>
      </c>
      <c r="AK2880" t="s">
        <v>120</v>
      </c>
      <c r="AL2880" t="s">
        <v>66</v>
      </c>
      <c r="AM2880" t="s">
        <v>67</v>
      </c>
      <c r="AN2880" t="s">
        <v>68</v>
      </c>
      <c r="AO2880" t="s">
        <v>71</v>
      </c>
    </row>
    <row r="2881" spans="1:41">
      <c r="A2881">
        <v>2867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4016</v>
      </c>
      <c r="I2881" t="s">
        <v>2245</v>
      </c>
      <c r="J2881" t="s">
        <v>2246</v>
      </c>
      <c r="K2881" t="s">
        <v>48</v>
      </c>
      <c r="L2881" t="s">
        <v>49</v>
      </c>
      <c r="M2881">
        <v>13</v>
      </c>
      <c r="N2881" t="s">
        <v>2247</v>
      </c>
      <c r="O2881" t="s">
        <v>51</v>
      </c>
      <c r="P2881" t="s">
        <v>1707</v>
      </c>
      <c r="Q2881" t="s">
        <v>53</v>
      </c>
      <c r="R2881" t="s">
        <v>237</v>
      </c>
      <c r="S2881" t="s">
        <v>55</v>
      </c>
      <c r="T2881" t="s">
        <v>55</v>
      </c>
      <c r="U2881" t="s">
        <v>2248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60</v>
      </c>
      <c r="AC2881" t="s">
        <v>61</v>
      </c>
      <c r="AD2881" t="s">
        <v>61</v>
      </c>
      <c r="AE2881" t="s">
        <v>60</v>
      </c>
      <c r="AF2881" t="s">
        <v>80</v>
      </c>
      <c r="AG2881" t="s">
        <v>80</v>
      </c>
      <c r="AH2881">
        <v>15</v>
      </c>
      <c r="AI2881">
        <f>"07311     "</f>
        <v>0</v>
      </c>
      <c r="AJ2881" t="s">
        <v>119</v>
      </c>
      <c r="AK2881" t="s">
        <v>120</v>
      </c>
      <c r="AL2881" t="s">
        <v>66</v>
      </c>
      <c r="AM2881" t="s">
        <v>67</v>
      </c>
      <c r="AN2881" t="s">
        <v>68</v>
      </c>
      <c r="AO2881" t="s">
        <v>69</v>
      </c>
    </row>
    <row r="2882" spans="1:41">
      <c r="A2882">
        <v>2868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4017</v>
      </c>
      <c r="I2882" t="s">
        <v>2229</v>
      </c>
      <c r="J2882" t="s">
        <v>2230</v>
      </c>
      <c r="K2882" t="s">
        <v>48</v>
      </c>
      <c r="L2882" t="s">
        <v>49</v>
      </c>
      <c r="M2882">
        <v>12</v>
      </c>
      <c r="N2882" t="s">
        <v>2231</v>
      </c>
      <c r="O2882" t="s">
        <v>51</v>
      </c>
      <c r="P2882" t="s">
        <v>1707</v>
      </c>
      <c r="Q2882" t="s">
        <v>53</v>
      </c>
      <c r="R2882" t="s">
        <v>1708</v>
      </c>
      <c r="S2882" t="s">
        <v>237</v>
      </c>
      <c r="T2882" t="s">
        <v>55</v>
      </c>
      <c r="U2882" t="s">
        <v>2232</v>
      </c>
      <c r="V2882" t="s">
        <v>80</v>
      </c>
      <c r="W2882" t="s">
        <v>80</v>
      </c>
      <c r="X2882" t="s">
        <v>60</v>
      </c>
      <c r="Y2882" t="s">
        <v>60</v>
      </c>
      <c r="Z2882" t="s">
        <v>61</v>
      </c>
      <c r="AA2882" t="s">
        <v>61</v>
      </c>
      <c r="AB2882" t="s">
        <v>61</v>
      </c>
      <c r="AC2882" t="s">
        <v>60</v>
      </c>
      <c r="AD2882" t="s">
        <v>61</v>
      </c>
      <c r="AE2882" t="s">
        <v>60</v>
      </c>
      <c r="AF2882" t="s">
        <v>2233</v>
      </c>
      <c r="AG2882" t="s">
        <v>2234</v>
      </c>
      <c r="AH2882">
        <v>7</v>
      </c>
      <c r="AI2882">
        <f>"07221     "</f>
        <v>0</v>
      </c>
      <c r="AJ2882" t="s">
        <v>353</v>
      </c>
      <c r="AK2882" t="s">
        <v>354</v>
      </c>
      <c r="AL2882" t="s">
        <v>1197</v>
      </c>
      <c r="AM2882" t="s">
        <v>1198</v>
      </c>
      <c r="AN2882" t="s">
        <v>1714</v>
      </c>
      <c r="AO2882" t="s">
        <v>70</v>
      </c>
    </row>
    <row r="2883" spans="1:41">
      <c r="A2883">
        <v>2869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4017</v>
      </c>
      <c r="I2883" t="s">
        <v>2229</v>
      </c>
      <c r="J2883" t="s">
        <v>2230</v>
      </c>
      <c r="K2883" t="s">
        <v>48</v>
      </c>
      <c r="L2883" t="s">
        <v>49</v>
      </c>
      <c r="M2883">
        <v>12</v>
      </c>
      <c r="N2883" t="s">
        <v>2231</v>
      </c>
      <c r="O2883" t="s">
        <v>51</v>
      </c>
      <c r="P2883" t="s">
        <v>1707</v>
      </c>
      <c r="Q2883" t="s">
        <v>53</v>
      </c>
      <c r="R2883" t="s">
        <v>1708</v>
      </c>
      <c r="S2883" t="s">
        <v>237</v>
      </c>
      <c r="T2883" t="s">
        <v>55</v>
      </c>
      <c r="U2883" t="s">
        <v>2232</v>
      </c>
      <c r="V2883" t="s">
        <v>80</v>
      </c>
      <c r="W2883" t="s">
        <v>80</v>
      </c>
      <c r="X2883" t="s">
        <v>60</v>
      </c>
      <c r="Y2883" t="s">
        <v>60</v>
      </c>
      <c r="Z2883" t="s">
        <v>61</v>
      </c>
      <c r="AA2883" t="s">
        <v>61</v>
      </c>
      <c r="AB2883" t="s">
        <v>61</v>
      </c>
      <c r="AC2883" t="s">
        <v>60</v>
      </c>
      <c r="AD2883" t="s">
        <v>61</v>
      </c>
      <c r="AE2883" t="s">
        <v>60</v>
      </c>
      <c r="AF2883" t="s">
        <v>2233</v>
      </c>
      <c r="AG2883" t="s">
        <v>2234</v>
      </c>
      <c r="AH2883">
        <v>13</v>
      </c>
      <c r="AI2883">
        <f>"07221     "</f>
        <v>0</v>
      </c>
      <c r="AJ2883" t="s">
        <v>353</v>
      </c>
      <c r="AK2883" t="s">
        <v>354</v>
      </c>
      <c r="AL2883" t="s">
        <v>1197</v>
      </c>
      <c r="AM2883" t="s">
        <v>1198</v>
      </c>
      <c r="AN2883" t="s">
        <v>1714</v>
      </c>
      <c r="AO2883" t="s">
        <v>70</v>
      </c>
    </row>
    <row r="2884" spans="1:41">
      <c r="A2884">
        <v>2873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4026</v>
      </c>
      <c r="I2884" t="s">
        <v>2249</v>
      </c>
      <c r="J2884" t="s">
        <v>2250</v>
      </c>
      <c r="K2884" t="s">
        <v>48</v>
      </c>
      <c r="L2884" t="s">
        <v>49</v>
      </c>
      <c r="M2884">
        <v>16</v>
      </c>
      <c r="N2884" t="s">
        <v>2251</v>
      </c>
      <c r="O2884" t="s">
        <v>51</v>
      </c>
      <c r="P2884" t="s">
        <v>280</v>
      </c>
      <c r="Q2884" t="s">
        <v>92</v>
      </c>
      <c r="R2884" t="s">
        <v>237</v>
      </c>
      <c r="S2884" t="s">
        <v>55</v>
      </c>
      <c r="T2884" t="s">
        <v>55</v>
      </c>
      <c r="U2884" t="s">
        <v>2252</v>
      </c>
      <c r="V2884" t="s">
        <v>80</v>
      </c>
      <c r="W2884" t="s">
        <v>80</v>
      </c>
      <c r="X2884" t="s">
        <v>60</v>
      </c>
      <c r="Y2884" t="s">
        <v>60</v>
      </c>
      <c r="Z2884" t="s">
        <v>61</v>
      </c>
      <c r="AA2884" t="s">
        <v>61</v>
      </c>
      <c r="AB2884" t="s">
        <v>61</v>
      </c>
      <c r="AC2884" t="s">
        <v>60</v>
      </c>
      <c r="AD2884" t="s">
        <v>61</v>
      </c>
      <c r="AE2884" t="s">
        <v>60</v>
      </c>
      <c r="AF2884" t="s">
        <v>80</v>
      </c>
      <c r="AG2884" t="s">
        <v>80</v>
      </c>
      <c r="AH2884">
        <v>1</v>
      </c>
      <c r="AI2884">
        <f>"07211     "</f>
        <v>0</v>
      </c>
      <c r="AJ2884" t="s">
        <v>239</v>
      </c>
      <c r="AK2884" t="s">
        <v>240</v>
      </c>
      <c r="AL2884" t="s">
        <v>140</v>
      </c>
      <c r="AM2884" t="s">
        <v>141</v>
      </c>
      <c r="AN2884" t="s">
        <v>286</v>
      </c>
      <c r="AO2884" t="s">
        <v>70</v>
      </c>
    </row>
    <row r="2885" spans="1:41">
      <c r="A2885">
        <v>2874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4028</v>
      </c>
      <c r="I2885" t="s">
        <v>2235</v>
      </c>
      <c r="J2885" t="s">
        <v>2236</v>
      </c>
      <c r="K2885" t="s">
        <v>48</v>
      </c>
      <c r="L2885" t="s">
        <v>49</v>
      </c>
      <c r="M2885">
        <v>18</v>
      </c>
      <c r="N2885" t="s">
        <v>2237</v>
      </c>
      <c r="O2885" t="s">
        <v>51</v>
      </c>
      <c r="P2885" t="s">
        <v>280</v>
      </c>
      <c r="Q2885" t="s">
        <v>92</v>
      </c>
      <c r="R2885" t="s">
        <v>237</v>
      </c>
      <c r="S2885" t="s">
        <v>55</v>
      </c>
      <c r="T2885" t="s">
        <v>55</v>
      </c>
      <c r="U2885" t="s">
        <v>2238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61</v>
      </c>
      <c r="AC2885" t="s">
        <v>60</v>
      </c>
      <c r="AD2885" t="s">
        <v>61</v>
      </c>
      <c r="AE2885" t="s">
        <v>61</v>
      </c>
      <c r="AF2885" t="s">
        <v>1271</v>
      </c>
      <c r="AG2885" t="s">
        <v>1272</v>
      </c>
      <c r="AH2885">
        <v>1</v>
      </c>
      <c r="AI2885">
        <f>"07211     "</f>
        <v>0</v>
      </c>
      <c r="AJ2885" t="s">
        <v>239</v>
      </c>
      <c r="AK2885" t="s">
        <v>240</v>
      </c>
      <c r="AL2885" t="s">
        <v>1492</v>
      </c>
      <c r="AM2885" t="s">
        <v>1493</v>
      </c>
      <c r="AN2885" t="s">
        <v>286</v>
      </c>
      <c r="AO2885" t="s">
        <v>85</v>
      </c>
    </row>
    <row r="2886" spans="1:41">
      <c r="A2886">
        <v>2875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4028</v>
      </c>
      <c r="I2886" t="s">
        <v>2235</v>
      </c>
      <c r="J2886" t="s">
        <v>2236</v>
      </c>
      <c r="K2886" t="s">
        <v>48</v>
      </c>
      <c r="L2886" t="s">
        <v>49</v>
      </c>
      <c r="M2886">
        <v>18</v>
      </c>
      <c r="N2886" t="s">
        <v>2237</v>
      </c>
      <c r="O2886" t="s">
        <v>51</v>
      </c>
      <c r="P2886" t="s">
        <v>280</v>
      </c>
      <c r="Q2886" t="s">
        <v>92</v>
      </c>
      <c r="R2886" t="s">
        <v>237</v>
      </c>
      <c r="S2886" t="s">
        <v>55</v>
      </c>
      <c r="T2886" t="s">
        <v>55</v>
      </c>
      <c r="U2886" t="s">
        <v>2238</v>
      </c>
      <c r="V2886" t="s">
        <v>80</v>
      </c>
      <c r="W2886" t="s">
        <v>80</v>
      </c>
      <c r="X2886" t="s">
        <v>60</v>
      </c>
      <c r="Y2886" t="s">
        <v>60</v>
      </c>
      <c r="Z2886" t="s">
        <v>60</v>
      </c>
      <c r="AA2886" t="s">
        <v>61</v>
      </c>
      <c r="AB2886" t="s">
        <v>61</v>
      </c>
      <c r="AC2886" t="s">
        <v>60</v>
      </c>
      <c r="AD2886" t="s">
        <v>61</v>
      </c>
      <c r="AE2886" t="s">
        <v>61</v>
      </c>
      <c r="AF2886" t="s">
        <v>1271</v>
      </c>
      <c r="AG2886" t="s">
        <v>1272</v>
      </c>
      <c r="AH2886">
        <v>2</v>
      </c>
      <c r="AI2886">
        <f>"07211     "</f>
        <v>0</v>
      </c>
      <c r="AJ2886" t="s">
        <v>239</v>
      </c>
      <c r="AK2886" t="s">
        <v>240</v>
      </c>
      <c r="AL2886" t="s">
        <v>1492</v>
      </c>
      <c r="AM2886" t="s">
        <v>1493</v>
      </c>
      <c r="AN2886" t="s">
        <v>286</v>
      </c>
      <c r="AO2886" t="s">
        <v>85</v>
      </c>
    </row>
    <row r="2887" spans="1:41">
      <c r="A2887">
        <v>2876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4028</v>
      </c>
      <c r="I2887" t="s">
        <v>2235</v>
      </c>
      <c r="J2887" t="s">
        <v>2236</v>
      </c>
      <c r="K2887" t="s">
        <v>48</v>
      </c>
      <c r="L2887" t="s">
        <v>49</v>
      </c>
      <c r="M2887">
        <v>18</v>
      </c>
      <c r="N2887" t="s">
        <v>2237</v>
      </c>
      <c r="O2887" t="s">
        <v>51</v>
      </c>
      <c r="P2887" t="s">
        <v>280</v>
      </c>
      <c r="Q2887" t="s">
        <v>92</v>
      </c>
      <c r="R2887" t="s">
        <v>237</v>
      </c>
      <c r="S2887" t="s">
        <v>55</v>
      </c>
      <c r="T2887" t="s">
        <v>55</v>
      </c>
      <c r="U2887" t="s">
        <v>2238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61</v>
      </c>
      <c r="AC2887" t="s">
        <v>60</v>
      </c>
      <c r="AD2887" t="s">
        <v>61</v>
      </c>
      <c r="AE2887" t="s">
        <v>61</v>
      </c>
      <c r="AF2887" t="s">
        <v>1271</v>
      </c>
      <c r="AG2887" t="s">
        <v>1272</v>
      </c>
      <c r="AH2887">
        <v>3</v>
      </c>
      <c r="AI2887">
        <f>"07211     "</f>
        <v>0</v>
      </c>
      <c r="AJ2887" t="s">
        <v>239</v>
      </c>
      <c r="AK2887" t="s">
        <v>240</v>
      </c>
      <c r="AL2887" t="s">
        <v>284</v>
      </c>
      <c r="AM2887" t="s">
        <v>285</v>
      </c>
      <c r="AN2887" t="s">
        <v>286</v>
      </c>
      <c r="AO2887" t="s">
        <v>85</v>
      </c>
    </row>
    <row r="2888" spans="1:41">
      <c r="A2888">
        <v>2877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4028</v>
      </c>
      <c r="I2888" t="s">
        <v>2235</v>
      </c>
      <c r="J2888" t="s">
        <v>2236</v>
      </c>
      <c r="K2888" t="s">
        <v>48</v>
      </c>
      <c r="L2888" t="s">
        <v>49</v>
      </c>
      <c r="M2888">
        <v>18</v>
      </c>
      <c r="N2888" t="s">
        <v>2237</v>
      </c>
      <c r="O2888" t="s">
        <v>51</v>
      </c>
      <c r="P2888" t="s">
        <v>280</v>
      </c>
      <c r="Q2888" t="s">
        <v>92</v>
      </c>
      <c r="R2888" t="s">
        <v>237</v>
      </c>
      <c r="S2888" t="s">
        <v>55</v>
      </c>
      <c r="T2888" t="s">
        <v>55</v>
      </c>
      <c r="U2888" t="s">
        <v>2238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61</v>
      </c>
      <c r="AC2888" t="s">
        <v>60</v>
      </c>
      <c r="AD2888" t="s">
        <v>61</v>
      </c>
      <c r="AE2888" t="s">
        <v>61</v>
      </c>
      <c r="AF2888" t="s">
        <v>1271</v>
      </c>
      <c r="AG2888" t="s">
        <v>1272</v>
      </c>
      <c r="AH2888">
        <v>6</v>
      </c>
      <c r="AI2888">
        <f>"07211     "</f>
        <v>0</v>
      </c>
      <c r="AJ2888" t="s">
        <v>239</v>
      </c>
      <c r="AK2888" t="s">
        <v>240</v>
      </c>
      <c r="AL2888" t="s">
        <v>1868</v>
      </c>
      <c r="AM2888" t="s">
        <v>1869</v>
      </c>
      <c r="AN2888" t="s">
        <v>286</v>
      </c>
      <c r="AO2888" t="s">
        <v>85</v>
      </c>
    </row>
    <row r="2889" spans="1:41">
      <c r="A2889">
        <v>2878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4028</v>
      </c>
      <c r="I2889" t="s">
        <v>2235</v>
      </c>
      <c r="J2889" t="s">
        <v>2236</v>
      </c>
      <c r="K2889" t="s">
        <v>48</v>
      </c>
      <c r="L2889" t="s">
        <v>49</v>
      </c>
      <c r="M2889">
        <v>18</v>
      </c>
      <c r="N2889" t="s">
        <v>2237</v>
      </c>
      <c r="O2889" t="s">
        <v>51</v>
      </c>
      <c r="P2889" t="s">
        <v>280</v>
      </c>
      <c r="Q2889" t="s">
        <v>92</v>
      </c>
      <c r="R2889" t="s">
        <v>237</v>
      </c>
      <c r="S2889" t="s">
        <v>55</v>
      </c>
      <c r="T2889" t="s">
        <v>55</v>
      </c>
      <c r="U2889" t="s">
        <v>2238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61</v>
      </c>
      <c r="AC2889" t="s">
        <v>60</v>
      </c>
      <c r="AD2889" t="s">
        <v>61</v>
      </c>
      <c r="AE2889" t="s">
        <v>61</v>
      </c>
      <c r="AF2889" t="s">
        <v>1271</v>
      </c>
      <c r="AG2889" t="s">
        <v>1272</v>
      </c>
      <c r="AH2889">
        <v>7</v>
      </c>
      <c r="AI2889">
        <f>"07211     "</f>
        <v>0</v>
      </c>
      <c r="AJ2889" t="s">
        <v>239</v>
      </c>
      <c r="AK2889" t="s">
        <v>240</v>
      </c>
      <c r="AL2889" t="s">
        <v>284</v>
      </c>
      <c r="AM2889" t="s">
        <v>285</v>
      </c>
      <c r="AN2889" t="s">
        <v>286</v>
      </c>
      <c r="AO2889" t="s">
        <v>142</v>
      </c>
    </row>
    <row r="2890" spans="1:41">
      <c r="A2890">
        <v>2879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4028</v>
      </c>
      <c r="I2890" t="s">
        <v>2235</v>
      </c>
      <c r="J2890" t="s">
        <v>2236</v>
      </c>
      <c r="K2890" t="s">
        <v>48</v>
      </c>
      <c r="L2890" t="s">
        <v>49</v>
      </c>
      <c r="M2890">
        <v>18</v>
      </c>
      <c r="N2890" t="s">
        <v>2237</v>
      </c>
      <c r="O2890" t="s">
        <v>51</v>
      </c>
      <c r="P2890" t="s">
        <v>280</v>
      </c>
      <c r="Q2890" t="s">
        <v>92</v>
      </c>
      <c r="R2890" t="s">
        <v>237</v>
      </c>
      <c r="S2890" t="s">
        <v>55</v>
      </c>
      <c r="T2890" t="s">
        <v>55</v>
      </c>
      <c r="U2890" t="s">
        <v>2238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61</v>
      </c>
      <c r="AC2890" t="s">
        <v>60</v>
      </c>
      <c r="AD2890" t="s">
        <v>61</v>
      </c>
      <c r="AE2890" t="s">
        <v>61</v>
      </c>
      <c r="AF2890" t="s">
        <v>1271</v>
      </c>
      <c r="AG2890" t="s">
        <v>1272</v>
      </c>
      <c r="AH2890">
        <v>9</v>
      </c>
      <c r="AI2890">
        <f>"07211     "</f>
        <v>0</v>
      </c>
      <c r="AJ2890" t="s">
        <v>239</v>
      </c>
      <c r="AK2890" t="s">
        <v>240</v>
      </c>
      <c r="AL2890" t="s">
        <v>1868</v>
      </c>
      <c r="AM2890" t="s">
        <v>1869</v>
      </c>
      <c r="AN2890" t="s">
        <v>286</v>
      </c>
      <c r="AO2890" t="s">
        <v>142</v>
      </c>
    </row>
    <row r="2891" spans="1:41">
      <c r="A2891">
        <v>2883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4028</v>
      </c>
      <c r="I2891" t="s">
        <v>2235</v>
      </c>
      <c r="J2891" t="s">
        <v>2236</v>
      </c>
      <c r="K2891" t="s">
        <v>48</v>
      </c>
      <c r="L2891" t="s">
        <v>49</v>
      </c>
      <c r="M2891">
        <v>18</v>
      </c>
      <c r="N2891" t="s">
        <v>2237</v>
      </c>
      <c r="O2891" t="s">
        <v>51</v>
      </c>
      <c r="P2891" t="s">
        <v>280</v>
      </c>
      <c r="Q2891" t="s">
        <v>92</v>
      </c>
      <c r="R2891" t="s">
        <v>237</v>
      </c>
      <c r="S2891" t="s">
        <v>55</v>
      </c>
      <c r="T2891" t="s">
        <v>55</v>
      </c>
      <c r="U2891" t="s">
        <v>2238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61</v>
      </c>
      <c r="AC2891" t="s">
        <v>60</v>
      </c>
      <c r="AD2891" t="s">
        <v>61</v>
      </c>
      <c r="AE2891" t="s">
        <v>61</v>
      </c>
      <c r="AF2891" t="s">
        <v>1271</v>
      </c>
      <c r="AG2891" t="s">
        <v>1272</v>
      </c>
      <c r="AH2891">
        <v>13</v>
      </c>
      <c r="AI2891">
        <f>"07211     "</f>
        <v>0</v>
      </c>
      <c r="AJ2891" t="s">
        <v>239</v>
      </c>
      <c r="AK2891" t="s">
        <v>240</v>
      </c>
      <c r="AL2891" t="s">
        <v>140</v>
      </c>
      <c r="AM2891" t="s">
        <v>141</v>
      </c>
      <c r="AN2891" t="s">
        <v>286</v>
      </c>
      <c r="AO2891" t="s">
        <v>70</v>
      </c>
    </row>
    <row r="2892" spans="1:41">
      <c r="A2892">
        <v>2884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4028</v>
      </c>
      <c r="I2892" t="s">
        <v>2235</v>
      </c>
      <c r="J2892" t="s">
        <v>2236</v>
      </c>
      <c r="K2892" t="s">
        <v>48</v>
      </c>
      <c r="L2892" t="s">
        <v>49</v>
      </c>
      <c r="M2892">
        <v>18</v>
      </c>
      <c r="N2892" t="s">
        <v>2237</v>
      </c>
      <c r="O2892" t="s">
        <v>51</v>
      </c>
      <c r="P2892" t="s">
        <v>280</v>
      </c>
      <c r="Q2892" t="s">
        <v>92</v>
      </c>
      <c r="R2892" t="s">
        <v>237</v>
      </c>
      <c r="S2892" t="s">
        <v>55</v>
      </c>
      <c r="T2892" t="s">
        <v>55</v>
      </c>
      <c r="U2892" t="s">
        <v>2238</v>
      </c>
      <c r="V2892" t="s">
        <v>80</v>
      </c>
      <c r="W2892" t="s">
        <v>80</v>
      </c>
      <c r="X2892" t="s">
        <v>60</v>
      </c>
      <c r="Y2892" t="s">
        <v>60</v>
      </c>
      <c r="Z2892" t="s">
        <v>60</v>
      </c>
      <c r="AA2892" t="s">
        <v>61</v>
      </c>
      <c r="AB2892" t="s">
        <v>61</v>
      </c>
      <c r="AC2892" t="s">
        <v>60</v>
      </c>
      <c r="AD2892" t="s">
        <v>61</v>
      </c>
      <c r="AE2892" t="s">
        <v>61</v>
      </c>
      <c r="AF2892" t="s">
        <v>1271</v>
      </c>
      <c r="AG2892" t="s">
        <v>1272</v>
      </c>
      <c r="AH2892">
        <v>15</v>
      </c>
      <c r="AI2892">
        <f>"07211     "</f>
        <v>0</v>
      </c>
      <c r="AJ2892" t="s">
        <v>239</v>
      </c>
      <c r="AK2892" t="s">
        <v>240</v>
      </c>
      <c r="AL2892" t="s">
        <v>140</v>
      </c>
      <c r="AM2892" t="s">
        <v>141</v>
      </c>
      <c r="AN2892" t="s">
        <v>286</v>
      </c>
      <c r="AO2892" t="s">
        <v>70</v>
      </c>
    </row>
    <row r="2893" spans="1:41">
      <c r="A2893">
        <v>2885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4028</v>
      </c>
      <c r="I2893" t="s">
        <v>2235</v>
      </c>
      <c r="J2893" t="s">
        <v>2236</v>
      </c>
      <c r="K2893" t="s">
        <v>48</v>
      </c>
      <c r="L2893" t="s">
        <v>49</v>
      </c>
      <c r="M2893">
        <v>18</v>
      </c>
      <c r="N2893" t="s">
        <v>2237</v>
      </c>
      <c r="O2893" t="s">
        <v>51</v>
      </c>
      <c r="P2893" t="s">
        <v>280</v>
      </c>
      <c r="Q2893" t="s">
        <v>92</v>
      </c>
      <c r="R2893" t="s">
        <v>237</v>
      </c>
      <c r="S2893" t="s">
        <v>55</v>
      </c>
      <c r="T2893" t="s">
        <v>55</v>
      </c>
      <c r="U2893" t="s">
        <v>2238</v>
      </c>
      <c r="V2893" t="s">
        <v>80</v>
      </c>
      <c r="W2893" t="s">
        <v>80</v>
      </c>
      <c r="X2893" t="s">
        <v>60</v>
      </c>
      <c r="Y2893" t="s">
        <v>60</v>
      </c>
      <c r="Z2893" t="s">
        <v>60</v>
      </c>
      <c r="AA2893" t="s">
        <v>61</v>
      </c>
      <c r="AB2893" t="s">
        <v>61</v>
      </c>
      <c r="AC2893" t="s">
        <v>60</v>
      </c>
      <c r="AD2893" t="s">
        <v>61</v>
      </c>
      <c r="AE2893" t="s">
        <v>61</v>
      </c>
      <c r="AF2893" t="s">
        <v>1271</v>
      </c>
      <c r="AG2893" t="s">
        <v>1272</v>
      </c>
      <c r="AH2893">
        <v>16</v>
      </c>
      <c r="AI2893">
        <f>"07211     "</f>
        <v>0</v>
      </c>
      <c r="AJ2893" t="s">
        <v>239</v>
      </c>
      <c r="AK2893" t="s">
        <v>240</v>
      </c>
      <c r="AL2893" t="s">
        <v>1826</v>
      </c>
      <c r="AM2893" t="s">
        <v>1827</v>
      </c>
      <c r="AN2893" t="s">
        <v>286</v>
      </c>
      <c r="AO2893" t="s">
        <v>70</v>
      </c>
    </row>
    <row r="2894" spans="1:41">
      <c r="A2894">
        <v>2886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4028</v>
      </c>
      <c r="I2894" t="s">
        <v>2235</v>
      </c>
      <c r="J2894" t="s">
        <v>2236</v>
      </c>
      <c r="K2894" t="s">
        <v>48</v>
      </c>
      <c r="L2894" t="s">
        <v>49</v>
      </c>
      <c r="M2894">
        <v>18</v>
      </c>
      <c r="N2894" t="s">
        <v>2237</v>
      </c>
      <c r="O2894" t="s">
        <v>51</v>
      </c>
      <c r="P2894" t="s">
        <v>280</v>
      </c>
      <c r="Q2894" t="s">
        <v>92</v>
      </c>
      <c r="R2894" t="s">
        <v>237</v>
      </c>
      <c r="S2894" t="s">
        <v>55</v>
      </c>
      <c r="T2894" t="s">
        <v>55</v>
      </c>
      <c r="U2894" t="s">
        <v>2238</v>
      </c>
      <c r="V2894" t="s">
        <v>80</v>
      </c>
      <c r="W2894" t="s">
        <v>80</v>
      </c>
      <c r="X2894" t="s">
        <v>60</v>
      </c>
      <c r="Y2894" t="s">
        <v>60</v>
      </c>
      <c r="Z2894" t="s">
        <v>60</v>
      </c>
      <c r="AA2894" t="s">
        <v>61</v>
      </c>
      <c r="AB2894" t="s">
        <v>61</v>
      </c>
      <c r="AC2894" t="s">
        <v>60</v>
      </c>
      <c r="AD2894" t="s">
        <v>61</v>
      </c>
      <c r="AE2894" t="s">
        <v>61</v>
      </c>
      <c r="AF2894" t="s">
        <v>1271</v>
      </c>
      <c r="AG2894" t="s">
        <v>1272</v>
      </c>
      <c r="AH2894">
        <v>17</v>
      </c>
      <c r="AI2894">
        <f>"07211     "</f>
        <v>0</v>
      </c>
      <c r="AJ2894" t="s">
        <v>239</v>
      </c>
      <c r="AK2894" t="s">
        <v>240</v>
      </c>
      <c r="AL2894" t="s">
        <v>1826</v>
      </c>
      <c r="AM2894" t="s">
        <v>1827</v>
      </c>
      <c r="AN2894" t="s">
        <v>286</v>
      </c>
      <c r="AO2894" t="s">
        <v>70</v>
      </c>
    </row>
    <row r="2895" spans="1:41">
      <c r="A2895">
        <v>2887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2235</v>
      </c>
      <c r="J2895" t="s">
        <v>2236</v>
      </c>
      <c r="K2895" t="s">
        <v>48</v>
      </c>
      <c r="L2895" t="s">
        <v>49</v>
      </c>
      <c r="M2895">
        <v>18</v>
      </c>
      <c r="N2895" t="s">
        <v>2237</v>
      </c>
      <c r="O2895" t="s">
        <v>51</v>
      </c>
      <c r="P2895" t="s">
        <v>280</v>
      </c>
      <c r="Q2895" t="s">
        <v>92</v>
      </c>
      <c r="R2895" t="s">
        <v>237</v>
      </c>
      <c r="S2895" t="s">
        <v>55</v>
      </c>
      <c r="T2895" t="s">
        <v>55</v>
      </c>
      <c r="U2895" t="s">
        <v>2238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1271</v>
      </c>
      <c r="AG2895" t="s">
        <v>1272</v>
      </c>
      <c r="AH2895">
        <v>18</v>
      </c>
      <c r="AI2895">
        <f>"07211     "</f>
        <v>0</v>
      </c>
      <c r="AJ2895" t="s">
        <v>239</v>
      </c>
      <c r="AK2895" t="s">
        <v>240</v>
      </c>
      <c r="AL2895" t="s">
        <v>1826</v>
      </c>
      <c r="AM2895" t="s">
        <v>1827</v>
      </c>
      <c r="AN2895" t="s">
        <v>286</v>
      </c>
      <c r="AO2895" t="s">
        <v>70</v>
      </c>
    </row>
    <row r="2896" spans="1:41">
      <c r="A2896">
        <v>2888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2235</v>
      </c>
      <c r="J2896" t="s">
        <v>2236</v>
      </c>
      <c r="K2896" t="s">
        <v>48</v>
      </c>
      <c r="L2896" t="s">
        <v>49</v>
      </c>
      <c r="M2896">
        <v>18</v>
      </c>
      <c r="N2896" t="s">
        <v>2237</v>
      </c>
      <c r="O2896" t="s">
        <v>51</v>
      </c>
      <c r="P2896" t="s">
        <v>280</v>
      </c>
      <c r="Q2896" t="s">
        <v>92</v>
      </c>
      <c r="R2896" t="s">
        <v>237</v>
      </c>
      <c r="S2896" t="s">
        <v>55</v>
      </c>
      <c r="T2896" t="s">
        <v>55</v>
      </c>
      <c r="U2896" t="s">
        <v>2238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1271</v>
      </c>
      <c r="AG2896" t="s">
        <v>1272</v>
      </c>
      <c r="AH2896">
        <v>20</v>
      </c>
      <c r="AI2896">
        <f>"07211     "</f>
        <v>0</v>
      </c>
      <c r="AJ2896" t="s">
        <v>239</v>
      </c>
      <c r="AK2896" t="s">
        <v>240</v>
      </c>
      <c r="AL2896" t="s">
        <v>1826</v>
      </c>
      <c r="AM2896" t="s">
        <v>1827</v>
      </c>
      <c r="AN2896" t="s">
        <v>286</v>
      </c>
      <c r="AO2896" t="s">
        <v>1505</v>
      </c>
    </row>
    <row r="2897" spans="1:41">
      <c r="A2897">
        <v>2889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2235</v>
      </c>
      <c r="J2897" t="s">
        <v>2236</v>
      </c>
      <c r="K2897" t="s">
        <v>48</v>
      </c>
      <c r="L2897" t="s">
        <v>49</v>
      </c>
      <c r="M2897">
        <v>18</v>
      </c>
      <c r="N2897" t="s">
        <v>2237</v>
      </c>
      <c r="O2897" t="s">
        <v>51</v>
      </c>
      <c r="P2897" t="s">
        <v>280</v>
      </c>
      <c r="Q2897" t="s">
        <v>92</v>
      </c>
      <c r="R2897" t="s">
        <v>237</v>
      </c>
      <c r="S2897" t="s">
        <v>55</v>
      </c>
      <c r="T2897" t="s">
        <v>55</v>
      </c>
      <c r="U2897" t="s">
        <v>2238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1271</v>
      </c>
      <c r="AG2897" t="s">
        <v>1272</v>
      </c>
      <c r="AH2897">
        <v>21</v>
      </c>
      <c r="AI2897">
        <f>"07211     "</f>
        <v>0</v>
      </c>
      <c r="AJ2897" t="s">
        <v>239</v>
      </c>
      <c r="AK2897" t="s">
        <v>240</v>
      </c>
      <c r="AL2897" t="s">
        <v>140</v>
      </c>
      <c r="AM2897" t="s">
        <v>141</v>
      </c>
      <c r="AN2897" t="s">
        <v>286</v>
      </c>
      <c r="AO2897" t="s">
        <v>70</v>
      </c>
    </row>
    <row r="2898" spans="1:41">
      <c r="A2898">
        <v>2890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2235</v>
      </c>
      <c r="J2898" t="s">
        <v>2236</v>
      </c>
      <c r="K2898" t="s">
        <v>48</v>
      </c>
      <c r="L2898" t="s">
        <v>49</v>
      </c>
      <c r="M2898">
        <v>18</v>
      </c>
      <c r="N2898" t="s">
        <v>2237</v>
      </c>
      <c r="O2898" t="s">
        <v>51</v>
      </c>
      <c r="P2898" t="s">
        <v>280</v>
      </c>
      <c r="Q2898" t="s">
        <v>92</v>
      </c>
      <c r="R2898" t="s">
        <v>237</v>
      </c>
      <c r="S2898" t="s">
        <v>55</v>
      </c>
      <c r="T2898" t="s">
        <v>55</v>
      </c>
      <c r="U2898" t="s">
        <v>2238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1271</v>
      </c>
      <c r="AG2898" t="s">
        <v>1272</v>
      </c>
      <c r="AH2898">
        <v>22</v>
      </c>
      <c r="AI2898">
        <f>"07211     "</f>
        <v>0</v>
      </c>
      <c r="AJ2898" t="s">
        <v>239</v>
      </c>
      <c r="AK2898" t="s">
        <v>240</v>
      </c>
      <c r="AL2898" t="s">
        <v>1870</v>
      </c>
      <c r="AM2898" t="s">
        <v>1871</v>
      </c>
      <c r="AN2898" t="s">
        <v>286</v>
      </c>
      <c r="AO2898" t="s">
        <v>70</v>
      </c>
    </row>
    <row r="2899" spans="1:41">
      <c r="A2899">
        <v>2908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2235</v>
      </c>
      <c r="J2899" t="s">
        <v>2236</v>
      </c>
      <c r="K2899" t="s">
        <v>48</v>
      </c>
      <c r="L2899" t="s">
        <v>49</v>
      </c>
      <c r="M2899">
        <v>18</v>
      </c>
      <c r="N2899" t="s">
        <v>2237</v>
      </c>
      <c r="O2899" t="s">
        <v>51</v>
      </c>
      <c r="P2899" t="s">
        <v>280</v>
      </c>
      <c r="Q2899" t="s">
        <v>92</v>
      </c>
      <c r="R2899" t="s">
        <v>237</v>
      </c>
      <c r="S2899" t="s">
        <v>55</v>
      </c>
      <c r="T2899" t="s">
        <v>55</v>
      </c>
      <c r="U2899" t="s">
        <v>2238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1271</v>
      </c>
      <c r="AG2899" t="s">
        <v>1272</v>
      </c>
      <c r="AH2899">
        <v>47</v>
      </c>
      <c r="AI2899">
        <f>"07211     "</f>
        <v>0</v>
      </c>
      <c r="AJ2899" t="s">
        <v>239</v>
      </c>
      <c r="AK2899" t="s">
        <v>240</v>
      </c>
      <c r="AL2899" t="s">
        <v>1456</v>
      </c>
      <c r="AM2899" t="s">
        <v>1457</v>
      </c>
      <c r="AN2899" t="s">
        <v>286</v>
      </c>
      <c r="AO2899" t="s">
        <v>737</v>
      </c>
    </row>
    <row r="2900" spans="1:41">
      <c r="A2900">
        <v>2891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4028</v>
      </c>
      <c r="I2900" t="s">
        <v>2235</v>
      </c>
      <c r="J2900" t="s">
        <v>2236</v>
      </c>
      <c r="K2900" t="s">
        <v>48</v>
      </c>
      <c r="L2900" t="s">
        <v>49</v>
      </c>
      <c r="M2900">
        <v>18</v>
      </c>
      <c r="N2900" t="s">
        <v>2237</v>
      </c>
      <c r="O2900" t="s">
        <v>51</v>
      </c>
      <c r="P2900" t="s">
        <v>280</v>
      </c>
      <c r="Q2900" t="s">
        <v>92</v>
      </c>
      <c r="R2900" t="s">
        <v>237</v>
      </c>
      <c r="S2900" t="s">
        <v>55</v>
      </c>
      <c r="T2900" t="s">
        <v>55</v>
      </c>
      <c r="U2900" t="s">
        <v>2238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61</v>
      </c>
      <c r="AC2900" t="s">
        <v>60</v>
      </c>
      <c r="AD2900" t="s">
        <v>61</v>
      </c>
      <c r="AE2900" t="s">
        <v>61</v>
      </c>
      <c r="AF2900" t="s">
        <v>1271</v>
      </c>
      <c r="AG2900" t="s">
        <v>1272</v>
      </c>
      <c r="AH2900">
        <v>23</v>
      </c>
      <c r="AI2900">
        <f>"07211     "</f>
        <v>0</v>
      </c>
      <c r="AJ2900" t="s">
        <v>239</v>
      </c>
      <c r="AK2900" t="s">
        <v>240</v>
      </c>
      <c r="AL2900" t="s">
        <v>1870</v>
      </c>
      <c r="AM2900" t="s">
        <v>1871</v>
      </c>
      <c r="AN2900" t="s">
        <v>286</v>
      </c>
      <c r="AO2900" t="s">
        <v>70</v>
      </c>
    </row>
    <row r="2901" spans="1:41">
      <c r="A2901">
        <v>2892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2235</v>
      </c>
      <c r="J2901" t="s">
        <v>2236</v>
      </c>
      <c r="K2901" t="s">
        <v>48</v>
      </c>
      <c r="L2901" t="s">
        <v>49</v>
      </c>
      <c r="M2901">
        <v>18</v>
      </c>
      <c r="N2901" t="s">
        <v>2237</v>
      </c>
      <c r="O2901" t="s">
        <v>51</v>
      </c>
      <c r="P2901" t="s">
        <v>280</v>
      </c>
      <c r="Q2901" t="s">
        <v>92</v>
      </c>
      <c r="R2901" t="s">
        <v>237</v>
      </c>
      <c r="S2901" t="s">
        <v>55</v>
      </c>
      <c r="T2901" t="s">
        <v>55</v>
      </c>
      <c r="U2901" t="s">
        <v>2238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1271</v>
      </c>
      <c r="AG2901" t="s">
        <v>1272</v>
      </c>
      <c r="AH2901">
        <v>24</v>
      </c>
      <c r="AI2901">
        <f>"07211     "</f>
        <v>0</v>
      </c>
      <c r="AJ2901" t="s">
        <v>239</v>
      </c>
      <c r="AK2901" t="s">
        <v>240</v>
      </c>
      <c r="AL2901" t="s">
        <v>140</v>
      </c>
      <c r="AM2901" t="s">
        <v>141</v>
      </c>
      <c r="AN2901" t="s">
        <v>286</v>
      </c>
      <c r="AO2901" t="s">
        <v>70</v>
      </c>
    </row>
    <row r="2902" spans="1:41">
      <c r="A2902">
        <v>2893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2235</v>
      </c>
      <c r="J2902" t="s">
        <v>2236</v>
      </c>
      <c r="K2902" t="s">
        <v>48</v>
      </c>
      <c r="L2902" t="s">
        <v>49</v>
      </c>
      <c r="M2902">
        <v>18</v>
      </c>
      <c r="N2902" t="s">
        <v>2237</v>
      </c>
      <c r="O2902" t="s">
        <v>51</v>
      </c>
      <c r="P2902" t="s">
        <v>280</v>
      </c>
      <c r="Q2902" t="s">
        <v>92</v>
      </c>
      <c r="R2902" t="s">
        <v>237</v>
      </c>
      <c r="S2902" t="s">
        <v>55</v>
      </c>
      <c r="T2902" t="s">
        <v>55</v>
      </c>
      <c r="U2902" t="s">
        <v>2238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1271</v>
      </c>
      <c r="AG2902" t="s">
        <v>1272</v>
      </c>
      <c r="AH2902">
        <v>25</v>
      </c>
      <c r="AI2902">
        <f>"07211     "</f>
        <v>0</v>
      </c>
      <c r="AJ2902" t="s">
        <v>239</v>
      </c>
      <c r="AK2902" t="s">
        <v>240</v>
      </c>
      <c r="AL2902" t="s">
        <v>140</v>
      </c>
      <c r="AM2902" t="s">
        <v>141</v>
      </c>
      <c r="AN2902" t="s">
        <v>286</v>
      </c>
      <c r="AO2902" t="s">
        <v>70</v>
      </c>
    </row>
    <row r="2903" spans="1:41">
      <c r="A2903">
        <v>2894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4028</v>
      </c>
      <c r="I2903" t="s">
        <v>2235</v>
      </c>
      <c r="J2903" t="s">
        <v>2236</v>
      </c>
      <c r="K2903" t="s">
        <v>48</v>
      </c>
      <c r="L2903" t="s">
        <v>49</v>
      </c>
      <c r="M2903">
        <v>18</v>
      </c>
      <c r="N2903" t="s">
        <v>2237</v>
      </c>
      <c r="O2903" t="s">
        <v>51</v>
      </c>
      <c r="P2903" t="s">
        <v>280</v>
      </c>
      <c r="Q2903" t="s">
        <v>92</v>
      </c>
      <c r="R2903" t="s">
        <v>237</v>
      </c>
      <c r="S2903" t="s">
        <v>55</v>
      </c>
      <c r="T2903" t="s">
        <v>55</v>
      </c>
      <c r="U2903" t="s">
        <v>2238</v>
      </c>
      <c r="V2903" t="s">
        <v>80</v>
      </c>
      <c r="W2903" t="s">
        <v>80</v>
      </c>
      <c r="X2903" t="s">
        <v>60</v>
      </c>
      <c r="Y2903" t="s">
        <v>60</v>
      </c>
      <c r="Z2903" t="s">
        <v>60</v>
      </c>
      <c r="AA2903" t="s">
        <v>61</v>
      </c>
      <c r="AB2903" t="s">
        <v>61</v>
      </c>
      <c r="AC2903" t="s">
        <v>60</v>
      </c>
      <c r="AD2903" t="s">
        <v>61</v>
      </c>
      <c r="AE2903" t="s">
        <v>61</v>
      </c>
      <c r="AF2903" t="s">
        <v>1271</v>
      </c>
      <c r="AG2903" t="s">
        <v>1272</v>
      </c>
      <c r="AH2903">
        <v>26</v>
      </c>
      <c r="AI2903">
        <f>"07211     "</f>
        <v>0</v>
      </c>
      <c r="AJ2903" t="s">
        <v>239</v>
      </c>
      <c r="AK2903" t="s">
        <v>240</v>
      </c>
      <c r="AL2903" t="s">
        <v>140</v>
      </c>
      <c r="AM2903" t="s">
        <v>141</v>
      </c>
      <c r="AN2903" t="s">
        <v>286</v>
      </c>
      <c r="AO2903" t="s">
        <v>70</v>
      </c>
    </row>
    <row r="2904" spans="1:41">
      <c r="A2904">
        <v>2898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2235</v>
      </c>
      <c r="J2904" t="s">
        <v>2236</v>
      </c>
      <c r="K2904" t="s">
        <v>48</v>
      </c>
      <c r="L2904" t="s">
        <v>49</v>
      </c>
      <c r="M2904">
        <v>18</v>
      </c>
      <c r="N2904" t="s">
        <v>2237</v>
      </c>
      <c r="O2904" t="s">
        <v>51</v>
      </c>
      <c r="P2904" t="s">
        <v>280</v>
      </c>
      <c r="Q2904" t="s">
        <v>92</v>
      </c>
      <c r="R2904" t="s">
        <v>237</v>
      </c>
      <c r="S2904" t="s">
        <v>55</v>
      </c>
      <c r="T2904" t="s">
        <v>55</v>
      </c>
      <c r="U2904" t="s">
        <v>2238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1271</v>
      </c>
      <c r="AG2904" t="s">
        <v>1272</v>
      </c>
      <c r="AH2904">
        <v>30</v>
      </c>
      <c r="AI2904">
        <f>"07211     "</f>
        <v>0</v>
      </c>
      <c r="AJ2904" t="s">
        <v>239</v>
      </c>
      <c r="AK2904" t="s">
        <v>240</v>
      </c>
      <c r="AL2904" t="s">
        <v>1456</v>
      </c>
      <c r="AM2904" t="s">
        <v>1457</v>
      </c>
      <c r="AN2904" t="s">
        <v>286</v>
      </c>
      <c r="AO2904" t="s">
        <v>70</v>
      </c>
    </row>
    <row r="2905" spans="1:41">
      <c r="A2905">
        <v>2899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4028</v>
      </c>
      <c r="I2905" t="s">
        <v>2235</v>
      </c>
      <c r="J2905" t="s">
        <v>2236</v>
      </c>
      <c r="K2905" t="s">
        <v>48</v>
      </c>
      <c r="L2905" t="s">
        <v>49</v>
      </c>
      <c r="M2905">
        <v>18</v>
      </c>
      <c r="N2905" t="s">
        <v>2237</v>
      </c>
      <c r="O2905" t="s">
        <v>51</v>
      </c>
      <c r="P2905" t="s">
        <v>280</v>
      </c>
      <c r="Q2905" t="s">
        <v>92</v>
      </c>
      <c r="R2905" t="s">
        <v>237</v>
      </c>
      <c r="S2905" t="s">
        <v>55</v>
      </c>
      <c r="T2905" t="s">
        <v>55</v>
      </c>
      <c r="U2905" t="s">
        <v>2238</v>
      </c>
      <c r="V2905" t="s">
        <v>80</v>
      </c>
      <c r="W2905" t="s">
        <v>80</v>
      </c>
      <c r="X2905" t="s">
        <v>60</v>
      </c>
      <c r="Y2905" t="s">
        <v>60</v>
      </c>
      <c r="Z2905" t="s">
        <v>60</v>
      </c>
      <c r="AA2905" t="s">
        <v>61</v>
      </c>
      <c r="AB2905" t="s">
        <v>61</v>
      </c>
      <c r="AC2905" t="s">
        <v>60</v>
      </c>
      <c r="AD2905" t="s">
        <v>61</v>
      </c>
      <c r="AE2905" t="s">
        <v>61</v>
      </c>
      <c r="AF2905" t="s">
        <v>1271</v>
      </c>
      <c r="AG2905" t="s">
        <v>1272</v>
      </c>
      <c r="AH2905">
        <v>31</v>
      </c>
      <c r="AI2905">
        <f>"07211     "</f>
        <v>0</v>
      </c>
      <c r="AJ2905" t="s">
        <v>239</v>
      </c>
      <c r="AK2905" t="s">
        <v>240</v>
      </c>
      <c r="AL2905" t="s">
        <v>140</v>
      </c>
      <c r="AM2905" t="s">
        <v>141</v>
      </c>
      <c r="AN2905" t="s">
        <v>286</v>
      </c>
      <c r="AO2905" t="s">
        <v>70</v>
      </c>
    </row>
    <row r="2906" spans="1:41">
      <c r="A2906">
        <v>2900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4028</v>
      </c>
      <c r="I2906" t="s">
        <v>2235</v>
      </c>
      <c r="J2906" t="s">
        <v>2236</v>
      </c>
      <c r="K2906" t="s">
        <v>48</v>
      </c>
      <c r="L2906" t="s">
        <v>49</v>
      </c>
      <c r="M2906">
        <v>18</v>
      </c>
      <c r="N2906" t="s">
        <v>2237</v>
      </c>
      <c r="O2906" t="s">
        <v>51</v>
      </c>
      <c r="P2906" t="s">
        <v>280</v>
      </c>
      <c r="Q2906" t="s">
        <v>92</v>
      </c>
      <c r="R2906" t="s">
        <v>237</v>
      </c>
      <c r="S2906" t="s">
        <v>55</v>
      </c>
      <c r="T2906" t="s">
        <v>55</v>
      </c>
      <c r="U2906" t="s">
        <v>2238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61</v>
      </c>
      <c r="AC2906" t="s">
        <v>60</v>
      </c>
      <c r="AD2906" t="s">
        <v>61</v>
      </c>
      <c r="AE2906" t="s">
        <v>61</v>
      </c>
      <c r="AF2906" t="s">
        <v>1271</v>
      </c>
      <c r="AG2906" t="s">
        <v>1272</v>
      </c>
      <c r="AH2906">
        <v>32</v>
      </c>
      <c r="AI2906">
        <f>"07211     "</f>
        <v>0</v>
      </c>
      <c r="AJ2906" t="s">
        <v>239</v>
      </c>
      <c r="AK2906" t="s">
        <v>240</v>
      </c>
      <c r="AL2906" t="s">
        <v>1870</v>
      </c>
      <c r="AM2906" t="s">
        <v>1871</v>
      </c>
      <c r="AN2906" t="s">
        <v>286</v>
      </c>
      <c r="AO2906" t="s">
        <v>70</v>
      </c>
    </row>
    <row r="2907" spans="1:41">
      <c r="A2907">
        <v>2901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2235</v>
      </c>
      <c r="J2907" t="s">
        <v>2236</v>
      </c>
      <c r="K2907" t="s">
        <v>48</v>
      </c>
      <c r="L2907" t="s">
        <v>49</v>
      </c>
      <c r="M2907">
        <v>18</v>
      </c>
      <c r="N2907" t="s">
        <v>2237</v>
      </c>
      <c r="O2907" t="s">
        <v>51</v>
      </c>
      <c r="P2907" t="s">
        <v>280</v>
      </c>
      <c r="Q2907" t="s">
        <v>92</v>
      </c>
      <c r="R2907" t="s">
        <v>237</v>
      </c>
      <c r="S2907" t="s">
        <v>55</v>
      </c>
      <c r="T2907" t="s">
        <v>55</v>
      </c>
      <c r="U2907" t="s">
        <v>2238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1271</v>
      </c>
      <c r="AG2907" t="s">
        <v>1272</v>
      </c>
      <c r="AH2907">
        <v>33</v>
      </c>
      <c r="AI2907">
        <f>"07211     "</f>
        <v>0</v>
      </c>
      <c r="AJ2907" t="s">
        <v>239</v>
      </c>
      <c r="AK2907" t="s">
        <v>240</v>
      </c>
      <c r="AL2907" t="s">
        <v>284</v>
      </c>
      <c r="AM2907" t="s">
        <v>285</v>
      </c>
      <c r="AN2907" t="s">
        <v>286</v>
      </c>
      <c r="AO2907" t="s">
        <v>70</v>
      </c>
    </row>
    <row r="2908" spans="1:41">
      <c r="A2908">
        <v>2902</v>
      </c>
      <c r="B2908" t="s">
        <v>41</v>
      </c>
      <c r="C2908" t="s">
        <v>42</v>
      </c>
      <c r="D2908" t="s">
        <v>43</v>
      </c>
      <c r="E2908">
        <f>"07"</f>
        <v>0</v>
      </c>
      <c r="F2908" t="s">
        <v>44</v>
      </c>
      <c r="G2908" t="s">
        <v>45</v>
      </c>
      <c r="H2908">
        <v>4028</v>
      </c>
      <c r="I2908" t="s">
        <v>2235</v>
      </c>
      <c r="J2908" t="s">
        <v>2236</v>
      </c>
      <c r="K2908" t="s">
        <v>48</v>
      </c>
      <c r="L2908" t="s">
        <v>49</v>
      </c>
      <c r="M2908">
        <v>18</v>
      </c>
      <c r="N2908" t="s">
        <v>2237</v>
      </c>
      <c r="O2908" t="s">
        <v>51</v>
      </c>
      <c r="P2908" t="s">
        <v>280</v>
      </c>
      <c r="Q2908" t="s">
        <v>92</v>
      </c>
      <c r="R2908" t="s">
        <v>237</v>
      </c>
      <c r="S2908" t="s">
        <v>55</v>
      </c>
      <c r="T2908" t="s">
        <v>55</v>
      </c>
      <c r="U2908" t="s">
        <v>2238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61</v>
      </c>
      <c r="AC2908" t="s">
        <v>60</v>
      </c>
      <c r="AD2908" t="s">
        <v>61</v>
      </c>
      <c r="AE2908" t="s">
        <v>61</v>
      </c>
      <c r="AF2908" t="s">
        <v>1271</v>
      </c>
      <c r="AG2908" t="s">
        <v>1272</v>
      </c>
      <c r="AH2908">
        <v>34</v>
      </c>
      <c r="AI2908">
        <f>"07211     "</f>
        <v>0</v>
      </c>
      <c r="AJ2908" t="s">
        <v>239</v>
      </c>
      <c r="AK2908" t="s">
        <v>240</v>
      </c>
      <c r="AL2908" t="s">
        <v>1456</v>
      </c>
      <c r="AM2908" t="s">
        <v>1457</v>
      </c>
      <c r="AN2908" t="s">
        <v>286</v>
      </c>
      <c r="AO2908" t="s">
        <v>85</v>
      </c>
    </row>
    <row r="2909" spans="1:41">
      <c r="A2909">
        <v>2903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2235</v>
      </c>
      <c r="J2909" t="s">
        <v>2236</v>
      </c>
      <c r="K2909" t="s">
        <v>48</v>
      </c>
      <c r="L2909" t="s">
        <v>49</v>
      </c>
      <c r="M2909">
        <v>18</v>
      </c>
      <c r="N2909" t="s">
        <v>2237</v>
      </c>
      <c r="O2909" t="s">
        <v>51</v>
      </c>
      <c r="P2909" t="s">
        <v>280</v>
      </c>
      <c r="Q2909" t="s">
        <v>92</v>
      </c>
      <c r="R2909" t="s">
        <v>237</v>
      </c>
      <c r="S2909" t="s">
        <v>55</v>
      </c>
      <c r="T2909" t="s">
        <v>55</v>
      </c>
      <c r="U2909" t="s">
        <v>2238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1271</v>
      </c>
      <c r="AG2909" t="s">
        <v>1272</v>
      </c>
      <c r="AH2909">
        <v>35</v>
      </c>
      <c r="AI2909">
        <f>"07211     "</f>
        <v>0</v>
      </c>
      <c r="AJ2909" t="s">
        <v>239</v>
      </c>
      <c r="AK2909" t="s">
        <v>240</v>
      </c>
      <c r="AL2909" t="s">
        <v>1826</v>
      </c>
      <c r="AM2909" t="s">
        <v>1827</v>
      </c>
      <c r="AN2909" t="s">
        <v>286</v>
      </c>
      <c r="AO2909" t="s">
        <v>70</v>
      </c>
    </row>
    <row r="2910" spans="1:41">
      <c r="A2910">
        <v>2904</v>
      </c>
      <c r="B2910" t="s">
        <v>41</v>
      </c>
      <c r="C2910" t="s">
        <v>42</v>
      </c>
      <c r="D2910" t="s">
        <v>43</v>
      </c>
      <c r="E2910">
        <f>"07"</f>
        <v>0</v>
      </c>
      <c r="F2910" t="s">
        <v>44</v>
      </c>
      <c r="G2910" t="s">
        <v>45</v>
      </c>
      <c r="H2910">
        <v>4028</v>
      </c>
      <c r="I2910" t="s">
        <v>2235</v>
      </c>
      <c r="J2910" t="s">
        <v>2236</v>
      </c>
      <c r="K2910" t="s">
        <v>48</v>
      </c>
      <c r="L2910" t="s">
        <v>49</v>
      </c>
      <c r="M2910">
        <v>18</v>
      </c>
      <c r="N2910" t="s">
        <v>2237</v>
      </c>
      <c r="O2910" t="s">
        <v>51</v>
      </c>
      <c r="P2910" t="s">
        <v>280</v>
      </c>
      <c r="Q2910" t="s">
        <v>92</v>
      </c>
      <c r="R2910" t="s">
        <v>237</v>
      </c>
      <c r="S2910" t="s">
        <v>55</v>
      </c>
      <c r="T2910" t="s">
        <v>55</v>
      </c>
      <c r="U2910" t="s">
        <v>2238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61</v>
      </c>
      <c r="AC2910" t="s">
        <v>60</v>
      </c>
      <c r="AD2910" t="s">
        <v>61</v>
      </c>
      <c r="AE2910" t="s">
        <v>61</v>
      </c>
      <c r="AF2910" t="s">
        <v>1271</v>
      </c>
      <c r="AG2910" t="s">
        <v>1272</v>
      </c>
      <c r="AH2910">
        <v>36</v>
      </c>
      <c r="AI2910">
        <f>"07211     "</f>
        <v>0</v>
      </c>
      <c r="AJ2910" t="s">
        <v>239</v>
      </c>
      <c r="AK2910" t="s">
        <v>240</v>
      </c>
      <c r="AL2910" t="s">
        <v>140</v>
      </c>
      <c r="AM2910" t="s">
        <v>141</v>
      </c>
      <c r="AN2910" t="s">
        <v>286</v>
      </c>
      <c r="AO2910" t="s">
        <v>70</v>
      </c>
    </row>
    <row r="2911" spans="1:41">
      <c r="A2911">
        <v>2905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2235</v>
      </c>
      <c r="J2911" t="s">
        <v>2236</v>
      </c>
      <c r="K2911" t="s">
        <v>48</v>
      </c>
      <c r="L2911" t="s">
        <v>49</v>
      </c>
      <c r="M2911">
        <v>18</v>
      </c>
      <c r="N2911" t="s">
        <v>2237</v>
      </c>
      <c r="O2911" t="s">
        <v>51</v>
      </c>
      <c r="P2911" t="s">
        <v>280</v>
      </c>
      <c r="Q2911" t="s">
        <v>92</v>
      </c>
      <c r="R2911" t="s">
        <v>237</v>
      </c>
      <c r="S2911" t="s">
        <v>55</v>
      </c>
      <c r="T2911" t="s">
        <v>55</v>
      </c>
      <c r="U2911" t="s">
        <v>2238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1271</v>
      </c>
      <c r="AG2911" t="s">
        <v>1272</v>
      </c>
      <c r="AH2911">
        <v>37</v>
      </c>
      <c r="AI2911">
        <f>"07211     "</f>
        <v>0</v>
      </c>
      <c r="AJ2911" t="s">
        <v>239</v>
      </c>
      <c r="AK2911" t="s">
        <v>240</v>
      </c>
      <c r="AL2911" t="s">
        <v>1870</v>
      </c>
      <c r="AM2911" t="s">
        <v>1871</v>
      </c>
      <c r="AN2911" t="s">
        <v>286</v>
      </c>
      <c r="AO2911" t="s">
        <v>70</v>
      </c>
    </row>
    <row r="2912" spans="1:41">
      <c r="A2912">
        <v>2906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2235</v>
      </c>
      <c r="J2912" t="s">
        <v>2236</v>
      </c>
      <c r="K2912" t="s">
        <v>48</v>
      </c>
      <c r="L2912" t="s">
        <v>49</v>
      </c>
      <c r="M2912">
        <v>18</v>
      </c>
      <c r="N2912" t="s">
        <v>2237</v>
      </c>
      <c r="O2912" t="s">
        <v>51</v>
      </c>
      <c r="P2912" t="s">
        <v>280</v>
      </c>
      <c r="Q2912" t="s">
        <v>92</v>
      </c>
      <c r="R2912" t="s">
        <v>237</v>
      </c>
      <c r="S2912" t="s">
        <v>55</v>
      </c>
      <c r="T2912" t="s">
        <v>55</v>
      </c>
      <c r="U2912" t="s">
        <v>2238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1271</v>
      </c>
      <c r="AG2912" t="s">
        <v>1272</v>
      </c>
      <c r="AH2912">
        <v>38</v>
      </c>
      <c r="AI2912">
        <f>"07211     "</f>
        <v>0</v>
      </c>
      <c r="AJ2912" t="s">
        <v>239</v>
      </c>
      <c r="AK2912" t="s">
        <v>240</v>
      </c>
      <c r="AL2912" t="s">
        <v>284</v>
      </c>
      <c r="AM2912" t="s">
        <v>285</v>
      </c>
      <c r="AN2912" t="s">
        <v>286</v>
      </c>
      <c r="AO2912" t="s">
        <v>70</v>
      </c>
    </row>
    <row r="2913" spans="1:41">
      <c r="A2913">
        <v>2907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2235</v>
      </c>
      <c r="J2913" t="s">
        <v>2236</v>
      </c>
      <c r="K2913" t="s">
        <v>48</v>
      </c>
      <c r="L2913" t="s">
        <v>49</v>
      </c>
      <c r="M2913">
        <v>18</v>
      </c>
      <c r="N2913" t="s">
        <v>2237</v>
      </c>
      <c r="O2913" t="s">
        <v>51</v>
      </c>
      <c r="P2913" t="s">
        <v>280</v>
      </c>
      <c r="Q2913" t="s">
        <v>92</v>
      </c>
      <c r="R2913" t="s">
        <v>237</v>
      </c>
      <c r="S2913" t="s">
        <v>55</v>
      </c>
      <c r="T2913" t="s">
        <v>55</v>
      </c>
      <c r="U2913" t="s">
        <v>2238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1271</v>
      </c>
      <c r="AG2913" t="s">
        <v>1272</v>
      </c>
      <c r="AH2913">
        <v>46</v>
      </c>
      <c r="AI2913">
        <f>"07211     "</f>
        <v>0</v>
      </c>
      <c r="AJ2913" t="s">
        <v>239</v>
      </c>
      <c r="AK2913" t="s">
        <v>240</v>
      </c>
      <c r="AL2913" t="s">
        <v>1492</v>
      </c>
      <c r="AM2913" t="s">
        <v>1493</v>
      </c>
      <c r="AN2913" t="s">
        <v>286</v>
      </c>
      <c r="AO2913" t="s">
        <v>233</v>
      </c>
    </row>
    <row r="2914" spans="1:41">
      <c r="A2914">
        <v>2909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2235</v>
      </c>
      <c r="J2914" t="s">
        <v>2236</v>
      </c>
      <c r="K2914" t="s">
        <v>48</v>
      </c>
      <c r="L2914" t="s">
        <v>49</v>
      </c>
      <c r="M2914">
        <v>18</v>
      </c>
      <c r="N2914" t="s">
        <v>2237</v>
      </c>
      <c r="O2914" t="s">
        <v>51</v>
      </c>
      <c r="P2914" t="s">
        <v>280</v>
      </c>
      <c r="Q2914" t="s">
        <v>92</v>
      </c>
      <c r="R2914" t="s">
        <v>237</v>
      </c>
      <c r="S2914" t="s">
        <v>55</v>
      </c>
      <c r="T2914" t="s">
        <v>55</v>
      </c>
      <c r="U2914" t="s">
        <v>2238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1271</v>
      </c>
      <c r="AG2914" t="s">
        <v>1272</v>
      </c>
      <c r="AH2914">
        <v>48</v>
      </c>
      <c r="AI2914">
        <f>"07211     "</f>
        <v>0</v>
      </c>
      <c r="AJ2914" t="s">
        <v>239</v>
      </c>
      <c r="AK2914" t="s">
        <v>240</v>
      </c>
      <c r="AL2914" t="s">
        <v>1492</v>
      </c>
      <c r="AM2914" t="s">
        <v>1493</v>
      </c>
      <c r="AN2914" t="s">
        <v>286</v>
      </c>
      <c r="AO2914" t="s">
        <v>70</v>
      </c>
    </row>
    <row r="2915" spans="1:41">
      <c r="A2915">
        <v>2910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2235</v>
      </c>
      <c r="J2915" t="s">
        <v>2236</v>
      </c>
      <c r="K2915" t="s">
        <v>48</v>
      </c>
      <c r="L2915" t="s">
        <v>49</v>
      </c>
      <c r="M2915">
        <v>18</v>
      </c>
      <c r="N2915" t="s">
        <v>2237</v>
      </c>
      <c r="O2915" t="s">
        <v>51</v>
      </c>
      <c r="P2915" t="s">
        <v>280</v>
      </c>
      <c r="Q2915" t="s">
        <v>92</v>
      </c>
      <c r="R2915" t="s">
        <v>237</v>
      </c>
      <c r="S2915" t="s">
        <v>55</v>
      </c>
      <c r="T2915" t="s">
        <v>55</v>
      </c>
      <c r="U2915" t="s">
        <v>2238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1271</v>
      </c>
      <c r="AG2915" t="s">
        <v>1272</v>
      </c>
      <c r="AH2915">
        <v>49</v>
      </c>
      <c r="AI2915">
        <f>"07211     "</f>
        <v>0</v>
      </c>
      <c r="AJ2915" t="s">
        <v>239</v>
      </c>
      <c r="AK2915" t="s">
        <v>240</v>
      </c>
      <c r="AL2915" t="s">
        <v>1868</v>
      </c>
      <c r="AM2915" t="s">
        <v>1869</v>
      </c>
      <c r="AN2915" t="s">
        <v>286</v>
      </c>
      <c r="AO2915" t="s">
        <v>85</v>
      </c>
    </row>
    <row r="2916" spans="1:41">
      <c r="A2916">
        <v>2911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2235</v>
      </c>
      <c r="J2916" t="s">
        <v>2236</v>
      </c>
      <c r="K2916" t="s">
        <v>48</v>
      </c>
      <c r="L2916" t="s">
        <v>49</v>
      </c>
      <c r="M2916">
        <v>18</v>
      </c>
      <c r="N2916" t="s">
        <v>2237</v>
      </c>
      <c r="O2916" t="s">
        <v>51</v>
      </c>
      <c r="P2916" t="s">
        <v>280</v>
      </c>
      <c r="Q2916" t="s">
        <v>92</v>
      </c>
      <c r="R2916" t="s">
        <v>237</v>
      </c>
      <c r="S2916" t="s">
        <v>55</v>
      </c>
      <c r="T2916" t="s">
        <v>55</v>
      </c>
      <c r="U2916" t="s">
        <v>2238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1271</v>
      </c>
      <c r="AG2916" t="s">
        <v>1272</v>
      </c>
      <c r="AH2916">
        <v>51</v>
      </c>
      <c r="AI2916">
        <f>"07211     "</f>
        <v>0</v>
      </c>
      <c r="AJ2916" t="s">
        <v>239</v>
      </c>
      <c r="AK2916" t="s">
        <v>240</v>
      </c>
      <c r="AL2916" t="s">
        <v>1826</v>
      </c>
      <c r="AM2916" t="s">
        <v>1827</v>
      </c>
      <c r="AN2916" t="s">
        <v>286</v>
      </c>
      <c r="AO2916" t="s">
        <v>70</v>
      </c>
    </row>
    <row r="2917" spans="1:41">
      <c r="A2917">
        <v>2912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2235</v>
      </c>
      <c r="J2917" t="s">
        <v>2236</v>
      </c>
      <c r="K2917" t="s">
        <v>48</v>
      </c>
      <c r="L2917" t="s">
        <v>49</v>
      </c>
      <c r="M2917">
        <v>18</v>
      </c>
      <c r="N2917" t="s">
        <v>2237</v>
      </c>
      <c r="O2917" t="s">
        <v>51</v>
      </c>
      <c r="P2917" t="s">
        <v>280</v>
      </c>
      <c r="Q2917" t="s">
        <v>92</v>
      </c>
      <c r="R2917" t="s">
        <v>237</v>
      </c>
      <c r="S2917" t="s">
        <v>55</v>
      </c>
      <c r="T2917" t="s">
        <v>55</v>
      </c>
      <c r="U2917" t="s">
        <v>2238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1271</v>
      </c>
      <c r="AG2917" t="s">
        <v>1272</v>
      </c>
      <c r="AH2917">
        <v>53</v>
      </c>
      <c r="AI2917">
        <f>"07211     "</f>
        <v>0</v>
      </c>
      <c r="AJ2917" t="s">
        <v>239</v>
      </c>
      <c r="AK2917" t="s">
        <v>240</v>
      </c>
      <c r="AL2917" t="s">
        <v>1870</v>
      </c>
      <c r="AM2917" t="s">
        <v>1871</v>
      </c>
      <c r="AN2917" t="s">
        <v>286</v>
      </c>
      <c r="AO2917" t="s">
        <v>70</v>
      </c>
    </row>
    <row r="2918" spans="1:41">
      <c r="A2918">
        <v>3143</v>
      </c>
      <c r="B2918" t="s">
        <v>41</v>
      </c>
      <c r="C2918" t="s">
        <v>42</v>
      </c>
      <c r="D2918" t="s">
        <v>43</v>
      </c>
      <c r="E2918">
        <f>"02"</f>
        <v>0</v>
      </c>
      <c r="F2918" t="s">
        <v>124</v>
      </c>
      <c r="G2918" t="s">
        <v>125</v>
      </c>
      <c r="H2918">
        <v>5866</v>
      </c>
      <c r="I2918" t="s">
        <v>1730</v>
      </c>
      <c r="J2918" t="s">
        <v>1731</v>
      </c>
      <c r="K2918" t="s">
        <v>48</v>
      </c>
      <c r="L2918" t="s">
        <v>49</v>
      </c>
      <c r="M2918">
        <v>12</v>
      </c>
      <c r="N2918" t="s">
        <v>1732</v>
      </c>
      <c r="O2918" t="s">
        <v>51</v>
      </c>
      <c r="P2918" t="s">
        <v>1733</v>
      </c>
      <c r="Q2918" t="s">
        <v>53</v>
      </c>
      <c r="R2918" t="s">
        <v>1708</v>
      </c>
      <c r="S2918" t="s">
        <v>237</v>
      </c>
      <c r="T2918" t="s">
        <v>55</v>
      </c>
      <c r="U2918" t="s">
        <v>965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60</v>
      </c>
      <c r="AC2918" t="s">
        <v>60</v>
      </c>
      <c r="AD2918" t="s">
        <v>61</v>
      </c>
      <c r="AE2918" t="s">
        <v>60</v>
      </c>
      <c r="AF2918" t="s">
        <v>1734</v>
      </c>
      <c r="AG2918" t="s">
        <v>1735</v>
      </c>
      <c r="AH2918">
        <v>13</v>
      </c>
      <c r="AI2918">
        <f>"02105     "</f>
        <v>0</v>
      </c>
      <c r="AJ2918" t="s">
        <v>287</v>
      </c>
      <c r="AK2918" t="s">
        <v>288</v>
      </c>
      <c r="AL2918" t="s">
        <v>289</v>
      </c>
      <c r="AM2918" t="s">
        <v>290</v>
      </c>
      <c r="AN2918" t="s">
        <v>1714</v>
      </c>
      <c r="AO2918" t="s">
        <v>70</v>
      </c>
    </row>
    <row r="2919" spans="1:41">
      <c r="A2919">
        <v>2913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2235</v>
      </c>
      <c r="J2919" t="s">
        <v>2236</v>
      </c>
      <c r="K2919" t="s">
        <v>48</v>
      </c>
      <c r="L2919" t="s">
        <v>49</v>
      </c>
      <c r="M2919">
        <v>18</v>
      </c>
      <c r="N2919" t="s">
        <v>2237</v>
      </c>
      <c r="O2919" t="s">
        <v>51</v>
      </c>
      <c r="P2919" t="s">
        <v>280</v>
      </c>
      <c r="Q2919" t="s">
        <v>92</v>
      </c>
      <c r="R2919" t="s">
        <v>237</v>
      </c>
      <c r="S2919" t="s">
        <v>55</v>
      </c>
      <c r="T2919" t="s">
        <v>55</v>
      </c>
      <c r="U2919" t="s">
        <v>2238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1271</v>
      </c>
      <c r="AG2919" t="s">
        <v>1272</v>
      </c>
      <c r="AH2919">
        <v>54</v>
      </c>
      <c r="AI2919">
        <f>"07211     "</f>
        <v>0</v>
      </c>
      <c r="AJ2919" t="s">
        <v>239</v>
      </c>
      <c r="AK2919" t="s">
        <v>240</v>
      </c>
      <c r="AL2919" t="s">
        <v>1872</v>
      </c>
      <c r="AM2919" t="s">
        <v>1873</v>
      </c>
      <c r="AN2919" t="s">
        <v>286</v>
      </c>
      <c r="AO2919" t="s">
        <v>70</v>
      </c>
    </row>
    <row r="2920" spans="1:41">
      <c r="A2920">
        <v>2914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2235</v>
      </c>
      <c r="J2920" t="s">
        <v>2236</v>
      </c>
      <c r="K2920" t="s">
        <v>48</v>
      </c>
      <c r="L2920" t="s">
        <v>49</v>
      </c>
      <c r="M2920">
        <v>18</v>
      </c>
      <c r="N2920" t="s">
        <v>2237</v>
      </c>
      <c r="O2920" t="s">
        <v>51</v>
      </c>
      <c r="P2920" t="s">
        <v>280</v>
      </c>
      <c r="Q2920" t="s">
        <v>92</v>
      </c>
      <c r="R2920" t="s">
        <v>237</v>
      </c>
      <c r="S2920" t="s">
        <v>55</v>
      </c>
      <c r="T2920" t="s">
        <v>55</v>
      </c>
      <c r="U2920" t="s">
        <v>2238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1271</v>
      </c>
      <c r="AG2920" t="s">
        <v>1272</v>
      </c>
      <c r="AH2920">
        <v>55</v>
      </c>
      <c r="AI2920">
        <f>"07211     "</f>
        <v>0</v>
      </c>
      <c r="AJ2920" t="s">
        <v>239</v>
      </c>
      <c r="AK2920" t="s">
        <v>240</v>
      </c>
      <c r="AL2920" t="s">
        <v>1870</v>
      </c>
      <c r="AM2920" t="s">
        <v>1871</v>
      </c>
      <c r="AN2920" t="s">
        <v>286</v>
      </c>
      <c r="AO2920" t="s">
        <v>85</v>
      </c>
    </row>
    <row r="2921" spans="1:41">
      <c r="A2921">
        <v>2915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2235</v>
      </c>
      <c r="J2921" t="s">
        <v>2236</v>
      </c>
      <c r="K2921" t="s">
        <v>48</v>
      </c>
      <c r="L2921" t="s">
        <v>49</v>
      </c>
      <c r="M2921">
        <v>18</v>
      </c>
      <c r="N2921" t="s">
        <v>2237</v>
      </c>
      <c r="O2921" t="s">
        <v>51</v>
      </c>
      <c r="P2921" t="s">
        <v>280</v>
      </c>
      <c r="Q2921" t="s">
        <v>92</v>
      </c>
      <c r="R2921" t="s">
        <v>237</v>
      </c>
      <c r="S2921" t="s">
        <v>55</v>
      </c>
      <c r="T2921" t="s">
        <v>55</v>
      </c>
      <c r="U2921" t="s">
        <v>2238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1271</v>
      </c>
      <c r="AG2921" t="s">
        <v>1272</v>
      </c>
      <c r="AH2921">
        <v>56</v>
      </c>
      <c r="AI2921">
        <f>"07211     "</f>
        <v>0</v>
      </c>
      <c r="AJ2921" t="s">
        <v>239</v>
      </c>
      <c r="AK2921" t="s">
        <v>240</v>
      </c>
      <c r="AL2921" t="s">
        <v>1872</v>
      </c>
      <c r="AM2921" t="s">
        <v>1873</v>
      </c>
      <c r="AN2921" t="s">
        <v>286</v>
      </c>
      <c r="AO2921" t="s">
        <v>70</v>
      </c>
    </row>
    <row r="2922" spans="1:41">
      <c r="A2922">
        <v>2916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2235</v>
      </c>
      <c r="J2922" t="s">
        <v>2236</v>
      </c>
      <c r="K2922" t="s">
        <v>48</v>
      </c>
      <c r="L2922" t="s">
        <v>49</v>
      </c>
      <c r="M2922">
        <v>18</v>
      </c>
      <c r="N2922" t="s">
        <v>2237</v>
      </c>
      <c r="O2922" t="s">
        <v>51</v>
      </c>
      <c r="P2922" t="s">
        <v>280</v>
      </c>
      <c r="Q2922" t="s">
        <v>92</v>
      </c>
      <c r="R2922" t="s">
        <v>237</v>
      </c>
      <c r="S2922" t="s">
        <v>55</v>
      </c>
      <c r="T2922" t="s">
        <v>55</v>
      </c>
      <c r="U2922" t="s">
        <v>2238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1271</v>
      </c>
      <c r="AG2922" t="s">
        <v>1272</v>
      </c>
      <c r="AH2922">
        <v>57</v>
      </c>
      <c r="AI2922">
        <f>"07211     "</f>
        <v>0</v>
      </c>
      <c r="AJ2922" t="s">
        <v>239</v>
      </c>
      <c r="AK2922" t="s">
        <v>240</v>
      </c>
      <c r="AL2922" t="s">
        <v>1872</v>
      </c>
      <c r="AM2922" t="s">
        <v>1873</v>
      </c>
      <c r="AN2922" t="s">
        <v>286</v>
      </c>
      <c r="AO2922" t="s">
        <v>85</v>
      </c>
    </row>
    <row r="2923" spans="1:41">
      <c r="A2923">
        <v>2917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2235</v>
      </c>
      <c r="J2923" t="s">
        <v>2236</v>
      </c>
      <c r="K2923" t="s">
        <v>48</v>
      </c>
      <c r="L2923" t="s">
        <v>49</v>
      </c>
      <c r="M2923">
        <v>18</v>
      </c>
      <c r="N2923" t="s">
        <v>2237</v>
      </c>
      <c r="O2923" t="s">
        <v>51</v>
      </c>
      <c r="P2923" t="s">
        <v>280</v>
      </c>
      <c r="Q2923" t="s">
        <v>92</v>
      </c>
      <c r="R2923" t="s">
        <v>237</v>
      </c>
      <c r="S2923" t="s">
        <v>55</v>
      </c>
      <c r="T2923" t="s">
        <v>55</v>
      </c>
      <c r="U2923" t="s">
        <v>2238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1271</v>
      </c>
      <c r="AG2923" t="s">
        <v>1272</v>
      </c>
      <c r="AH2923">
        <v>58</v>
      </c>
      <c r="AI2923">
        <f>"07211     "</f>
        <v>0</v>
      </c>
      <c r="AJ2923" t="s">
        <v>239</v>
      </c>
      <c r="AK2923" t="s">
        <v>240</v>
      </c>
      <c r="AL2923" t="s">
        <v>1872</v>
      </c>
      <c r="AM2923" t="s">
        <v>1873</v>
      </c>
      <c r="AN2923" t="s">
        <v>286</v>
      </c>
      <c r="AO2923" t="s">
        <v>85</v>
      </c>
    </row>
    <row r="2924" spans="1:41">
      <c r="A2924">
        <v>2978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4651</v>
      </c>
      <c r="I2924" t="s">
        <v>2253</v>
      </c>
      <c r="J2924" t="s">
        <v>2254</v>
      </c>
      <c r="K2924" t="s">
        <v>48</v>
      </c>
      <c r="L2924" t="s">
        <v>49</v>
      </c>
      <c r="M2924">
        <v>13</v>
      </c>
      <c r="N2924" t="s">
        <v>2255</v>
      </c>
      <c r="O2924" t="s">
        <v>51</v>
      </c>
      <c r="P2924" t="s">
        <v>1707</v>
      </c>
      <c r="Q2924" t="s">
        <v>53</v>
      </c>
      <c r="R2924" t="s">
        <v>55</v>
      </c>
      <c r="S2924" t="s">
        <v>55</v>
      </c>
      <c r="T2924" t="s">
        <v>55</v>
      </c>
      <c r="U2924" t="s">
        <v>965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60</v>
      </c>
      <c r="AC2924" t="s">
        <v>60</v>
      </c>
      <c r="AD2924" t="s">
        <v>61</v>
      </c>
      <c r="AE2924" t="s">
        <v>60</v>
      </c>
      <c r="AF2924" t="s">
        <v>2256</v>
      </c>
      <c r="AG2924" t="s">
        <v>2257</v>
      </c>
      <c r="AH2924">
        <v>10</v>
      </c>
      <c r="AI2924">
        <f>"07221     "</f>
        <v>0</v>
      </c>
      <c r="AJ2924" t="s">
        <v>353</v>
      </c>
      <c r="AK2924" t="s">
        <v>354</v>
      </c>
      <c r="AL2924" t="s">
        <v>2258</v>
      </c>
      <c r="AM2924" t="s">
        <v>2259</v>
      </c>
      <c r="AN2924" t="s">
        <v>1714</v>
      </c>
      <c r="AO2924" t="s">
        <v>70</v>
      </c>
    </row>
    <row r="2925" spans="1:41">
      <c r="A2925">
        <v>2918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4028</v>
      </c>
      <c r="I2925" t="s">
        <v>2235</v>
      </c>
      <c r="J2925" t="s">
        <v>2236</v>
      </c>
      <c r="K2925" t="s">
        <v>48</v>
      </c>
      <c r="L2925" t="s">
        <v>49</v>
      </c>
      <c r="M2925">
        <v>18</v>
      </c>
      <c r="N2925" t="s">
        <v>2237</v>
      </c>
      <c r="O2925" t="s">
        <v>51</v>
      </c>
      <c r="P2925" t="s">
        <v>280</v>
      </c>
      <c r="Q2925" t="s">
        <v>92</v>
      </c>
      <c r="R2925" t="s">
        <v>237</v>
      </c>
      <c r="S2925" t="s">
        <v>55</v>
      </c>
      <c r="T2925" t="s">
        <v>55</v>
      </c>
      <c r="U2925" t="s">
        <v>2238</v>
      </c>
      <c r="V2925" t="s">
        <v>80</v>
      </c>
      <c r="W2925" t="s">
        <v>80</v>
      </c>
      <c r="X2925" t="s">
        <v>60</v>
      </c>
      <c r="Y2925" t="s">
        <v>60</v>
      </c>
      <c r="Z2925" t="s">
        <v>60</v>
      </c>
      <c r="AA2925" t="s">
        <v>61</v>
      </c>
      <c r="AB2925" t="s">
        <v>61</v>
      </c>
      <c r="AC2925" t="s">
        <v>60</v>
      </c>
      <c r="AD2925" t="s">
        <v>61</v>
      </c>
      <c r="AE2925" t="s">
        <v>61</v>
      </c>
      <c r="AF2925" t="s">
        <v>1271</v>
      </c>
      <c r="AG2925" t="s">
        <v>1272</v>
      </c>
      <c r="AH2925">
        <v>59</v>
      </c>
      <c r="AI2925">
        <f>"07211     "</f>
        <v>0</v>
      </c>
      <c r="AJ2925" t="s">
        <v>239</v>
      </c>
      <c r="AK2925" t="s">
        <v>240</v>
      </c>
      <c r="AL2925" t="s">
        <v>1872</v>
      </c>
      <c r="AM2925" t="s">
        <v>1873</v>
      </c>
      <c r="AN2925" t="s">
        <v>286</v>
      </c>
      <c r="AO2925" t="s">
        <v>70</v>
      </c>
    </row>
    <row r="2926" spans="1:41">
      <c r="A2926">
        <v>2919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2235</v>
      </c>
      <c r="J2926" t="s">
        <v>2236</v>
      </c>
      <c r="K2926" t="s">
        <v>48</v>
      </c>
      <c r="L2926" t="s">
        <v>49</v>
      </c>
      <c r="M2926">
        <v>18</v>
      </c>
      <c r="N2926" t="s">
        <v>2237</v>
      </c>
      <c r="O2926" t="s">
        <v>51</v>
      </c>
      <c r="P2926" t="s">
        <v>280</v>
      </c>
      <c r="Q2926" t="s">
        <v>92</v>
      </c>
      <c r="R2926" t="s">
        <v>237</v>
      </c>
      <c r="S2926" t="s">
        <v>55</v>
      </c>
      <c r="T2926" t="s">
        <v>55</v>
      </c>
      <c r="U2926" t="s">
        <v>2238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1271</v>
      </c>
      <c r="AG2926" t="s">
        <v>1272</v>
      </c>
      <c r="AH2926">
        <v>60</v>
      </c>
      <c r="AI2926">
        <f>"07211     "</f>
        <v>0</v>
      </c>
      <c r="AJ2926" t="s">
        <v>239</v>
      </c>
      <c r="AK2926" t="s">
        <v>240</v>
      </c>
      <c r="AL2926" t="s">
        <v>1872</v>
      </c>
      <c r="AM2926" t="s">
        <v>1873</v>
      </c>
      <c r="AN2926" t="s">
        <v>286</v>
      </c>
      <c r="AO2926" t="s">
        <v>70</v>
      </c>
    </row>
    <row r="2927" spans="1:41">
      <c r="A2927">
        <v>2920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2235</v>
      </c>
      <c r="J2927" t="s">
        <v>2236</v>
      </c>
      <c r="K2927" t="s">
        <v>48</v>
      </c>
      <c r="L2927" t="s">
        <v>49</v>
      </c>
      <c r="M2927">
        <v>18</v>
      </c>
      <c r="N2927" t="s">
        <v>2237</v>
      </c>
      <c r="O2927" t="s">
        <v>51</v>
      </c>
      <c r="P2927" t="s">
        <v>280</v>
      </c>
      <c r="Q2927" t="s">
        <v>92</v>
      </c>
      <c r="R2927" t="s">
        <v>237</v>
      </c>
      <c r="S2927" t="s">
        <v>55</v>
      </c>
      <c r="T2927" t="s">
        <v>55</v>
      </c>
      <c r="U2927" t="s">
        <v>2238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1271</v>
      </c>
      <c r="AG2927" t="s">
        <v>1272</v>
      </c>
      <c r="AH2927">
        <v>61</v>
      </c>
      <c r="AI2927">
        <f>"07211     "</f>
        <v>0</v>
      </c>
      <c r="AJ2927" t="s">
        <v>239</v>
      </c>
      <c r="AK2927" t="s">
        <v>240</v>
      </c>
      <c r="AL2927" t="s">
        <v>1456</v>
      </c>
      <c r="AM2927" t="s">
        <v>1457</v>
      </c>
      <c r="AN2927" t="s">
        <v>286</v>
      </c>
      <c r="AO2927" t="s">
        <v>233</v>
      </c>
    </row>
    <row r="2928" spans="1:41">
      <c r="A2928">
        <v>2921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2235</v>
      </c>
      <c r="J2928" t="s">
        <v>2236</v>
      </c>
      <c r="K2928" t="s">
        <v>48</v>
      </c>
      <c r="L2928" t="s">
        <v>49</v>
      </c>
      <c r="M2928">
        <v>18</v>
      </c>
      <c r="N2928" t="s">
        <v>2237</v>
      </c>
      <c r="O2928" t="s">
        <v>51</v>
      </c>
      <c r="P2928" t="s">
        <v>280</v>
      </c>
      <c r="Q2928" t="s">
        <v>92</v>
      </c>
      <c r="R2928" t="s">
        <v>237</v>
      </c>
      <c r="S2928" t="s">
        <v>55</v>
      </c>
      <c r="T2928" t="s">
        <v>55</v>
      </c>
      <c r="U2928" t="s">
        <v>2238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1271</v>
      </c>
      <c r="AG2928" t="s">
        <v>1272</v>
      </c>
      <c r="AH2928">
        <v>62</v>
      </c>
      <c r="AI2928">
        <f>"07211     "</f>
        <v>0</v>
      </c>
      <c r="AJ2928" t="s">
        <v>239</v>
      </c>
      <c r="AK2928" t="s">
        <v>240</v>
      </c>
      <c r="AL2928" t="s">
        <v>1456</v>
      </c>
      <c r="AM2928" t="s">
        <v>1457</v>
      </c>
      <c r="AN2928" t="s">
        <v>286</v>
      </c>
      <c r="AO2928" t="s">
        <v>70</v>
      </c>
    </row>
    <row r="2929" spans="1:41">
      <c r="A2929">
        <v>2922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2235</v>
      </c>
      <c r="J2929" t="s">
        <v>2236</v>
      </c>
      <c r="K2929" t="s">
        <v>48</v>
      </c>
      <c r="L2929" t="s">
        <v>49</v>
      </c>
      <c r="M2929">
        <v>18</v>
      </c>
      <c r="N2929" t="s">
        <v>2237</v>
      </c>
      <c r="O2929" t="s">
        <v>51</v>
      </c>
      <c r="P2929" t="s">
        <v>280</v>
      </c>
      <c r="Q2929" t="s">
        <v>92</v>
      </c>
      <c r="R2929" t="s">
        <v>237</v>
      </c>
      <c r="S2929" t="s">
        <v>55</v>
      </c>
      <c r="T2929" t="s">
        <v>55</v>
      </c>
      <c r="U2929" t="s">
        <v>2238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1271</v>
      </c>
      <c r="AG2929" t="s">
        <v>1272</v>
      </c>
      <c r="AH2929">
        <v>63</v>
      </c>
      <c r="AI2929">
        <f>"07211     "</f>
        <v>0</v>
      </c>
      <c r="AJ2929" t="s">
        <v>239</v>
      </c>
      <c r="AK2929" t="s">
        <v>240</v>
      </c>
      <c r="AL2929" t="s">
        <v>1456</v>
      </c>
      <c r="AM2929" t="s">
        <v>1457</v>
      </c>
      <c r="AN2929" t="s">
        <v>286</v>
      </c>
      <c r="AO2929" t="s">
        <v>233</v>
      </c>
    </row>
    <row r="2930" spans="1:41">
      <c r="A2930">
        <v>2923</v>
      </c>
      <c r="B2930" t="s">
        <v>41</v>
      </c>
      <c r="C2930" t="s">
        <v>42</v>
      </c>
      <c r="D2930" t="s">
        <v>43</v>
      </c>
      <c r="E2930">
        <f>"07"</f>
        <v>0</v>
      </c>
      <c r="F2930" t="s">
        <v>44</v>
      </c>
      <c r="G2930" t="s">
        <v>45</v>
      </c>
      <c r="H2930">
        <v>4028</v>
      </c>
      <c r="I2930" t="s">
        <v>2235</v>
      </c>
      <c r="J2930" t="s">
        <v>2236</v>
      </c>
      <c r="K2930" t="s">
        <v>48</v>
      </c>
      <c r="L2930" t="s">
        <v>49</v>
      </c>
      <c r="M2930">
        <v>18</v>
      </c>
      <c r="N2930" t="s">
        <v>2237</v>
      </c>
      <c r="O2930" t="s">
        <v>51</v>
      </c>
      <c r="P2930" t="s">
        <v>280</v>
      </c>
      <c r="Q2930" t="s">
        <v>92</v>
      </c>
      <c r="R2930" t="s">
        <v>237</v>
      </c>
      <c r="S2930" t="s">
        <v>55</v>
      </c>
      <c r="T2930" t="s">
        <v>55</v>
      </c>
      <c r="U2930" t="s">
        <v>2238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61</v>
      </c>
      <c r="AC2930" t="s">
        <v>60</v>
      </c>
      <c r="AD2930" t="s">
        <v>61</v>
      </c>
      <c r="AE2930" t="s">
        <v>61</v>
      </c>
      <c r="AF2930" t="s">
        <v>1271</v>
      </c>
      <c r="AG2930" t="s">
        <v>1272</v>
      </c>
      <c r="AH2930">
        <v>64</v>
      </c>
      <c r="AI2930">
        <f>"07211     "</f>
        <v>0</v>
      </c>
      <c r="AJ2930" t="s">
        <v>239</v>
      </c>
      <c r="AK2930" t="s">
        <v>240</v>
      </c>
      <c r="AL2930" t="s">
        <v>140</v>
      </c>
      <c r="AM2930" t="s">
        <v>141</v>
      </c>
      <c r="AN2930" t="s">
        <v>286</v>
      </c>
      <c r="AO2930" t="s">
        <v>70</v>
      </c>
    </row>
    <row r="2931" spans="1:41">
      <c r="A2931">
        <v>2924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2235</v>
      </c>
      <c r="J2931" t="s">
        <v>2236</v>
      </c>
      <c r="K2931" t="s">
        <v>48</v>
      </c>
      <c r="L2931" t="s">
        <v>49</v>
      </c>
      <c r="M2931">
        <v>18</v>
      </c>
      <c r="N2931" t="s">
        <v>2237</v>
      </c>
      <c r="O2931" t="s">
        <v>51</v>
      </c>
      <c r="P2931" t="s">
        <v>280</v>
      </c>
      <c r="Q2931" t="s">
        <v>92</v>
      </c>
      <c r="R2931" t="s">
        <v>237</v>
      </c>
      <c r="S2931" t="s">
        <v>55</v>
      </c>
      <c r="T2931" t="s">
        <v>55</v>
      </c>
      <c r="U2931" t="s">
        <v>2238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1271</v>
      </c>
      <c r="AG2931" t="s">
        <v>1272</v>
      </c>
      <c r="AH2931">
        <v>65</v>
      </c>
      <c r="AI2931">
        <f>"07211     "</f>
        <v>0</v>
      </c>
      <c r="AJ2931" t="s">
        <v>239</v>
      </c>
      <c r="AK2931" t="s">
        <v>240</v>
      </c>
      <c r="AL2931" t="s">
        <v>140</v>
      </c>
      <c r="AM2931" t="s">
        <v>141</v>
      </c>
      <c r="AN2931" t="s">
        <v>286</v>
      </c>
      <c r="AO2931" t="s">
        <v>70</v>
      </c>
    </row>
    <row r="2932" spans="1:41">
      <c r="A2932">
        <v>2925</v>
      </c>
      <c r="B2932" t="s">
        <v>41</v>
      </c>
      <c r="C2932" t="s">
        <v>42</v>
      </c>
      <c r="D2932" t="s">
        <v>43</v>
      </c>
      <c r="E2932">
        <f>"07"</f>
        <v>0</v>
      </c>
      <c r="F2932" t="s">
        <v>44</v>
      </c>
      <c r="G2932" t="s">
        <v>45</v>
      </c>
      <c r="H2932">
        <v>4028</v>
      </c>
      <c r="I2932" t="s">
        <v>2235</v>
      </c>
      <c r="J2932" t="s">
        <v>2236</v>
      </c>
      <c r="K2932" t="s">
        <v>48</v>
      </c>
      <c r="L2932" t="s">
        <v>49</v>
      </c>
      <c r="M2932">
        <v>18</v>
      </c>
      <c r="N2932" t="s">
        <v>2237</v>
      </c>
      <c r="O2932" t="s">
        <v>51</v>
      </c>
      <c r="P2932" t="s">
        <v>280</v>
      </c>
      <c r="Q2932" t="s">
        <v>92</v>
      </c>
      <c r="R2932" t="s">
        <v>237</v>
      </c>
      <c r="S2932" t="s">
        <v>55</v>
      </c>
      <c r="T2932" t="s">
        <v>55</v>
      </c>
      <c r="U2932" t="s">
        <v>2238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61</v>
      </c>
      <c r="AC2932" t="s">
        <v>60</v>
      </c>
      <c r="AD2932" t="s">
        <v>61</v>
      </c>
      <c r="AE2932" t="s">
        <v>61</v>
      </c>
      <c r="AF2932" t="s">
        <v>1271</v>
      </c>
      <c r="AG2932" t="s">
        <v>1272</v>
      </c>
      <c r="AH2932">
        <v>66</v>
      </c>
      <c r="AI2932">
        <f>"07211     "</f>
        <v>0</v>
      </c>
      <c r="AJ2932" t="s">
        <v>239</v>
      </c>
      <c r="AK2932" t="s">
        <v>240</v>
      </c>
      <c r="AL2932" t="s">
        <v>284</v>
      </c>
      <c r="AM2932" t="s">
        <v>285</v>
      </c>
      <c r="AN2932" t="s">
        <v>286</v>
      </c>
      <c r="AO2932" t="s">
        <v>85</v>
      </c>
    </row>
    <row r="2933" spans="1:41">
      <c r="A2933">
        <v>2926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2235</v>
      </c>
      <c r="J2933" t="s">
        <v>2236</v>
      </c>
      <c r="K2933" t="s">
        <v>48</v>
      </c>
      <c r="L2933" t="s">
        <v>49</v>
      </c>
      <c r="M2933">
        <v>18</v>
      </c>
      <c r="N2933" t="s">
        <v>2237</v>
      </c>
      <c r="O2933" t="s">
        <v>51</v>
      </c>
      <c r="P2933" t="s">
        <v>280</v>
      </c>
      <c r="Q2933" t="s">
        <v>92</v>
      </c>
      <c r="R2933" t="s">
        <v>237</v>
      </c>
      <c r="S2933" t="s">
        <v>55</v>
      </c>
      <c r="T2933" t="s">
        <v>55</v>
      </c>
      <c r="U2933" t="s">
        <v>2238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1271</v>
      </c>
      <c r="AG2933" t="s">
        <v>1272</v>
      </c>
      <c r="AH2933">
        <v>67</v>
      </c>
      <c r="AI2933">
        <f>"07211     "</f>
        <v>0</v>
      </c>
      <c r="AJ2933" t="s">
        <v>239</v>
      </c>
      <c r="AK2933" t="s">
        <v>240</v>
      </c>
      <c r="AL2933" t="s">
        <v>1492</v>
      </c>
      <c r="AM2933" t="s">
        <v>1493</v>
      </c>
      <c r="AN2933" t="s">
        <v>286</v>
      </c>
      <c r="AO2933" t="s">
        <v>85</v>
      </c>
    </row>
    <row r="2934" spans="1:41">
      <c r="A2934">
        <v>2927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2235</v>
      </c>
      <c r="J2934" t="s">
        <v>2236</v>
      </c>
      <c r="K2934" t="s">
        <v>48</v>
      </c>
      <c r="L2934" t="s">
        <v>49</v>
      </c>
      <c r="M2934">
        <v>18</v>
      </c>
      <c r="N2934" t="s">
        <v>2237</v>
      </c>
      <c r="O2934" t="s">
        <v>51</v>
      </c>
      <c r="P2934" t="s">
        <v>280</v>
      </c>
      <c r="Q2934" t="s">
        <v>92</v>
      </c>
      <c r="R2934" t="s">
        <v>237</v>
      </c>
      <c r="S2934" t="s">
        <v>55</v>
      </c>
      <c r="T2934" t="s">
        <v>55</v>
      </c>
      <c r="U2934" t="s">
        <v>2238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1271</v>
      </c>
      <c r="AG2934" t="s">
        <v>1272</v>
      </c>
      <c r="AH2934">
        <v>68</v>
      </c>
      <c r="AI2934">
        <f>"07211     "</f>
        <v>0</v>
      </c>
      <c r="AJ2934" t="s">
        <v>239</v>
      </c>
      <c r="AK2934" t="s">
        <v>240</v>
      </c>
      <c r="AL2934" t="s">
        <v>1492</v>
      </c>
      <c r="AM2934" t="s">
        <v>1493</v>
      </c>
      <c r="AN2934" t="s">
        <v>286</v>
      </c>
      <c r="AO2934" t="s">
        <v>85</v>
      </c>
    </row>
    <row r="2935" spans="1:41">
      <c r="A2935">
        <v>2979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4651</v>
      </c>
      <c r="I2935" t="s">
        <v>2253</v>
      </c>
      <c r="J2935" t="s">
        <v>2254</v>
      </c>
      <c r="K2935" t="s">
        <v>48</v>
      </c>
      <c r="L2935" t="s">
        <v>49</v>
      </c>
      <c r="M2935">
        <v>13</v>
      </c>
      <c r="N2935" t="s">
        <v>2255</v>
      </c>
      <c r="O2935" t="s">
        <v>51</v>
      </c>
      <c r="P2935" t="s">
        <v>1707</v>
      </c>
      <c r="Q2935" t="s">
        <v>53</v>
      </c>
      <c r="R2935" t="s">
        <v>55</v>
      </c>
      <c r="S2935" t="s">
        <v>55</v>
      </c>
      <c r="T2935" t="s">
        <v>55</v>
      </c>
      <c r="U2935" t="s">
        <v>965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60</v>
      </c>
      <c r="AC2935" t="s">
        <v>60</v>
      </c>
      <c r="AD2935" t="s">
        <v>61</v>
      </c>
      <c r="AE2935" t="s">
        <v>60</v>
      </c>
      <c r="AF2935" t="s">
        <v>2256</v>
      </c>
      <c r="AG2935" t="s">
        <v>2257</v>
      </c>
      <c r="AH2935">
        <v>11</v>
      </c>
      <c r="AI2935">
        <f>"07221     "</f>
        <v>0</v>
      </c>
      <c r="AJ2935" t="s">
        <v>353</v>
      </c>
      <c r="AK2935" t="s">
        <v>354</v>
      </c>
      <c r="AL2935" t="s">
        <v>2258</v>
      </c>
      <c r="AM2935" t="s">
        <v>2259</v>
      </c>
      <c r="AN2935" t="s">
        <v>1714</v>
      </c>
      <c r="AO2935" t="s">
        <v>70</v>
      </c>
    </row>
    <row r="2936" spans="1:41">
      <c r="A2936">
        <v>2928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2235</v>
      </c>
      <c r="J2936" t="s">
        <v>2236</v>
      </c>
      <c r="K2936" t="s">
        <v>48</v>
      </c>
      <c r="L2936" t="s">
        <v>49</v>
      </c>
      <c r="M2936">
        <v>18</v>
      </c>
      <c r="N2936" t="s">
        <v>2237</v>
      </c>
      <c r="O2936" t="s">
        <v>51</v>
      </c>
      <c r="P2936" t="s">
        <v>280</v>
      </c>
      <c r="Q2936" t="s">
        <v>92</v>
      </c>
      <c r="R2936" t="s">
        <v>237</v>
      </c>
      <c r="S2936" t="s">
        <v>55</v>
      </c>
      <c r="T2936" t="s">
        <v>55</v>
      </c>
      <c r="U2936" t="s">
        <v>2238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1271</v>
      </c>
      <c r="AG2936" t="s">
        <v>1272</v>
      </c>
      <c r="AH2936">
        <v>69</v>
      </c>
      <c r="AI2936">
        <f>"07211     "</f>
        <v>0</v>
      </c>
      <c r="AJ2936" t="s">
        <v>239</v>
      </c>
      <c r="AK2936" t="s">
        <v>240</v>
      </c>
      <c r="AL2936" t="s">
        <v>140</v>
      </c>
      <c r="AM2936" t="s">
        <v>141</v>
      </c>
      <c r="AN2936" t="s">
        <v>286</v>
      </c>
      <c r="AO2936" t="s">
        <v>70</v>
      </c>
    </row>
    <row r="2937" spans="1:41">
      <c r="A2937">
        <v>2929</v>
      </c>
      <c r="B2937" t="s">
        <v>41</v>
      </c>
      <c r="C2937" t="s">
        <v>42</v>
      </c>
      <c r="D2937" t="s">
        <v>43</v>
      </c>
      <c r="E2937">
        <f>"05"</f>
        <v>0</v>
      </c>
      <c r="F2937" t="s">
        <v>99</v>
      </c>
      <c r="G2937" t="s">
        <v>100</v>
      </c>
      <c r="H2937">
        <v>4072</v>
      </c>
      <c r="I2937" t="s">
        <v>2260</v>
      </c>
      <c r="J2937" t="s">
        <v>2261</v>
      </c>
      <c r="K2937" t="s">
        <v>48</v>
      </c>
      <c r="L2937" t="s">
        <v>49</v>
      </c>
      <c r="M2937">
        <v>14</v>
      </c>
      <c r="N2937" t="s">
        <v>2262</v>
      </c>
      <c r="O2937" t="s">
        <v>51</v>
      </c>
      <c r="P2937" t="s">
        <v>280</v>
      </c>
      <c r="Q2937" t="s">
        <v>53</v>
      </c>
      <c r="R2937" t="s">
        <v>1877</v>
      </c>
      <c r="S2937" t="s">
        <v>237</v>
      </c>
      <c r="T2937" t="s">
        <v>55</v>
      </c>
      <c r="U2937" t="s">
        <v>2263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60</v>
      </c>
      <c r="AC2937" t="s">
        <v>60</v>
      </c>
      <c r="AD2937" t="s">
        <v>61</v>
      </c>
      <c r="AE2937" t="s">
        <v>60</v>
      </c>
      <c r="AF2937" t="s">
        <v>80</v>
      </c>
      <c r="AG2937" t="s">
        <v>80</v>
      </c>
      <c r="AH2937">
        <v>9</v>
      </c>
      <c r="AI2937">
        <f>"05113     "</f>
        <v>0</v>
      </c>
      <c r="AJ2937" t="s">
        <v>731</v>
      </c>
      <c r="AK2937" t="s">
        <v>732</v>
      </c>
      <c r="AL2937" t="s">
        <v>107</v>
      </c>
      <c r="AM2937" t="s">
        <v>108</v>
      </c>
      <c r="AN2937" t="s">
        <v>286</v>
      </c>
      <c r="AO2937" t="s">
        <v>70</v>
      </c>
    </row>
    <row r="2938" spans="1:41">
      <c r="A2938">
        <v>2930</v>
      </c>
      <c r="B2938" t="s">
        <v>41</v>
      </c>
      <c r="C2938" t="s">
        <v>42</v>
      </c>
      <c r="D2938" t="s">
        <v>43</v>
      </c>
      <c r="E2938">
        <f>"05"</f>
        <v>0</v>
      </c>
      <c r="F2938" t="s">
        <v>99</v>
      </c>
      <c r="G2938" t="s">
        <v>100</v>
      </c>
      <c r="H2938">
        <v>4072</v>
      </c>
      <c r="I2938" t="s">
        <v>2260</v>
      </c>
      <c r="J2938" t="s">
        <v>2261</v>
      </c>
      <c r="K2938" t="s">
        <v>48</v>
      </c>
      <c r="L2938" t="s">
        <v>49</v>
      </c>
      <c r="M2938">
        <v>14</v>
      </c>
      <c r="N2938" t="s">
        <v>2262</v>
      </c>
      <c r="O2938" t="s">
        <v>51</v>
      </c>
      <c r="P2938" t="s">
        <v>280</v>
      </c>
      <c r="Q2938" t="s">
        <v>53</v>
      </c>
      <c r="R2938" t="s">
        <v>1877</v>
      </c>
      <c r="S2938" t="s">
        <v>237</v>
      </c>
      <c r="T2938" t="s">
        <v>55</v>
      </c>
      <c r="U2938" t="s">
        <v>2263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60</v>
      </c>
      <c r="AC2938" t="s">
        <v>60</v>
      </c>
      <c r="AD2938" t="s">
        <v>61</v>
      </c>
      <c r="AE2938" t="s">
        <v>60</v>
      </c>
      <c r="AF2938" t="s">
        <v>80</v>
      </c>
      <c r="AG2938" t="s">
        <v>80</v>
      </c>
      <c r="AH2938">
        <v>15</v>
      </c>
      <c r="AI2938">
        <f>"05113     "</f>
        <v>0</v>
      </c>
      <c r="AJ2938" t="s">
        <v>731</v>
      </c>
      <c r="AK2938" t="s">
        <v>732</v>
      </c>
      <c r="AL2938" t="s">
        <v>107</v>
      </c>
      <c r="AM2938" t="s">
        <v>108</v>
      </c>
      <c r="AN2938" t="s">
        <v>286</v>
      </c>
      <c r="AO2938" t="s">
        <v>403</v>
      </c>
    </row>
    <row r="2939" spans="1:41">
      <c r="A2939">
        <v>2931</v>
      </c>
      <c r="B2939" t="s">
        <v>41</v>
      </c>
      <c r="C2939" t="s">
        <v>42</v>
      </c>
      <c r="D2939" t="s">
        <v>43</v>
      </c>
      <c r="E2939">
        <f>"08"</f>
        <v>0</v>
      </c>
      <c r="F2939" t="s">
        <v>241</v>
      </c>
      <c r="G2939" t="s">
        <v>242</v>
      </c>
      <c r="H2939">
        <v>4324</v>
      </c>
      <c r="I2939" t="s">
        <v>2264</v>
      </c>
      <c r="J2939" t="s">
        <v>2265</v>
      </c>
      <c r="K2939" t="s">
        <v>48</v>
      </c>
      <c r="L2939" t="s">
        <v>49</v>
      </c>
      <c r="M2939">
        <v>14</v>
      </c>
      <c r="N2939" t="s">
        <v>2266</v>
      </c>
      <c r="O2939" t="s">
        <v>51</v>
      </c>
      <c r="P2939" t="s">
        <v>1707</v>
      </c>
      <c r="Q2939" t="s">
        <v>92</v>
      </c>
      <c r="R2939" t="s">
        <v>237</v>
      </c>
      <c r="S2939" t="s">
        <v>55</v>
      </c>
      <c r="T2939" t="s">
        <v>55</v>
      </c>
      <c r="U2939" t="s">
        <v>2267</v>
      </c>
      <c r="V2939" t="s">
        <v>80</v>
      </c>
      <c r="W2939" t="s">
        <v>80</v>
      </c>
      <c r="X2939" t="s">
        <v>60</v>
      </c>
      <c r="Y2939" t="s">
        <v>60</v>
      </c>
      <c r="Z2939" t="s">
        <v>61</v>
      </c>
      <c r="AA2939" t="s">
        <v>61</v>
      </c>
      <c r="AB2939" t="s">
        <v>61</v>
      </c>
      <c r="AC2939" t="s">
        <v>60</v>
      </c>
      <c r="AD2939" t="s">
        <v>61</v>
      </c>
      <c r="AE2939" t="s">
        <v>60</v>
      </c>
      <c r="AF2939" t="s">
        <v>1734</v>
      </c>
      <c r="AG2939" t="s">
        <v>1735</v>
      </c>
      <c r="AH2939">
        <v>3</v>
      </c>
      <c r="AI2939">
        <f>"08303     "</f>
        <v>0</v>
      </c>
      <c r="AJ2939" t="s">
        <v>804</v>
      </c>
      <c r="AK2939" t="s">
        <v>805</v>
      </c>
      <c r="AL2939" t="s">
        <v>1621</v>
      </c>
      <c r="AM2939" t="s">
        <v>1622</v>
      </c>
      <c r="AN2939" t="s">
        <v>286</v>
      </c>
      <c r="AO2939" t="s">
        <v>70</v>
      </c>
    </row>
    <row r="2940" spans="1:41">
      <c r="A2940">
        <v>2932</v>
      </c>
      <c r="B2940" t="s">
        <v>41</v>
      </c>
      <c r="C2940" t="s">
        <v>42</v>
      </c>
      <c r="D2940" t="s">
        <v>43</v>
      </c>
      <c r="E2940">
        <f>"08"</f>
        <v>0</v>
      </c>
      <c r="F2940" t="s">
        <v>241</v>
      </c>
      <c r="G2940" t="s">
        <v>242</v>
      </c>
      <c r="H2940">
        <v>4324</v>
      </c>
      <c r="I2940" t="s">
        <v>2264</v>
      </c>
      <c r="J2940" t="s">
        <v>2265</v>
      </c>
      <c r="K2940" t="s">
        <v>48</v>
      </c>
      <c r="L2940" t="s">
        <v>49</v>
      </c>
      <c r="M2940">
        <v>14</v>
      </c>
      <c r="N2940" t="s">
        <v>2266</v>
      </c>
      <c r="O2940" t="s">
        <v>51</v>
      </c>
      <c r="P2940" t="s">
        <v>1707</v>
      </c>
      <c r="Q2940" t="s">
        <v>92</v>
      </c>
      <c r="R2940" t="s">
        <v>237</v>
      </c>
      <c r="S2940" t="s">
        <v>55</v>
      </c>
      <c r="T2940" t="s">
        <v>55</v>
      </c>
      <c r="U2940" t="s">
        <v>2267</v>
      </c>
      <c r="V2940" t="s">
        <v>80</v>
      </c>
      <c r="W2940" t="s">
        <v>80</v>
      </c>
      <c r="X2940" t="s">
        <v>60</v>
      </c>
      <c r="Y2940" t="s">
        <v>60</v>
      </c>
      <c r="Z2940" t="s">
        <v>61</v>
      </c>
      <c r="AA2940" t="s">
        <v>61</v>
      </c>
      <c r="AB2940" t="s">
        <v>61</v>
      </c>
      <c r="AC2940" t="s">
        <v>60</v>
      </c>
      <c r="AD2940" t="s">
        <v>61</v>
      </c>
      <c r="AE2940" t="s">
        <v>60</v>
      </c>
      <c r="AF2940" t="s">
        <v>1734</v>
      </c>
      <c r="AG2940" t="s">
        <v>1735</v>
      </c>
      <c r="AH2940">
        <v>4</v>
      </c>
      <c r="AI2940">
        <f>"08322     "</f>
        <v>0</v>
      </c>
      <c r="AJ2940" t="s">
        <v>169</v>
      </c>
      <c r="AK2940" t="s">
        <v>170</v>
      </c>
      <c r="AL2940" t="s">
        <v>1621</v>
      </c>
      <c r="AM2940" t="s">
        <v>1622</v>
      </c>
      <c r="AN2940" t="s">
        <v>286</v>
      </c>
      <c r="AO2940" t="s">
        <v>70</v>
      </c>
    </row>
    <row r="2941" spans="1:41">
      <c r="A2941">
        <v>2933</v>
      </c>
      <c r="B2941" t="s">
        <v>41</v>
      </c>
      <c r="C2941" t="s">
        <v>42</v>
      </c>
      <c r="D2941" t="s">
        <v>43</v>
      </c>
      <c r="E2941">
        <f>"08"</f>
        <v>0</v>
      </c>
      <c r="F2941" t="s">
        <v>241</v>
      </c>
      <c r="G2941" t="s">
        <v>242</v>
      </c>
      <c r="H2941">
        <v>4324</v>
      </c>
      <c r="I2941" t="s">
        <v>2264</v>
      </c>
      <c r="J2941" t="s">
        <v>2265</v>
      </c>
      <c r="K2941" t="s">
        <v>48</v>
      </c>
      <c r="L2941" t="s">
        <v>49</v>
      </c>
      <c r="M2941">
        <v>14</v>
      </c>
      <c r="N2941" t="s">
        <v>2266</v>
      </c>
      <c r="O2941" t="s">
        <v>51</v>
      </c>
      <c r="P2941" t="s">
        <v>1707</v>
      </c>
      <c r="Q2941" t="s">
        <v>92</v>
      </c>
      <c r="R2941" t="s">
        <v>237</v>
      </c>
      <c r="S2941" t="s">
        <v>55</v>
      </c>
      <c r="T2941" t="s">
        <v>55</v>
      </c>
      <c r="U2941" t="s">
        <v>2267</v>
      </c>
      <c r="V2941" t="s">
        <v>80</v>
      </c>
      <c r="W2941" t="s">
        <v>80</v>
      </c>
      <c r="X2941" t="s">
        <v>60</v>
      </c>
      <c r="Y2941" t="s">
        <v>60</v>
      </c>
      <c r="Z2941" t="s">
        <v>61</v>
      </c>
      <c r="AA2941" t="s">
        <v>61</v>
      </c>
      <c r="AB2941" t="s">
        <v>61</v>
      </c>
      <c r="AC2941" t="s">
        <v>60</v>
      </c>
      <c r="AD2941" t="s">
        <v>61</v>
      </c>
      <c r="AE2941" t="s">
        <v>60</v>
      </c>
      <c r="AF2941" t="s">
        <v>1734</v>
      </c>
      <c r="AG2941" t="s">
        <v>1735</v>
      </c>
      <c r="AH2941">
        <v>6</v>
      </c>
      <c r="AI2941">
        <f>"08303     "</f>
        <v>0</v>
      </c>
      <c r="AJ2941" t="s">
        <v>804</v>
      </c>
      <c r="AK2941" t="s">
        <v>805</v>
      </c>
      <c r="AL2941" t="s">
        <v>1621</v>
      </c>
      <c r="AM2941" t="s">
        <v>1622</v>
      </c>
      <c r="AN2941" t="s">
        <v>286</v>
      </c>
      <c r="AO2941" t="s">
        <v>70</v>
      </c>
    </row>
    <row r="2942" spans="1:41">
      <c r="A2942">
        <v>2934</v>
      </c>
      <c r="B2942" t="s">
        <v>41</v>
      </c>
      <c r="C2942" t="s">
        <v>42</v>
      </c>
      <c r="D2942" t="s">
        <v>43</v>
      </c>
      <c r="E2942">
        <f>"08"</f>
        <v>0</v>
      </c>
      <c r="F2942" t="s">
        <v>241</v>
      </c>
      <c r="G2942" t="s">
        <v>242</v>
      </c>
      <c r="H2942">
        <v>4324</v>
      </c>
      <c r="I2942" t="s">
        <v>2264</v>
      </c>
      <c r="J2942" t="s">
        <v>2265</v>
      </c>
      <c r="K2942" t="s">
        <v>48</v>
      </c>
      <c r="L2942" t="s">
        <v>49</v>
      </c>
      <c r="M2942">
        <v>14</v>
      </c>
      <c r="N2942" t="s">
        <v>2266</v>
      </c>
      <c r="O2942" t="s">
        <v>51</v>
      </c>
      <c r="P2942" t="s">
        <v>1707</v>
      </c>
      <c r="Q2942" t="s">
        <v>92</v>
      </c>
      <c r="R2942" t="s">
        <v>237</v>
      </c>
      <c r="S2942" t="s">
        <v>55</v>
      </c>
      <c r="T2942" t="s">
        <v>55</v>
      </c>
      <c r="U2942" t="s">
        <v>2267</v>
      </c>
      <c r="V2942" t="s">
        <v>80</v>
      </c>
      <c r="W2942" t="s">
        <v>80</v>
      </c>
      <c r="X2942" t="s">
        <v>60</v>
      </c>
      <c r="Y2942" t="s">
        <v>60</v>
      </c>
      <c r="Z2942" t="s">
        <v>61</v>
      </c>
      <c r="AA2942" t="s">
        <v>61</v>
      </c>
      <c r="AB2942" t="s">
        <v>61</v>
      </c>
      <c r="AC2942" t="s">
        <v>60</v>
      </c>
      <c r="AD2942" t="s">
        <v>61</v>
      </c>
      <c r="AE2942" t="s">
        <v>60</v>
      </c>
      <c r="AF2942" t="s">
        <v>1734</v>
      </c>
      <c r="AG2942" t="s">
        <v>1735</v>
      </c>
      <c r="AH2942">
        <v>7</v>
      </c>
      <c r="AI2942">
        <f>"08321     "</f>
        <v>0</v>
      </c>
      <c r="AJ2942" t="s">
        <v>1089</v>
      </c>
      <c r="AK2942" t="s">
        <v>1090</v>
      </c>
      <c r="AL2942" t="s">
        <v>1621</v>
      </c>
      <c r="AM2942" t="s">
        <v>1622</v>
      </c>
      <c r="AN2942" t="s">
        <v>286</v>
      </c>
      <c r="AO2942" t="s">
        <v>69</v>
      </c>
    </row>
    <row r="2943" spans="1:41">
      <c r="A2943">
        <v>2935</v>
      </c>
      <c r="B2943" t="s">
        <v>41</v>
      </c>
      <c r="C2943" t="s">
        <v>42</v>
      </c>
      <c r="D2943" t="s">
        <v>43</v>
      </c>
      <c r="E2943">
        <f>"08"</f>
        <v>0</v>
      </c>
      <c r="F2943" t="s">
        <v>241</v>
      </c>
      <c r="G2943" t="s">
        <v>242</v>
      </c>
      <c r="H2943">
        <v>4324</v>
      </c>
      <c r="I2943" t="s">
        <v>2264</v>
      </c>
      <c r="J2943" t="s">
        <v>2265</v>
      </c>
      <c r="K2943" t="s">
        <v>48</v>
      </c>
      <c r="L2943" t="s">
        <v>49</v>
      </c>
      <c r="M2943">
        <v>14</v>
      </c>
      <c r="N2943" t="s">
        <v>2266</v>
      </c>
      <c r="O2943" t="s">
        <v>51</v>
      </c>
      <c r="P2943" t="s">
        <v>1707</v>
      </c>
      <c r="Q2943" t="s">
        <v>92</v>
      </c>
      <c r="R2943" t="s">
        <v>237</v>
      </c>
      <c r="S2943" t="s">
        <v>55</v>
      </c>
      <c r="T2943" t="s">
        <v>55</v>
      </c>
      <c r="U2943" t="s">
        <v>2267</v>
      </c>
      <c r="V2943" t="s">
        <v>80</v>
      </c>
      <c r="W2943" t="s">
        <v>80</v>
      </c>
      <c r="X2943" t="s">
        <v>60</v>
      </c>
      <c r="Y2943" t="s">
        <v>60</v>
      </c>
      <c r="Z2943" t="s">
        <v>61</v>
      </c>
      <c r="AA2943" t="s">
        <v>61</v>
      </c>
      <c r="AB2943" t="s">
        <v>61</v>
      </c>
      <c r="AC2943" t="s">
        <v>60</v>
      </c>
      <c r="AD2943" t="s">
        <v>61</v>
      </c>
      <c r="AE2943" t="s">
        <v>60</v>
      </c>
      <c r="AF2943" t="s">
        <v>1734</v>
      </c>
      <c r="AG2943" t="s">
        <v>1735</v>
      </c>
      <c r="AH2943">
        <v>8</v>
      </c>
      <c r="AI2943">
        <f>"08303     "</f>
        <v>0</v>
      </c>
      <c r="AJ2943" t="s">
        <v>804</v>
      </c>
      <c r="AK2943" t="s">
        <v>805</v>
      </c>
      <c r="AL2943" t="s">
        <v>1621</v>
      </c>
      <c r="AM2943" t="s">
        <v>1622</v>
      </c>
      <c r="AN2943" t="s">
        <v>286</v>
      </c>
      <c r="AO2943" t="s">
        <v>72</v>
      </c>
    </row>
    <row r="2944" spans="1:41">
      <c r="A2944">
        <v>3055</v>
      </c>
      <c r="B2944" t="s">
        <v>41</v>
      </c>
      <c r="C2944" t="s">
        <v>42</v>
      </c>
      <c r="D2944" t="s">
        <v>43</v>
      </c>
      <c r="E2944">
        <f>"07"</f>
        <v>0</v>
      </c>
      <c r="F2944" t="s">
        <v>44</v>
      </c>
      <c r="G2944" t="s">
        <v>45</v>
      </c>
      <c r="H2944">
        <v>5035</v>
      </c>
      <c r="I2944" t="s">
        <v>2268</v>
      </c>
      <c r="J2944" t="s">
        <v>2269</v>
      </c>
      <c r="K2944" t="s">
        <v>48</v>
      </c>
      <c r="L2944" t="s">
        <v>49</v>
      </c>
      <c r="M2944">
        <v>12</v>
      </c>
      <c r="N2944" t="s">
        <v>2270</v>
      </c>
      <c r="O2944" t="s">
        <v>51</v>
      </c>
      <c r="P2944" t="s">
        <v>1733</v>
      </c>
      <c r="Q2944" t="s">
        <v>92</v>
      </c>
      <c r="R2944" t="s">
        <v>237</v>
      </c>
      <c r="S2944" t="s">
        <v>55</v>
      </c>
      <c r="T2944" t="s">
        <v>55</v>
      </c>
      <c r="U2944" t="s">
        <v>2271</v>
      </c>
      <c r="V2944" t="s">
        <v>80</v>
      </c>
      <c r="W2944" t="s">
        <v>80</v>
      </c>
      <c r="X2944" t="s">
        <v>60</v>
      </c>
      <c r="Y2944" t="s">
        <v>60</v>
      </c>
      <c r="Z2944" t="s">
        <v>61</v>
      </c>
      <c r="AA2944" t="s">
        <v>61</v>
      </c>
      <c r="AB2944" t="s">
        <v>61</v>
      </c>
      <c r="AC2944" t="s">
        <v>60</v>
      </c>
      <c r="AD2944" t="s">
        <v>61</v>
      </c>
      <c r="AE2944" t="s">
        <v>60</v>
      </c>
      <c r="AF2944" t="s">
        <v>1734</v>
      </c>
      <c r="AG2944" t="s">
        <v>1735</v>
      </c>
      <c r="AH2944">
        <v>1</v>
      </c>
      <c r="AI2944">
        <f>"07223     "</f>
        <v>0</v>
      </c>
      <c r="AJ2944" t="s">
        <v>370</v>
      </c>
      <c r="AK2944" t="s">
        <v>371</v>
      </c>
      <c r="AL2944" t="s">
        <v>66</v>
      </c>
      <c r="AM2944" t="s">
        <v>67</v>
      </c>
      <c r="AN2944" t="s">
        <v>1714</v>
      </c>
      <c r="AO2944" t="s">
        <v>70</v>
      </c>
    </row>
    <row r="2945" spans="1:41">
      <c r="A2945">
        <v>2936</v>
      </c>
      <c r="B2945" t="s">
        <v>41</v>
      </c>
      <c r="C2945" t="s">
        <v>42</v>
      </c>
      <c r="D2945" t="s">
        <v>43</v>
      </c>
      <c r="E2945">
        <f>"08"</f>
        <v>0</v>
      </c>
      <c r="F2945" t="s">
        <v>241</v>
      </c>
      <c r="G2945" t="s">
        <v>242</v>
      </c>
      <c r="H2945">
        <v>4324</v>
      </c>
      <c r="I2945" t="s">
        <v>2264</v>
      </c>
      <c r="J2945" t="s">
        <v>2265</v>
      </c>
      <c r="K2945" t="s">
        <v>48</v>
      </c>
      <c r="L2945" t="s">
        <v>49</v>
      </c>
      <c r="M2945">
        <v>14</v>
      </c>
      <c r="N2945" t="s">
        <v>2266</v>
      </c>
      <c r="O2945" t="s">
        <v>51</v>
      </c>
      <c r="P2945" t="s">
        <v>1707</v>
      </c>
      <c r="Q2945" t="s">
        <v>92</v>
      </c>
      <c r="R2945" t="s">
        <v>237</v>
      </c>
      <c r="S2945" t="s">
        <v>55</v>
      </c>
      <c r="T2945" t="s">
        <v>55</v>
      </c>
      <c r="U2945" t="s">
        <v>2267</v>
      </c>
      <c r="V2945" t="s">
        <v>80</v>
      </c>
      <c r="W2945" t="s">
        <v>80</v>
      </c>
      <c r="X2945" t="s">
        <v>60</v>
      </c>
      <c r="Y2945" t="s">
        <v>60</v>
      </c>
      <c r="Z2945" t="s">
        <v>61</v>
      </c>
      <c r="AA2945" t="s">
        <v>61</v>
      </c>
      <c r="AB2945" t="s">
        <v>61</v>
      </c>
      <c r="AC2945" t="s">
        <v>60</v>
      </c>
      <c r="AD2945" t="s">
        <v>61</v>
      </c>
      <c r="AE2945" t="s">
        <v>60</v>
      </c>
      <c r="AF2945" t="s">
        <v>1734</v>
      </c>
      <c r="AG2945" t="s">
        <v>1735</v>
      </c>
      <c r="AH2945">
        <v>10</v>
      </c>
      <c r="AI2945">
        <f>"08303     "</f>
        <v>0</v>
      </c>
      <c r="AJ2945" t="s">
        <v>804</v>
      </c>
      <c r="AK2945" t="s">
        <v>805</v>
      </c>
      <c r="AL2945" t="s">
        <v>1621</v>
      </c>
      <c r="AM2945" t="s">
        <v>1622</v>
      </c>
      <c r="AN2945" t="s">
        <v>286</v>
      </c>
      <c r="AO2945" t="s">
        <v>224</v>
      </c>
    </row>
    <row r="2946" spans="1:41">
      <c r="A2946">
        <v>2937</v>
      </c>
      <c r="B2946" t="s">
        <v>41</v>
      </c>
      <c r="C2946" t="s">
        <v>42</v>
      </c>
      <c r="D2946" t="s">
        <v>43</v>
      </c>
      <c r="E2946">
        <f>"08"</f>
        <v>0</v>
      </c>
      <c r="F2946" t="s">
        <v>241</v>
      </c>
      <c r="G2946" t="s">
        <v>242</v>
      </c>
      <c r="H2946">
        <v>4324</v>
      </c>
      <c r="I2946" t="s">
        <v>2264</v>
      </c>
      <c r="J2946" t="s">
        <v>2265</v>
      </c>
      <c r="K2946" t="s">
        <v>48</v>
      </c>
      <c r="L2946" t="s">
        <v>49</v>
      </c>
      <c r="M2946">
        <v>14</v>
      </c>
      <c r="N2946" t="s">
        <v>2266</v>
      </c>
      <c r="O2946" t="s">
        <v>51</v>
      </c>
      <c r="P2946" t="s">
        <v>1707</v>
      </c>
      <c r="Q2946" t="s">
        <v>92</v>
      </c>
      <c r="R2946" t="s">
        <v>237</v>
      </c>
      <c r="S2946" t="s">
        <v>55</v>
      </c>
      <c r="T2946" t="s">
        <v>55</v>
      </c>
      <c r="U2946" t="s">
        <v>2267</v>
      </c>
      <c r="V2946" t="s">
        <v>80</v>
      </c>
      <c r="W2946" t="s">
        <v>80</v>
      </c>
      <c r="X2946" t="s">
        <v>60</v>
      </c>
      <c r="Y2946" t="s">
        <v>60</v>
      </c>
      <c r="Z2946" t="s">
        <v>61</v>
      </c>
      <c r="AA2946" t="s">
        <v>61</v>
      </c>
      <c r="AB2946" t="s">
        <v>61</v>
      </c>
      <c r="AC2946" t="s">
        <v>60</v>
      </c>
      <c r="AD2946" t="s">
        <v>61</v>
      </c>
      <c r="AE2946" t="s">
        <v>60</v>
      </c>
      <c r="AF2946" t="s">
        <v>1734</v>
      </c>
      <c r="AG2946" t="s">
        <v>1735</v>
      </c>
      <c r="AH2946">
        <v>11</v>
      </c>
      <c r="AI2946">
        <f>"08321     "</f>
        <v>0</v>
      </c>
      <c r="AJ2946" t="s">
        <v>1089</v>
      </c>
      <c r="AK2946" t="s">
        <v>1090</v>
      </c>
      <c r="AL2946" t="s">
        <v>1621</v>
      </c>
      <c r="AM2946" t="s">
        <v>1622</v>
      </c>
      <c r="AN2946" t="s">
        <v>286</v>
      </c>
      <c r="AO2946" t="s">
        <v>72</v>
      </c>
    </row>
    <row r="2947" spans="1:41">
      <c r="A2947">
        <v>2938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241</v>
      </c>
      <c r="G2947" t="s">
        <v>242</v>
      </c>
      <c r="H2947">
        <v>4324</v>
      </c>
      <c r="I2947" t="s">
        <v>2264</v>
      </c>
      <c r="J2947" t="s">
        <v>2265</v>
      </c>
      <c r="K2947" t="s">
        <v>48</v>
      </c>
      <c r="L2947" t="s">
        <v>49</v>
      </c>
      <c r="M2947">
        <v>14</v>
      </c>
      <c r="N2947" t="s">
        <v>2266</v>
      </c>
      <c r="O2947" t="s">
        <v>51</v>
      </c>
      <c r="P2947" t="s">
        <v>1707</v>
      </c>
      <c r="Q2947" t="s">
        <v>92</v>
      </c>
      <c r="R2947" t="s">
        <v>237</v>
      </c>
      <c r="S2947" t="s">
        <v>55</v>
      </c>
      <c r="T2947" t="s">
        <v>55</v>
      </c>
      <c r="U2947" t="s">
        <v>2267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1734</v>
      </c>
      <c r="AG2947" t="s">
        <v>1735</v>
      </c>
      <c r="AH2947">
        <v>17</v>
      </c>
      <c r="AI2947">
        <f>"08321     "</f>
        <v>0</v>
      </c>
      <c r="AJ2947" t="s">
        <v>1089</v>
      </c>
      <c r="AK2947" t="s">
        <v>1090</v>
      </c>
      <c r="AL2947" t="s">
        <v>1621</v>
      </c>
      <c r="AM2947" t="s">
        <v>1622</v>
      </c>
      <c r="AN2947" t="s">
        <v>286</v>
      </c>
      <c r="AO2947" t="s">
        <v>403</v>
      </c>
    </row>
    <row r="2948" spans="1:41">
      <c r="A2948">
        <v>2939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241</v>
      </c>
      <c r="G2948" t="s">
        <v>242</v>
      </c>
      <c r="H2948">
        <v>4324</v>
      </c>
      <c r="I2948" t="s">
        <v>2264</v>
      </c>
      <c r="J2948" t="s">
        <v>2265</v>
      </c>
      <c r="K2948" t="s">
        <v>48</v>
      </c>
      <c r="L2948" t="s">
        <v>49</v>
      </c>
      <c r="M2948">
        <v>14</v>
      </c>
      <c r="N2948" t="s">
        <v>2266</v>
      </c>
      <c r="O2948" t="s">
        <v>51</v>
      </c>
      <c r="P2948" t="s">
        <v>1707</v>
      </c>
      <c r="Q2948" t="s">
        <v>92</v>
      </c>
      <c r="R2948" t="s">
        <v>237</v>
      </c>
      <c r="S2948" t="s">
        <v>55</v>
      </c>
      <c r="T2948" t="s">
        <v>55</v>
      </c>
      <c r="U2948" t="s">
        <v>2267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1734</v>
      </c>
      <c r="AG2948" t="s">
        <v>1735</v>
      </c>
      <c r="AH2948">
        <v>27</v>
      </c>
      <c r="AI2948">
        <f>"08321     "</f>
        <v>0</v>
      </c>
      <c r="AJ2948" t="s">
        <v>1089</v>
      </c>
      <c r="AK2948" t="s">
        <v>1090</v>
      </c>
      <c r="AL2948" t="s">
        <v>1621</v>
      </c>
      <c r="AM2948" t="s">
        <v>1622</v>
      </c>
      <c r="AN2948" t="s">
        <v>286</v>
      </c>
      <c r="AO2948" t="s">
        <v>72</v>
      </c>
    </row>
    <row r="2949" spans="1:41">
      <c r="A2949">
        <v>2940</v>
      </c>
      <c r="B2949" t="s">
        <v>41</v>
      </c>
      <c r="C2949" t="s">
        <v>42</v>
      </c>
      <c r="D2949" t="s">
        <v>43</v>
      </c>
      <c r="E2949">
        <f>"06"</f>
        <v>0</v>
      </c>
      <c r="F2949" t="s">
        <v>448</v>
      </c>
      <c r="G2949" t="s">
        <v>449</v>
      </c>
      <c r="H2949">
        <v>4360</v>
      </c>
      <c r="I2949" t="s">
        <v>2272</v>
      </c>
      <c r="J2949" t="s">
        <v>2273</v>
      </c>
      <c r="K2949" t="s">
        <v>48</v>
      </c>
      <c r="L2949" t="s">
        <v>49</v>
      </c>
      <c r="M2949">
        <v>15</v>
      </c>
      <c r="N2949" t="s">
        <v>2274</v>
      </c>
      <c r="O2949" t="s">
        <v>51</v>
      </c>
      <c r="P2949" t="s">
        <v>280</v>
      </c>
      <c r="Q2949" t="s">
        <v>92</v>
      </c>
      <c r="R2949" t="s">
        <v>237</v>
      </c>
      <c r="S2949" t="s">
        <v>55</v>
      </c>
      <c r="T2949" t="s">
        <v>55</v>
      </c>
      <c r="U2949" t="s">
        <v>2275</v>
      </c>
      <c r="V2949" t="s">
        <v>80</v>
      </c>
      <c r="W2949" t="s">
        <v>80</v>
      </c>
      <c r="X2949" t="s">
        <v>60</v>
      </c>
      <c r="Y2949" t="s">
        <v>60</v>
      </c>
      <c r="Z2949" t="s">
        <v>60</v>
      </c>
      <c r="AA2949" t="s">
        <v>61</v>
      </c>
      <c r="AB2949" t="s">
        <v>60</v>
      </c>
      <c r="AC2949" t="s">
        <v>60</v>
      </c>
      <c r="AD2949" t="s">
        <v>61</v>
      </c>
      <c r="AE2949" t="s">
        <v>60</v>
      </c>
      <c r="AF2949" t="s">
        <v>1734</v>
      </c>
      <c r="AG2949" t="s">
        <v>1735</v>
      </c>
      <c r="AH2949">
        <v>8</v>
      </c>
      <c r="AI2949">
        <f>"06102     "</f>
        <v>0</v>
      </c>
      <c r="AJ2949" t="s">
        <v>552</v>
      </c>
      <c r="AK2949" t="s">
        <v>553</v>
      </c>
      <c r="AL2949" t="s">
        <v>231</v>
      </c>
      <c r="AM2949" t="s">
        <v>232</v>
      </c>
      <c r="AN2949" t="s">
        <v>286</v>
      </c>
      <c r="AO2949" t="s">
        <v>198</v>
      </c>
    </row>
    <row r="2950" spans="1:41">
      <c r="A2950">
        <v>2941</v>
      </c>
      <c r="B2950" t="s">
        <v>41</v>
      </c>
      <c r="C2950" t="s">
        <v>42</v>
      </c>
      <c r="D2950" t="s">
        <v>43</v>
      </c>
      <c r="E2950">
        <f>"02"</f>
        <v>0</v>
      </c>
      <c r="F2950" t="s">
        <v>124</v>
      </c>
      <c r="G2950" t="s">
        <v>125</v>
      </c>
      <c r="H2950">
        <v>4404</v>
      </c>
      <c r="I2950" t="s">
        <v>2276</v>
      </c>
      <c r="J2950" t="s">
        <v>2277</v>
      </c>
      <c r="K2950" t="s">
        <v>48</v>
      </c>
      <c r="L2950" t="s">
        <v>49</v>
      </c>
      <c r="M2950">
        <v>13</v>
      </c>
      <c r="N2950" t="s">
        <v>2278</v>
      </c>
      <c r="O2950" t="s">
        <v>51</v>
      </c>
      <c r="P2950" t="s">
        <v>1707</v>
      </c>
      <c r="Q2950" t="s">
        <v>92</v>
      </c>
      <c r="R2950" t="s">
        <v>237</v>
      </c>
      <c r="S2950" t="s">
        <v>55</v>
      </c>
      <c r="T2950" t="s">
        <v>55</v>
      </c>
      <c r="U2950" t="s">
        <v>2279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2280</v>
      </c>
      <c r="AG2950" t="s">
        <v>2281</v>
      </c>
      <c r="AH2950">
        <v>1</v>
      </c>
      <c r="AI2950">
        <f>"02101     "</f>
        <v>0</v>
      </c>
      <c r="AJ2950" t="s">
        <v>263</v>
      </c>
      <c r="AK2950" t="s">
        <v>264</v>
      </c>
      <c r="AL2950" t="s">
        <v>2282</v>
      </c>
      <c r="AM2950" t="s">
        <v>2283</v>
      </c>
      <c r="AN2950" t="s">
        <v>286</v>
      </c>
      <c r="AO2950" t="s">
        <v>70</v>
      </c>
    </row>
    <row r="2951" spans="1:41">
      <c r="A2951">
        <v>2942</v>
      </c>
      <c r="B2951" t="s">
        <v>41</v>
      </c>
      <c r="C2951" t="s">
        <v>42</v>
      </c>
      <c r="D2951" t="s">
        <v>43</v>
      </c>
      <c r="E2951">
        <f>"02"</f>
        <v>0</v>
      </c>
      <c r="F2951" t="s">
        <v>124</v>
      </c>
      <c r="G2951" t="s">
        <v>125</v>
      </c>
      <c r="H2951">
        <v>4410</v>
      </c>
      <c r="I2951" t="s">
        <v>2284</v>
      </c>
      <c r="J2951" t="s">
        <v>2285</v>
      </c>
      <c r="K2951" t="s">
        <v>77</v>
      </c>
      <c r="L2951" t="s">
        <v>49</v>
      </c>
      <c r="M2951">
        <v>13</v>
      </c>
      <c r="N2951" t="s">
        <v>2286</v>
      </c>
      <c r="O2951" t="s">
        <v>51</v>
      </c>
      <c r="P2951" t="s">
        <v>1707</v>
      </c>
      <c r="Q2951" t="s">
        <v>92</v>
      </c>
      <c r="R2951" t="s">
        <v>237</v>
      </c>
      <c r="S2951" t="s">
        <v>55</v>
      </c>
      <c r="T2951" t="s">
        <v>55</v>
      </c>
      <c r="U2951" t="s">
        <v>2279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61</v>
      </c>
      <c r="AF2951" t="s">
        <v>80</v>
      </c>
      <c r="AG2951" t="s">
        <v>80</v>
      </c>
      <c r="AH2951">
        <v>1</v>
      </c>
      <c r="AI2951">
        <f>"02101     "</f>
        <v>0</v>
      </c>
      <c r="AJ2951" t="s">
        <v>263</v>
      </c>
      <c r="AK2951" t="s">
        <v>264</v>
      </c>
      <c r="AL2951" t="s">
        <v>289</v>
      </c>
      <c r="AM2951" t="s">
        <v>290</v>
      </c>
      <c r="AN2951" t="s">
        <v>286</v>
      </c>
      <c r="AO2951" t="s">
        <v>70</v>
      </c>
    </row>
    <row r="2952" spans="1:41">
      <c r="A2952">
        <v>2943</v>
      </c>
      <c r="B2952" t="s">
        <v>41</v>
      </c>
      <c r="C2952" t="s">
        <v>42</v>
      </c>
      <c r="D2952" t="s">
        <v>43</v>
      </c>
      <c r="E2952">
        <f>"02"</f>
        <v>0</v>
      </c>
      <c r="F2952" t="s">
        <v>124</v>
      </c>
      <c r="G2952" t="s">
        <v>125</v>
      </c>
      <c r="H2952">
        <v>4413</v>
      </c>
      <c r="I2952" t="s">
        <v>2287</v>
      </c>
      <c r="J2952" t="s">
        <v>2288</v>
      </c>
      <c r="K2952" t="s">
        <v>48</v>
      </c>
      <c r="L2952" t="s">
        <v>49</v>
      </c>
      <c r="M2952">
        <v>14</v>
      </c>
      <c r="N2952" t="s">
        <v>2241</v>
      </c>
      <c r="O2952" t="s">
        <v>51</v>
      </c>
      <c r="P2952" t="s">
        <v>1707</v>
      </c>
      <c r="Q2952" t="s">
        <v>92</v>
      </c>
      <c r="R2952" t="s">
        <v>237</v>
      </c>
      <c r="S2952" t="s">
        <v>55</v>
      </c>
      <c r="T2952" t="s">
        <v>55</v>
      </c>
      <c r="U2952" t="s">
        <v>2279</v>
      </c>
      <c r="V2952" t="s">
        <v>80</v>
      </c>
      <c r="W2952" t="s">
        <v>80</v>
      </c>
      <c r="X2952" t="s">
        <v>60</v>
      </c>
      <c r="Y2952" t="s">
        <v>60</v>
      </c>
      <c r="Z2952" t="s">
        <v>60</v>
      </c>
      <c r="AA2952" t="s">
        <v>61</v>
      </c>
      <c r="AB2952" t="s">
        <v>60</v>
      </c>
      <c r="AC2952" t="s">
        <v>60</v>
      </c>
      <c r="AD2952" t="s">
        <v>61</v>
      </c>
      <c r="AE2952" t="s">
        <v>60</v>
      </c>
      <c r="AF2952" t="s">
        <v>80</v>
      </c>
      <c r="AG2952" t="s">
        <v>80</v>
      </c>
      <c r="AH2952">
        <v>1</v>
      </c>
      <c r="AI2952">
        <f>"02102     "</f>
        <v>0</v>
      </c>
      <c r="AJ2952" t="s">
        <v>926</v>
      </c>
      <c r="AK2952" t="s">
        <v>927</v>
      </c>
      <c r="AL2952" t="s">
        <v>207</v>
      </c>
      <c r="AM2952" t="s">
        <v>208</v>
      </c>
      <c r="AN2952" t="s">
        <v>286</v>
      </c>
      <c r="AO2952" t="s">
        <v>223</v>
      </c>
    </row>
    <row r="2953" spans="1:41">
      <c r="A2953">
        <v>2944</v>
      </c>
      <c r="B2953" t="s">
        <v>41</v>
      </c>
      <c r="C2953" t="s">
        <v>42</v>
      </c>
      <c r="D2953" t="s">
        <v>43</v>
      </c>
      <c r="E2953">
        <f>"02"</f>
        <v>0</v>
      </c>
      <c r="F2953" t="s">
        <v>124</v>
      </c>
      <c r="G2953" t="s">
        <v>125</v>
      </c>
      <c r="H2953">
        <v>4415</v>
      </c>
      <c r="I2953" t="s">
        <v>2289</v>
      </c>
      <c r="J2953" t="s">
        <v>2290</v>
      </c>
      <c r="K2953" t="s">
        <v>48</v>
      </c>
      <c r="L2953" t="s">
        <v>49</v>
      </c>
      <c r="M2953">
        <v>15</v>
      </c>
      <c r="N2953" t="s">
        <v>2291</v>
      </c>
      <c r="O2953" t="s">
        <v>51</v>
      </c>
      <c r="P2953" t="s">
        <v>1707</v>
      </c>
      <c r="Q2953" t="s">
        <v>92</v>
      </c>
      <c r="R2953" t="s">
        <v>237</v>
      </c>
      <c r="S2953" t="s">
        <v>55</v>
      </c>
      <c r="T2953" t="s">
        <v>55</v>
      </c>
      <c r="U2953" t="s">
        <v>2279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80</v>
      </c>
      <c r="AG2953" t="s">
        <v>80</v>
      </c>
      <c r="AH2953">
        <v>1</v>
      </c>
      <c r="AI2953">
        <f>"02102     "</f>
        <v>0</v>
      </c>
      <c r="AJ2953" t="s">
        <v>926</v>
      </c>
      <c r="AK2953" t="s">
        <v>927</v>
      </c>
      <c r="AL2953" t="s">
        <v>1686</v>
      </c>
      <c r="AM2953" t="s">
        <v>1687</v>
      </c>
      <c r="AN2953" t="s">
        <v>286</v>
      </c>
      <c r="AO2953" t="s">
        <v>233</v>
      </c>
    </row>
    <row r="2954" spans="1:41">
      <c r="A2954">
        <v>2945</v>
      </c>
      <c r="B2954" t="s">
        <v>41</v>
      </c>
      <c r="C2954" t="s">
        <v>42</v>
      </c>
      <c r="D2954" t="s">
        <v>43</v>
      </c>
      <c r="E2954">
        <f>"08"</f>
        <v>0</v>
      </c>
      <c r="F2954" t="s">
        <v>241</v>
      </c>
      <c r="G2954" t="s">
        <v>242</v>
      </c>
      <c r="H2954">
        <v>4452</v>
      </c>
      <c r="I2954" t="s">
        <v>2292</v>
      </c>
      <c r="J2954" t="s">
        <v>2293</v>
      </c>
      <c r="K2954" t="s">
        <v>48</v>
      </c>
      <c r="L2954" t="s">
        <v>49</v>
      </c>
      <c r="M2954">
        <v>14</v>
      </c>
      <c r="N2954" t="s">
        <v>2266</v>
      </c>
      <c r="O2954" t="s">
        <v>51</v>
      </c>
      <c r="P2954" t="s">
        <v>1707</v>
      </c>
      <c r="Q2954" t="s">
        <v>92</v>
      </c>
      <c r="R2954" t="s">
        <v>237</v>
      </c>
      <c r="S2954" t="s">
        <v>55</v>
      </c>
      <c r="T2954" t="s">
        <v>55</v>
      </c>
      <c r="U2954" t="s">
        <v>2294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60</v>
      </c>
      <c r="AF2954" t="s">
        <v>80</v>
      </c>
      <c r="AG2954" t="s">
        <v>80</v>
      </c>
      <c r="AH2954">
        <v>1</v>
      </c>
      <c r="AI2954">
        <f>"08101     "</f>
        <v>0</v>
      </c>
      <c r="AJ2954" t="s">
        <v>581</v>
      </c>
      <c r="AK2954" t="s">
        <v>582</v>
      </c>
      <c r="AL2954" t="s">
        <v>375</v>
      </c>
      <c r="AM2954" t="s">
        <v>376</v>
      </c>
      <c r="AN2954" t="s">
        <v>1714</v>
      </c>
      <c r="AO2954" t="s">
        <v>70</v>
      </c>
    </row>
    <row r="2955" spans="1:41">
      <c r="A2955">
        <v>2946</v>
      </c>
      <c r="B2955" t="s">
        <v>41</v>
      </c>
      <c r="C2955" t="s">
        <v>42</v>
      </c>
      <c r="D2955" t="s">
        <v>43</v>
      </c>
      <c r="E2955">
        <f>"07"</f>
        <v>0</v>
      </c>
      <c r="F2955" t="s">
        <v>44</v>
      </c>
      <c r="G2955" t="s">
        <v>45</v>
      </c>
      <c r="H2955">
        <v>4571</v>
      </c>
      <c r="I2955" t="s">
        <v>2295</v>
      </c>
      <c r="J2955" t="s">
        <v>2296</v>
      </c>
      <c r="K2955" t="s">
        <v>48</v>
      </c>
      <c r="L2955" t="s">
        <v>49</v>
      </c>
      <c r="M2955">
        <v>15</v>
      </c>
      <c r="N2955" t="s">
        <v>2297</v>
      </c>
      <c r="O2955" t="s">
        <v>51</v>
      </c>
      <c r="P2955" t="s">
        <v>1707</v>
      </c>
      <c r="Q2955" t="s">
        <v>53</v>
      </c>
      <c r="R2955" t="s">
        <v>1708</v>
      </c>
      <c r="S2955" t="s">
        <v>237</v>
      </c>
      <c r="T2955" t="s">
        <v>55</v>
      </c>
      <c r="U2955" t="s">
        <v>965</v>
      </c>
      <c r="V2955" t="s">
        <v>80</v>
      </c>
      <c r="W2955" t="s">
        <v>80</v>
      </c>
      <c r="X2955" t="s">
        <v>60</v>
      </c>
      <c r="Y2955" t="s">
        <v>60</v>
      </c>
      <c r="Z2955" t="s">
        <v>61</v>
      </c>
      <c r="AA2955" t="s">
        <v>61</v>
      </c>
      <c r="AB2955" t="s">
        <v>61</v>
      </c>
      <c r="AC2955" t="s">
        <v>60</v>
      </c>
      <c r="AD2955" t="s">
        <v>61</v>
      </c>
      <c r="AE2955" t="s">
        <v>60</v>
      </c>
      <c r="AF2955" t="s">
        <v>1734</v>
      </c>
      <c r="AG2955" t="s">
        <v>1735</v>
      </c>
      <c r="AH2955">
        <v>1</v>
      </c>
      <c r="AI2955">
        <f>"073       "</f>
        <v>0</v>
      </c>
      <c r="AJ2955" t="s">
        <v>147</v>
      </c>
      <c r="AK2955" t="s">
        <v>148</v>
      </c>
      <c r="AL2955" t="s">
        <v>1586</v>
      </c>
      <c r="AM2955" t="s">
        <v>1587</v>
      </c>
      <c r="AN2955" t="s">
        <v>1714</v>
      </c>
      <c r="AO2955" t="s">
        <v>85</v>
      </c>
    </row>
    <row r="2956" spans="1:41">
      <c r="A2956">
        <v>2947</v>
      </c>
      <c r="B2956" t="s">
        <v>41</v>
      </c>
      <c r="C2956" t="s">
        <v>42</v>
      </c>
      <c r="D2956" t="s">
        <v>43</v>
      </c>
      <c r="E2956">
        <f>"07"</f>
        <v>0</v>
      </c>
      <c r="F2956" t="s">
        <v>44</v>
      </c>
      <c r="G2956" t="s">
        <v>45</v>
      </c>
      <c r="H2956">
        <v>4571</v>
      </c>
      <c r="I2956" t="s">
        <v>2295</v>
      </c>
      <c r="J2956" t="s">
        <v>2296</v>
      </c>
      <c r="K2956" t="s">
        <v>48</v>
      </c>
      <c r="L2956" t="s">
        <v>49</v>
      </c>
      <c r="M2956">
        <v>15</v>
      </c>
      <c r="N2956" t="s">
        <v>2297</v>
      </c>
      <c r="O2956" t="s">
        <v>51</v>
      </c>
      <c r="P2956" t="s">
        <v>1707</v>
      </c>
      <c r="Q2956" t="s">
        <v>53</v>
      </c>
      <c r="R2956" t="s">
        <v>1708</v>
      </c>
      <c r="S2956" t="s">
        <v>237</v>
      </c>
      <c r="T2956" t="s">
        <v>55</v>
      </c>
      <c r="U2956" t="s">
        <v>965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1734</v>
      </c>
      <c r="AG2956" t="s">
        <v>1735</v>
      </c>
      <c r="AH2956">
        <v>2</v>
      </c>
      <c r="AI2956">
        <f>"073       "</f>
        <v>0</v>
      </c>
      <c r="AJ2956" t="s">
        <v>147</v>
      </c>
      <c r="AK2956" t="s">
        <v>148</v>
      </c>
      <c r="AL2956" t="s">
        <v>1586</v>
      </c>
      <c r="AM2956" t="s">
        <v>1587</v>
      </c>
      <c r="AN2956" t="s">
        <v>1714</v>
      </c>
      <c r="AO2956" t="s">
        <v>85</v>
      </c>
    </row>
    <row r="2957" spans="1:41">
      <c r="A2957">
        <v>2948</v>
      </c>
      <c r="B2957" t="s">
        <v>41</v>
      </c>
      <c r="C2957" t="s">
        <v>42</v>
      </c>
      <c r="D2957" t="s">
        <v>43</v>
      </c>
      <c r="E2957">
        <f>"07"</f>
        <v>0</v>
      </c>
      <c r="F2957" t="s">
        <v>44</v>
      </c>
      <c r="G2957" t="s">
        <v>45</v>
      </c>
      <c r="H2957">
        <v>4571</v>
      </c>
      <c r="I2957" t="s">
        <v>2295</v>
      </c>
      <c r="J2957" t="s">
        <v>2296</v>
      </c>
      <c r="K2957" t="s">
        <v>48</v>
      </c>
      <c r="L2957" t="s">
        <v>49</v>
      </c>
      <c r="M2957">
        <v>15</v>
      </c>
      <c r="N2957" t="s">
        <v>2297</v>
      </c>
      <c r="O2957" t="s">
        <v>51</v>
      </c>
      <c r="P2957" t="s">
        <v>1707</v>
      </c>
      <c r="Q2957" t="s">
        <v>53</v>
      </c>
      <c r="R2957" t="s">
        <v>1708</v>
      </c>
      <c r="S2957" t="s">
        <v>237</v>
      </c>
      <c r="T2957" t="s">
        <v>55</v>
      </c>
      <c r="U2957" t="s">
        <v>965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60</v>
      </c>
      <c r="AF2957" t="s">
        <v>1734</v>
      </c>
      <c r="AG2957" t="s">
        <v>1735</v>
      </c>
      <c r="AH2957">
        <v>3</v>
      </c>
      <c r="AI2957">
        <f>"073       "</f>
        <v>0</v>
      </c>
      <c r="AJ2957" t="s">
        <v>147</v>
      </c>
      <c r="AK2957" t="s">
        <v>148</v>
      </c>
      <c r="AL2957" t="s">
        <v>1586</v>
      </c>
      <c r="AM2957" t="s">
        <v>1587</v>
      </c>
      <c r="AN2957" t="s">
        <v>1714</v>
      </c>
      <c r="AO2957" t="s">
        <v>181</v>
      </c>
    </row>
    <row r="2958" spans="1:41">
      <c r="A2958">
        <v>2949</v>
      </c>
      <c r="B2958" t="s">
        <v>41</v>
      </c>
      <c r="C2958" t="s">
        <v>42</v>
      </c>
      <c r="D2958" t="s">
        <v>43</v>
      </c>
      <c r="E2958">
        <f>"02"</f>
        <v>0</v>
      </c>
      <c r="F2958" t="s">
        <v>124</v>
      </c>
      <c r="G2958" t="s">
        <v>125</v>
      </c>
      <c r="H2958">
        <v>4605</v>
      </c>
      <c r="I2958" t="s">
        <v>2298</v>
      </c>
      <c r="J2958" t="s">
        <v>2299</v>
      </c>
      <c r="K2958" t="s">
        <v>48</v>
      </c>
      <c r="L2958" t="s">
        <v>49</v>
      </c>
      <c r="M2958">
        <v>15</v>
      </c>
      <c r="N2958" t="s">
        <v>2300</v>
      </c>
      <c r="O2958" t="s">
        <v>51</v>
      </c>
      <c r="P2958" t="s">
        <v>280</v>
      </c>
      <c r="Q2958" t="s">
        <v>92</v>
      </c>
      <c r="R2958" t="s">
        <v>237</v>
      </c>
      <c r="S2958" t="s">
        <v>55</v>
      </c>
      <c r="T2958" t="s">
        <v>55</v>
      </c>
      <c r="U2958" t="s">
        <v>2301</v>
      </c>
      <c r="V2958" t="s">
        <v>80</v>
      </c>
      <c r="W2958" t="s">
        <v>80</v>
      </c>
      <c r="X2958" t="s">
        <v>60</v>
      </c>
      <c r="Y2958" t="s">
        <v>60</v>
      </c>
      <c r="Z2958" t="s">
        <v>60</v>
      </c>
      <c r="AA2958" t="s">
        <v>61</v>
      </c>
      <c r="AB2958" t="s">
        <v>60</v>
      </c>
      <c r="AC2958" t="s">
        <v>60</v>
      </c>
      <c r="AD2958" t="s">
        <v>61</v>
      </c>
      <c r="AE2958" t="s">
        <v>60</v>
      </c>
      <c r="AF2958" t="s">
        <v>1469</v>
      </c>
      <c r="AG2958" t="s">
        <v>1470</v>
      </c>
      <c r="AH2958">
        <v>12</v>
      </c>
      <c r="AI2958">
        <f>"02104     "</f>
        <v>0</v>
      </c>
      <c r="AJ2958" t="s">
        <v>205</v>
      </c>
      <c r="AK2958" t="s">
        <v>206</v>
      </c>
      <c r="AL2958" t="s">
        <v>2038</v>
      </c>
      <c r="AM2958" t="s">
        <v>2039</v>
      </c>
      <c r="AN2958" t="s">
        <v>68</v>
      </c>
      <c r="AO2958" t="s">
        <v>71</v>
      </c>
    </row>
    <row r="2959" spans="1:41">
      <c r="A2959">
        <v>2950</v>
      </c>
      <c r="B2959" t="s">
        <v>41</v>
      </c>
      <c r="C2959" t="s">
        <v>42</v>
      </c>
      <c r="D2959" t="s">
        <v>43</v>
      </c>
      <c r="E2959">
        <f>"02"</f>
        <v>0</v>
      </c>
      <c r="F2959" t="s">
        <v>124</v>
      </c>
      <c r="G2959" t="s">
        <v>125</v>
      </c>
      <c r="H2959">
        <v>4609</v>
      </c>
      <c r="I2959" t="s">
        <v>2302</v>
      </c>
      <c r="J2959" t="s">
        <v>2303</v>
      </c>
      <c r="K2959" t="s">
        <v>48</v>
      </c>
      <c r="L2959" t="s">
        <v>49</v>
      </c>
      <c r="M2959">
        <v>13</v>
      </c>
      <c r="N2959" t="s">
        <v>2304</v>
      </c>
      <c r="O2959" t="s">
        <v>51</v>
      </c>
      <c r="P2959" t="s">
        <v>1707</v>
      </c>
      <c r="Q2959" t="s">
        <v>92</v>
      </c>
      <c r="R2959" t="s">
        <v>1708</v>
      </c>
      <c r="S2959" t="s">
        <v>237</v>
      </c>
      <c r="T2959" t="s">
        <v>55</v>
      </c>
      <c r="U2959" t="s">
        <v>2305</v>
      </c>
      <c r="V2959" t="s">
        <v>80</v>
      </c>
      <c r="W2959" t="s">
        <v>80</v>
      </c>
      <c r="X2959" t="s">
        <v>60</v>
      </c>
      <c r="Y2959" t="s">
        <v>60</v>
      </c>
      <c r="Z2959" t="s">
        <v>60</v>
      </c>
      <c r="AA2959" t="s">
        <v>61</v>
      </c>
      <c r="AB2959" t="s">
        <v>60</v>
      </c>
      <c r="AC2959" t="s">
        <v>60</v>
      </c>
      <c r="AD2959" t="s">
        <v>61</v>
      </c>
      <c r="AE2959" t="s">
        <v>60</v>
      </c>
      <c r="AF2959" t="s">
        <v>1710</v>
      </c>
      <c r="AG2959" t="s">
        <v>1711</v>
      </c>
      <c r="AH2959">
        <v>1</v>
      </c>
      <c r="AI2959">
        <f>"02104     "</f>
        <v>0</v>
      </c>
      <c r="AJ2959" t="s">
        <v>205</v>
      </c>
      <c r="AK2959" t="s">
        <v>206</v>
      </c>
      <c r="AL2959" t="s">
        <v>2306</v>
      </c>
      <c r="AM2959" t="s">
        <v>2307</v>
      </c>
      <c r="AN2959" t="s">
        <v>286</v>
      </c>
      <c r="AO2959" t="s">
        <v>70</v>
      </c>
    </row>
    <row r="2960" spans="1:41">
      <c r="A2960">
        <v>2951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4609</v>
      </c>
      <c r="I2960" t="s">
        <v>2302</v>
      </c>
      <c r="J2960" t="s">
        <v>2303</v>
      </c>
      <c r="K2960" t="s">
        <v>48</v>
      </c>
      <c r="L2960" t="s">
        <v>49</v>
      </c>
      <c r="M2960">
        <v>13</v>
      </c>
      <c r="N2960" t="s">
        <v>2304</v>
      </c>
      <c r="O2960" t="s">
        <v>51</v>
      </c>
      <c r="P2960" t="s">
        <v>1707</v>
      </c>
      <c r="Q2960" t="s">
        <v>92</v>
      </c>
      <c r="R2960" t="s">
        <v>1708</v>
      </c>
      <c r="S2960" t="s">
        <v>237</v>
      </c>
      <c r="T2960" t="s">
        <v>55</v>
      </c>
      <c r="U2960" t="s">
        <v>2305</v>
      </c>
      <c r="V2960" t="s">
        <v>80</v>
      </c>
      <c r="W2960" t="s">
        <v>80</v>
      </c>
      <c r="X2960" t="s">
        <v>60</v>
      </c>
      <c r="Y2960" t="s">
        <v>60</v>
      </c>
      <c r="Z2960" t="s">
        <v>60</v>
      </c>
      <c r="AA2960" t="s">
        <v>61</v>
      </c>
      <c r="AB2960" t="s">
        <v>60</v>
      </c>
      <c r="AC2960" t="s">
        <v>60</v>
      </c>
      <c r="AD2960" t="s">
        <v>61</v>
      </c>
      <c r="AE2960" t="s">
        <v>60</v>
      </c>
      <c r="AF2960" t="s">
        <v>1710</v>
      </c>
      <c r="AG2960" t="s">
        <v>1711</v>
      </c>
      <c r="AH2960">
        <v>2</v>
      </c>
      <c r="AI2960">
        <f>"02104     "</f>
        <v>0</v>
      </c>
      <c r="AJ2960" t="s">
        <v>205</v>
      </c>
      <c r="AK2960" t="s">
        <v>206</v>
      </c>
      <c r="AL2960" t="s">
        <v>2306</v>
      </c>
      <c r="AM2960" t="s">
        <v>2307</v>
      </c>
      <c r="AN2960" t="s">
        <v>286</v>
      </c>
      <c r="AO2960" t="s">
        <v>70</v>
      </c>
    </row>
    <row r="2961" spans="1:41">
      <c r="A2961">
        <v>2952</v>
      </c>
      <c r="B2961" t="s">
        <v>41</v>
      </c>
      <c r="C2961" t="s">
        <v>42</v>
      </c>
      <c r="D2961" t="s">
        <v>43</v>
      </c>
      <c r="E2961">
        <f>"02"</f>
        <v>0</v>
      </c>
      <c r="F2961" t="s">
        <v>124</v>
      </c>
      <c r="G2961" t="s">
        <v>125</v>
      </c>
      <c r="H2961">
        <v>4609</v>
      </c>
      <c r="I2961" t="s">
        <v>2302</v>
      </c>
      <c r="J2961" t="s">
        <v>2303</v>
      </c>
      <c r="K2961" t="s">
        <v>48</v>
      </c>
      <c r="L2961" t="s">
        <v>49</v>
      </c>
      <c r="M2961">
        <v>13</v>
      </c>
      <c r="N2961" t="s">
        <v>2304</v>
      </c>
      <c r="O2961" t="s">
        <v>51</v>
      </c>
      <c r="P2961" t="s">
        <v>1707</v>
      </c>
      <c r="Q2961" t="s">
        <v>92</v>
      </c>
      <c r="R2961" t="s">
        <v>1708</v>
      </c>
      <c r="S2961" t="s">
        <v>237</v>
      </c>
      <c r="T2961" t="s">
        <v>55</v>
      </c>
      <c r="U2961" t="s">
        <v>2305</v>
      </c>
      <c r="V2961" t="s">
        <v>80</v>
      </c>
      <c r="W2961" t="s">
        <v>80</v>
      </c>
      <c r="X2961" t="s">
        <v>60</v>
      </c>
      <c r="Y2961" t="s">
        <v>60</v>
      </c>
      <c r="Z2961" t="s">
        <v>60</v>
      </c>
      <c r="AA2961" t="s">
        <v>61</v>
      </c>
      <c r="AB2961" t="s">
        <v>60</v>
      </c>
      <c r="AC2961" t="s">
        <v>60</v>
      </c>
      <c r="AD2961" t="s">
        <v>61</v>
      </c>
      <c r="AE2961" t="s">
        <v>60</v>
      </c>
      <c r="AF2961" t="s">
        <v>1710</v>
      </c>
      <c r="AG2961" t="s">
        <v>1711</v>
      </c>
      <c r="AH2961">
        <v>3</v>
      </c>
      <c r="AI2961">
        <f>"02104     "</f>
        <v>0</v>
      </c>
      <c r="AJ2961" t="s">
        <v>205</v>
      </c>
      <c r="AK2961" t="s">
        <v>206</v>
      </c>
      <c r="AL2961" t="s">
        <v>2308</v>
      </c>
      <c r="AM2961" t="s">
        <v>2309</v>
      </c>
      <c r="AN2961" t="s">
        <v>286</v>
      </c>
      <c r="AO2961" t="s">
        <v>70</v>
      </c>
    </row>
    <row r="2962" spans="1:41">
      <c r="A2962">
        <v>2953</v>
      </c>
      <c r="B2962" t="s">
        <v>41</v>
      </c>
      <c r="C2962" t="s">
        <v>42</v>
      </c>
      <c r="D2962" t="s">
        <v>43</v>
      </c>
      <c r="E2962">
        <f>"02"</f>
        <v>0</v>
      </c>
      <c r="F2962" t="s">
        <v>124</v>
      </c>
      <c r="G2962" t="s">
        <v>125</v>
      </c>
      <c r="H2962">
        <v>4609</v>
      </c>
      <c r="I2962" t="s">
        <v>2302</v>
      </c>
      <c r="J2962" t="s">
        <v>2303</v>
      </c>
      <c r="K2962" t="s">
        <v>48</v>
      </c>
      <c r="L2962" t="s">
        <v>49</v>
      </c>
      <c r="M2962">
        <v>13</v>
      </c>
      <c r="N2962" t="s">
        <v>2304</v>
      </c>
      <c r="O2962" t="s">
        <v>51</v>
      </c>
      <c r="P2962" t="s">
        <v>1707</v>
      </c>
      <c r="Q2962" t="s">
        <v>92</v>
      </c>
      <c r="R2962" t="s">
        <v>1708</v>
      </c>
      <c r="S2962" t="s">
        <v>237</v>
      </c>
      <c r="T2962" t="s">
        <v>55</v>
      </c>
      <c r="U2962" t="s">
        <v>2305</v>
      </c>
      <c r="V2962" t="s">
        <v>80</v>
      </c>
      <c r="W2962" t="s">
        <v>80</v>
      </c>
      <c r="X2962" t="s">
        <v>60</v>
      </c>
      <c r="Y2962" t="s">
        <v>60</v>
      </c>
      <c r="Z2962" t="s">
        <v>60</v>
      </c>
      <c r="AA2962" t="s">
        <v>61</v>
      </c>
      <c r="AB2962" t="s">
        <v>60</v>
      </c>
      <c r="AC2962" t="s">
        <v>60</v>
      </c>
      <c r="AD2962" t="s">
        <v>61</v>
      </c>
      <c r="AE2962" t="s">
        <v>60</v>
      </c>
      <c r="AF2962" t="s">
        <v>1710</v>
      </c>
      <c r="AG2962" t="s">
        <v>1711</v>
      </c>
      <c r="AH2962">
        <v>7</v>
      </c>
      <c r="AI2962">
        <f>"02104     "</f>
        <v>0</v>
      </c>
      <c r="AJ2962" t="s">
        <v>205</v>
      </c>
      <c r="AK2962" t="s">
        <v>206</v>
      </c>
      <c r="AL2962" t="s">
        <v>2310</v>
      </c>
      <c r="AM2962" t="s">
        <v>2311</v>
      </c>
      <c r="AN2962" t="s">
        <v>286</v>
      </c>
      <c r="AO2962" t="s">
        <v>70</v>
      </c>
    </row>
    <row r="2963" spans="1:41">
      <c r="A2963">
        <v>2954</v>
      </c>
      <c r="B2963" t="s">
        <v>41</v>
      </c>
      <c r="C2963" t="s">
        <v>42</v>
      </c>
      <c r="D2963" t="s">
        <v>43</v>
      </c>
      <c r="E2963">
        <f>"02"</f>
        <v>0</v>
      </c>
      <c r="F2963" t="s">
        <v>124</v>
      </c>
      <c r="G2963" t="s">
        <v>125</v>
      </c>
      <c r="H2963">
        <v>4609</v>
      </c>
      <c r="I2963" t="s">
        <v>2302</v>
      </c>
      <c r="J2963" t="s">
        <v>2303</v>
      </c>
      <c r="K2963" t="s">
        <v>48</v>
      </c>
      <c r="L2963" t="s">
        <v>49</v>
      </c>
      <c r="M2963">
        <v>13</v>
      </c>
      <c r="N2963" t="s">
        <v>2304</v>
      </c>
      <c r="O2963" t="s">
        <v>51</v>
      </c>
      <c r="P2963" t="s">
        <v>1707</v>
      </c>
      <c r="Q2963" t="s">
        <v>92</v>
      </c>
      <c r="R2963" t="s">
        <v>1708</v>
      </c>
      <c r="S2963" t="s">
        <v>237</v>
      </c>
      <c r="T2963" t="s">
        <v>55</v>
      </c>
      <c r="U2963" t="s">
        <v>2305</v>
      </c>
      <c r="V2963" t="s">
        <v>80</v>
      </c>
      <c r="W2963" t="s">
        <v>80</v>
      </c>
      <c r="X2963" t="s">
        <v>60</v>
      </c>
      <c r="Y2963" t="s">
        <v>60</v>
      </c>
      <c r="Z2963" t="s">
        <v>60</v>
      </c>
      <c r="AA2963" t="s">
        <v>61</v>
      </c>
      <c r="AB2963" t="s">
        <v>60</v>
      </c>
      <c r="AC2963" t="s">
        <v>60</v>
      </c>
      <c r="AD2963" t="s">
        <v>61</v>
      </c>
      <c r="AE2963" t="s">
        <v>60</v>
      </c>
      <c r="AF2963" t="s">
        <v>1710</v>
      </c>
      <c r="AG2963" t="s">
        <v>1711</v>
      </c>
      <c r="AH2963">
        <v>8</v>
      </c>
      <c r="AI2963">
        <f>"02104     "</f>
        <v>0</v>
      </c>
      <c r="AJ2963" t="s">
        <v>205</v>
      </c>
      <c r="AK2963" t="s">
        <v>206</v>
      </c>
      <c r="AL2963" t="s">
        <v>207</v>
      </c>
      <c r="AM2963" t="s">
        <v>208</v>
      </c>
      <c r="AN2963" t="s">
        <v>286</v>
      </c>
      <c r="AO2963" t="s">
        <v>70</v>
      </c>
    </row>
    <row r="2964" spans="1:41">
      <c r="A2964">
        <v>2955</v>
      </c>
      <c r="B2964" t="s">
        <v>41</v>
      </c>
      <c r="C2964" t="s">
        <v>42</v>
      </c>
      <c r="D2964" t="s">
        <v>43</v>
      </c>
      <c r="E2964">
        <f>"02"</f>
        <v>0</v>
      </c>
      <c r="F2964" t="s">
        <v>124</v>
      </c>
      <c r="G2964" t="s">
        <v>125</v>
      </c>
      <c r="H2964">
        <v>4609</v>
      </c>
      <c r="I2964" t="s">
        <v>2302</v>
      </c>
      <c r="J2964" t="s">
        <v>2303</v>
      </c>
      <c r="K2964" t="s">
        <v>48</v>
      </c>
      <c r="L2964" t="s">
        <v>49</v>
      </c>
      <c r="M2964">
        <v>13</v>
      </c>
      <c r="N2964" t="s">
        <v>2304</v>
      </c>
      <c r="O2964" t="s">
        <v>51</v>
      </c>
      <c r="P2964" t="s">
        <v>1707</v>
      </c>
      <c r="Q2964" t="s">
        <v>92</v>
      </c>
      <c r="R2964" t="s">
        <v>1708</v>
      </c>
      <c r="S2964" t="s">
        <v>237</v>
      </c>
      <c r="T2964" t="s">
        <v>55</v>
      </c>
      <c r="U2964" t="s">
        <v>2305</v>
      </c>
      <c r="V2964" t="s">
        <v>80</v>
      </c>
      <c r="W2964" t="s">
        <v>80</v>
      </c>
      <c r="X2964" t="s">
        <v>60</v>
      </c>
      <c r="Y2964" t="s">
        <v>60</v>
      </c>
      <c r="Z2964" t="s">
        <v>60</v>
      </c>
      <c r="AA2964" t="s">
        <v>61</v>
      </c>
      <c r="AB2964" t="s">
        <v>60</v>
      </c>
      <c r="AC2964" t="s">
        <v>60</v>
      </c>
      <c r="AD2964" t="s">
        <v>61</v>
      </c>
      <c r="AE2964" t="s">
        <v>60</v>
      </c>
      <c r="AF2964" t="s">
        <v>1710</v>
      </c>
      <c r="AG2964" t="s">
        <v>1711</v>
      </c>
      <c r="AH2964">
        <v>9</v>
      </c>
      <c r="AI2964">
        <f>"02104     "</f>
        <v>0</v>
      </c>
      <c r="AJ2964" t="s">
        <v>205</v>
      </c>
      <c r="AK2964" t="s">
        <v>206</v>
      </c>
      <c r="AL2964" t="s">
        <v>1519</v>
      </c>
      <c r="AM2964" t="s">
        <v>1520</v>
      </c>
      <c r="AN2964" t="s">
        <v>286</v>
      </c>
      <c r="AO2964" t="s">
        <v>70</v>
      </c>
    </row>
    <row r="2965" spans="1:41">
      <c r="A2965">
        <v>2956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4609</v>
      </c>
      <c r="I2965" t="s">
        <v>2302</v>
      </c>
      <c r="J2965" t="s">
        <v>2303</v>
      </c>
      <c r="K2965" t="s">
        <v>48</v>
      </c>
      <c r="L2965" t="s">
        <v>49</v>
      </c>
      <c r="M2965">
        <v>13</v>
      </c>
      <c r="N2965" t="s">
        <v>2304</v>
      </c>
      <c r="O2965" t="s">
        <v>51</v>
      </c>
      <c r="P2965" t="s">
        <v>1707</v>
      </c>
      <c r="Q2965" t="s">
        <v>92</v>
      </c>
      <c r="R2965" t="s">
        <v>1708</v>
      </c>
      <c r="S2965" t="s">
        <v>237</v>
      </c>
      <c r="T2965" t="s">
        <v>55</v>
      </c>
      <c r="U2965" t="s">
        <v>2305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1710</v>
      </c>
      <c r="AG2965" t="s">
        <v>1711</v>
      </c>
      <c r="AH2965">
        <v>10</v>
      </c>
      <c r="AI2965">
        <f>"02104     "</f>
        <v>0</v>
      </c>
      <c r="AJ2965" t="s">
        <v>205</v>
      </c>
      <c r="AK2965" t="s">
        <v>206</v>
      </c>
      <c r="AL2965" t="s">
        <v>2312</v>
      </c>
      <c r="AM2965" t="s">
        <v>2313</v>
      </c>
      <c r="AN2965" t="s">
        <v>286</v>
      </c>
      <c r="AO2965" t="s">
        <v>70</v>
      </c>
    </row>
    <row r="2966" spans="1:41">
      <c r="A2966">
        <v>2957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2302</v>
      </c>
      <c r="J2966" t="s">
        <v>2303</v>
      </c>
      <c r="K2966" t="s">
        <v>48</v>
      </c>
      <c r="L2966" t="s">
        <v>49</v>
      </c>
      <c r="M2966">
        <v>13</v>
      </c>
      <c r="N2966" t="s">
        <v>2304</v>
      </c>
      <c r="O2966" t="s">
        <v>51</v>
      </c>
      <c r="P2966" t="s">
        <v>1707</v>
      </c>
      <c r="Q2966" t="s">
        <v>92</v>
      </c>
      <c r="R2966" t="s">
        <v>1708</v>
      </c>
      <c r="S2966" t="s">
        <v>237</v>
      </c>
      <c r="T2966" t="s">
        <v>55</v>
      </c>
      <c r="U2966" t="s">
        <v>2305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1710</v>
      </c>
      <c r="AG2966" t="s">
        <v>1711</v>
      </c>
      <c r="AH2966">
        <v>11</v>
      </c>
      <c r="AI2966">
        <f>"02104     "</f>
        <v>0</v>
      </c>
      <c r="AJ2966" t="s">
        <v>205</v>
      </c>
      <c r="AK2966" t="s">
        <v>206</v>
      </c>
      <c r="AL2966" t="s">
        <v>2312</v>
      </c>
      <c r="AM2966" t="s">
        <v>2313</v>
      </c>
      <c r="AN2966" t="s">
        <v>286</v>
      </c>
      <c r="AO2966" t="s">
        <v>70</v>
      </c>
    </row>
    <row r="2967" spans="1:41">
      <c r="A2967">
        <v>2958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4609</v>
      </c>
      <c r="I2967" t="s">
        <v>2302</v>
      </c>
      <c r="J2967" t="s">
        <v>2303</v>
      </c>
      <c r="K2967" t="s">
        <v>48</v>
      </c>
      <c r="L2967" t="s">
        <v>49</v>
      </c>
      <c r="M2967">
        <v>13</v>
      </c>
      <c r="N2967" t="s">
        <v>2304</v>
      </c>
      <c r="O2967" t="s">
        <v>51</v>
      </c>
      <c r="P2967" t="s">
        <v>1707</v>
      </c>
      <c r="Q2967" t="s">
        <v>92</v>
      </c>
      <c r="R2967" t="s">
        <v>1708</v>
      </c>
      <c r="S2967" t="s">
        <v>237</v>
      </c>
      <c r="T2967" t="s">
        <v>55</v>
      </c>
      <c r="U2967" t="s">
        <v>2305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1710</v>
      </c>
      <c r="AG2967" t="s">
        <v>1711</v>
      </c>
      <c r="AH2967">
        <v>12</v>
      </c>
      <c r="AI2967">
        <f>"02104     "</f>
        <v>0</v>
      </c>
      <c r="AJ2967" t="s">
        <v>205</v>
      </c>
      <c r="AK2967" t="s">
        <v>206</v>
      </c>
      <c r="AL2967" t="s">
        <v>2314</v>
      </c>
      <c r="AM2967" t="s">
        <v>2315</v>
      </c>
      <c r="AN2967" t="s">
        <v>286</v>
      </c>
      <c r="AO2967" t="s">
        <v>70</v>
      </c>
    </row>
    <row r="2968" spans="1:41">
      <c r="A2968">
        <v>2959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2302</v>
      </c>
      <c r="J2968" t="s">
        <v>2303</v>
      </c>
      <c r="K2968" t="s">
        <v>48</v>
      </c>
      <c r="L2968" t="s">
        <v>49</v>
      </c>
      <c r="M2968">
        <v>13</v>
      </c>
      <c r="N2968" t="s">
        <v>2304</v>
      </c>
      <c r="O2968" t="s">
        <v>51</v>
      </c>
      <c r="P2968" t="s">
        <v>1707</v>
      </c>
      <c r="Q2968" t="s">
        <v>92</v>
      </c>
      <c r="R2968" t="s">
        <v>1708</v>
      </c>
      <c r="S2968" t="s">
        <v>237</v>
      </c>
      <c r="T2968" t="s">
        <v>55</v>
      </c>
      <c r="U2968" t="s">
        <v>2305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1710</v>
      </c>
      <c r="AG2968" t="s">
        <v>1711</v>
      </c>
      <c r="AH2968">
        <v>13</v>
      </c>
      <c r="AI2968">
        <f>"02104     "</f>
        <v>0</v>
      </c>
      <c r="AJ2968" t="s">
        <v>205</v>
      </c>
      <c r="AK2968" t="s">
        <v>206</v>
      </c>
      <c r="AL2968" t="s">
        <v>2314</v>
      </c>
      <c r="AM2968" t="s">
        <v>2315</v>
      </c>
      <c r="AN2968" t="s">
        <v>286</v>
      </c>
      <c r="AO2968" t="s">
        <v>70</v>
      </c>
    </row>
    <row r="2969" spans="1:41">
      <c r="A2969">
        <v>2960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2302</v>
      </c>
      <c r="J2969" t="s">
        <v>2303</v>
      </c>
      <c r="K2969" t="s">
        <v>48</v>
      </c>
      <c r="L2969" t="s">
        <v>49</v>
      </c>
      <c r="M2969">
        <v>13</v>
      </c>
      <c r="N2969" t="s">
        <v>2304</v>
      </c>
      <c r="O2969" t="s">
        <v>51</v>
      </c>
      <c r="P2969" t="s">
        <v>1707</v>
      </c>
      <c r="Q2969" t="s">
        <v>92</v>
      </c>
      <c r="R2969" t="s">
        <v>1708</v>
      </c>
      <c r="S2969" t="s">
        <v>237</v>
      </c>
      <c r="T2969" t="s">
        <v>55</v>
      </c>
      <c r="U2969" t="s">
        <v>2305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1710</v>
      </c>
      <c r="AG2969" t="s">
        <v>1711</v>
      </c>
      <c r="AH2969">
        <v>14</v>
      </c>
      <c r="AI2969">
        <f>"02104     "</f>
        <v>0</v>
      </c>
      <c r="AJ2969" t="s">
        <v>205</v>
      </c>
      <c r="AK2969" t="s">
        <v>206</v>
      </c>
      <c r="AL2969" t="s">
        <v>2316</v>
      </c>
      <c r="AM2969" t="s">
        <v>2317</v>
      </c>
      <c r="AN2969" t="s">
        <v>286</v>
      </c>
      <c r="AO2969" t="s">
        <v>70</v>
      </c>
    </row>
    <row r="2970" spans="1:41">
      <c r="A2970">
        <v>2961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2302</v>
      </c>
      <c r="J2970" t="s">
        <v>2303</v>
      </c>
      <c r="K2970" t="s">
        <v>48</v>
      </c>
      <c r="L2970" t="s">
        <v>49</v>
      </c>
      <c r="M2970">
        <v>13</v>
      </c>
      <c r="N2970" t="s">
        <v>2304</v>
      </c>
      <c r="O2970" t="s">
        <v>51</v>
      </c>
      <c r="P2970" t="s">
        <v>1707</v>
      </c>
      <c r="Q2970" t="s">
        <v>92</v>
      </c>
      <c r="R2970" t="s">
        <v>1708</v>
      </c>
      <c r="S2970" t="s">
        <v>237</v>
      </c>
      <c r="T2970" t="s">
        <v>55</v>
      </c>
      <c r="U2970" t="s">
        <v>2305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1710</v>
      </c>
      <c r="AG2970" t="s">
        <v>1711</v>
      </c>
      <c r="AH2970">
        <v>16</v>
      </c>
      <c r="AI2970">
        <f>"02104     "</f>
        <v>0</v>
      </c>
      <c r="AJ2970" t="s">
        <v>205</v>
      </c>
      <c r="AK2970" t="s">
        <v>206</v>
      </c>
      <c r="AL2970" t="s">
        <v>2316</v>
      </c>
      <c r="AM2970" t="s">
        <v>2317</v>
      </c>
      <c r="AN2970" t="s">
        <v>286</v>
      </c>
      <c r="AO2970" t="s">
        <v>70</v>
      </c>
    </row>
    <row r="2971" spans="1:41">
      <c r="A2971">
        <v>2962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2302</v>
      </c>
      <c r="J2971" t="s">
        <v>2303</v>
      </c>
      <c r="K2971" t="s">
        <v>48</v>
      </c>
      <c r="L2971" t="s">
        <v>49</v>
      </c>
      <c r="M2971">
        <v>13</v>
      </c>
      <c r="N2971" t="s">
        <v>2304</v>
      </c>
      <c r="O2971" t="s">
        <v>51</v>
      </c>
      <c r="P2971" t="s">
        <v>1707</v>
      </c>
      <c r="Q2971" t="s">
        <v>92</v>
      </c>
      <c r="R2971" t="s">
        <v>1708</v>
      </c>
      <c r="S2971" t="s">
        <v>237</v>
      </c>
      <c r="T2971" t="s">
        <v>55</v>
      </c>
      <c r="U2971" t="s">
        <v>2305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1710</v>
      </c>
      <c r="AG2971" t="s">
        <v>1711</v>
      </c>
      <c r="AH2971">
        <v>17</v>
      </c>
      <c r="AI2971">
        <f>"02104     "</f>
        <v>0</v>
      </c>
      <c r="AJ2971" t="s">
        <v>205</v>
      </c>
      <c r="AK2971" t="s">
        <v>206</v>
      </c>
      <c r="AL2971" t="s">
        <v>2316</v>
      </c>
      <c r="AM2971" t="s">
        <v>2317</v>
      </c>
      <c r="AN2971" t="s">
        <v>286</v>
      </c>
      <c r="AO2971" t="s">
        <v>70</v>
      </c>
    </row>
    <row r="2972" spans="1:41">
      <c r="A2972">
        <v>2963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2302</v>
      </c>
      <c r="J2972" t="s">
        <v>2303</v>
      </c>
      <c r="K2972" t="s">
        <v>48</v>
      </c>
      <c r="L2972" t="s">
        <v>49</v>
      </c>
      <c r="M2972">
        <v>13</v>
      </c>
      <c r="N2972" t="s">
        <v>2304</v>
      </c>
      <c r="O2972" t="s">
        <v>51</v>
      </c>
      <c r="P2972" t="s">
        <v>1707</v>
      </c>
      <c r="Q2972" t="s">
        <v>92</v>
      </c>
      <c r="R2972" t="s">
        <v>1708</v>
      </c>
      <c r="S2972" t="s">
        <v>237</v>
      </c>
      <c r="T2972" t="s">
        <v>55</v>
      </c>
      <c r="U2972" t="s">
        <v>2305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1710</v>
      </c>
      <c r="AG2972" t="s">
        <v>1711</v>
      </c>
      <c r="AH2972">
        <v>20</v>
      </c>
      <c r="AI2972">
        <f>"02104     "</f>
        <v>0</v>
      </c>
      <c r="AJ2972" t="s">
        <v>205</v>
      </c>
      <c r="AK2972" t="s">
        <v>206</v>
      </c>
      <c r="AL2972" t="s">
        <v>2318</v>
      </c>
      <c r="AM2972" t="s">
        <v>2319</v>
      </c>
      <c r="AN2972" t="s">
        <v>286</v>
      </c>
      <c r="AO2972" t="s">
        <v>70</v>
      </c>
    </row>
    <row r="2973" spans="1:41">
      <c r="A2973">
        <v>2964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2302</v>
      </c>
      <c r="J2973" t="s">
        <v>2303</v>
      </c>
      <c r="K2973" t="s">
        <v>48</v>
      </c>
      <c r="L2973" t="s">
        <v>49</v>
      </c>
      <c r="M2973">
        <v>13</v>
      </c>
      <c r="N2973" t="s">
        <v>2304</v>
      </c>
      <c r="O2973" t="s">
        <v>51</v>
      </c>
      <c r="P2973" t="s">
        <v>1707</v>
      </c>
      <c r="Q2973" t="s">
        <v>92</v>
      </c>
      <c r="R2973" t="s">
        <v>1708</v>
      </c>
      <c r="S2973" t="s">
        <v>237</v>
      </c>
      <c r="T2973" t="s">
        <v>55</v>
      </c>
      <c r="U2973" t="s">
        <v>2305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1710</v>
      </c>
      <c r="AG2973" t="s">
        <v>1711</v>
      </c>
      <c r="AH2973">
        <v>22</v>
      </c>
      <c r="AI2973">
        <f>"02104     "</f>
        <v>0</v>
      </c>
      <c r="AJ2973" t="s">
        <v>205</v>
      </c>
      <c r="AK2973" t="s">
        <v>206</v>
      </c>
      <c r="AL2973" t="s">
        <v>2320</v>
      </c>
      <c r="AM2973" t="s">
        <v>2321</v>
      </c>
      <c r="AN2973" t="s">
        <v>286</v>
      </c>
      <c r="AO2973" t="s">
        <v>70</v>
      </c>
    </row>
    <row r="2974" spans="1:41">
      <c r="A2974">
        <v>2965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2302</v>
      </c>
      <c r="J2974" t="s">
        <v>2303</v>
      </c>
      <c r="K2974" t="s">
        <v>48</v>
      </c>
      <c r="L2974" t="s">
        <v>49</v>
      </c>
      <c r="M2974">
        <v>13</v>
      </c>
      <c r="N2974" t="s">
        <v>2304</v>
      </c>
      <c r="O2974" t="s">
        <v>51</v>
      </c>
      <c r="P2974" t="s">
        <v>1707</v>
      </c>
      <c r="Q2974" t="s">
        <v>92</v>
      </c>
      <c r="R2974" t="s">
        <v>1708</v>
      </c>
      <c r="S2974" t="s">
        <v>237</v>
      </c>
      <c r="T2974" t="s">
        <v>55</v>
      </c>
      <c r="U2974" t="s">
        <v>2305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1710</v>
      </c>
      <c r="AG2974" t="s">
        <v>1711</v>
      </c>
      <c r="AH2974">
        <v>23</v>
      </c>
      <c r="AI2974">
        <f>"02104     "</f>
        <v>0</v>
      </c>
      <c r="AJ2974" t="s">
        <v>205</v>
      </c>
      <c r="AK2974" t="s">
        <v>206</v>
      </c>
      <c r="AL2974" t="s">
        <v>2320</v>
      </c>
      <c r="AM2974" t="s">
        <v>2321</v>
      </c>
      <c r="AN2974" t="s">
        <v>286</v>
      </c>
      <c r="AO2974" t="s">
        <v>70</v>
      </c>
    </row>
    <row r="2975" spans="1:41">
      <c r="A2975">
        <v>2966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2302</v>
      </c>
      <c r="J2975" t="s">
        <v>2303</v>
      </c>
      <c r="K2975" t="s">
        <v>48</v>
      </c>
      <c r="L2975" t="s">
        <v>49</v>
      </c>
      <c r="M2975">
        <v>13</v>
      </c>
      <c r="N2975" t="s">
        <v>2304</v>
      </c>
      <c r="O2975" t="s">
        <v>51</v>
      </c>
      <c r="P2975" t="s">
        <v>1707</v>
      </c>
      <c r="Q2975" t="s">
        <v>92</v>
      </c>
      <c r="R2975" t="s">
        <v>1708</v>
      </c>
      <c r="S2975" t="s">
        <v>237</v>
      </c>
      <c r="T2975" t="s">
        <v>55</v>
      </c>
      <c r="U2975" t="s">
        <v>2305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1710</v>
      </c>
      <c r="AG2975" t="s">
        <v>1711</v>
      </c>
      <c r="AH2975">
        <v>25</v>
      </c>
      <c r="AI2975">
        <f>"02104     "</f>
        <v>0</v>
      </c>
      <c r="AJ2975" t="s">
        <v>205</v>
      </c>
      <c r="AK2975" t="s">
        <v>206</v>
      </c>
      <c r="AL2975" t="s">
        <v>2322</v>
      </c>
      <c r="AM2975" t="s">
        <v>2323</v>
      </c>
      <c r="AN2975" t="s">
        <v>286</v>
      </c>
      <c r="AO2975" t="s">
        <v>70</v>
      </c>
    </row>
    <row r="2976" spans="1:41">
      <c r="A2976">
        <v>2967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2302</v>
      </c>
      <c r="J2976" t="s">
        <v>2303</v>
      </c>
      <c r="K2976" t="s">
        <v>48</v>
      </c>
      <c r="L2976" t="s">
        <v>49</v>
      </c>
      <c r="M2976">
        <v>13</v>
      </c>
      <c r="N2976" t="s">
        <v>2304</v>
      </c>
      <c r="O2976" t="s">
        <v>51</v>
      </c>
      <c r="P2976" t="s">
        <v>1707</v>
      </c>
      <c r="Q2976" t="s">
        <v>92</v>
      </c>
      <c r="R2976" t="s">
        <v>1708</v>
      </c>
      <c r="S2976" t="s">
        <v>237</v>
      </c>
      <c r="T2976" t="s">
        <v>55</v>
      </c>
      <c r="U2976" t="s">
        <v>2305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1710</v>
      </c>
      <c r="AG2976" t="s">
        <v>1711</v>
      </c>
      <c r="AH2976">
        <v>26</v>
      </c>
      <c r="AI2976">
        <f>"02104     "</f>
        <v>0</v>
      </c>
      <c r="AJ2976" t="s">
        <v>205</v>
      </c>
      <c r="AK2976" t="s">
        <v>206</v>
      </c>
      <c r="AL2976" t="s">
        <v>2324</v>
      </c>
      <c r="AM2976" t="s">
        <v>2325</v>
      </c>
      <c r="AN2976" t="s">
        <v>286</v>
      </c>
      <c r="AO2976" t="s">
        <v>70</v>
      </c>
    </row>
    <row r="2977" spans="1:41">
      <c r="A2977">
        <v>2968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2302</v>
      </c>
      <c r="J2977" t="s">
        <v>2303</v>
      </c>
      <c r="K2977" t="s">
        <v>48</v>
      </c>
      <c r="L2977" t="s">
        <v>49</v>
      </c>
      <c r="M2977">
        <v>13</v>
      </c>
      <c r="N2977" t="s">
        <v>2304</v>
      </c>
      <c r="O2977" t="s">
        <v>51</v>
      </c>
      <c r="P2977" t="s">
        <v>1707</v>
      </c>
      <c r="Q2977" t="s">
        <v>92</v>
      </c>
      <c r="R2977" t="s">
        <v>1708</v>
      </c>
      <c r="S2977" t="s">
        <v>237</v>
      </c>
      <c r="T2977" t="s">
        <v>55</v>
      </c>
      <c r="U2977" t="s">
        <v>2305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1710</v>
      </c>
      <c r="AG2977" t="s">
        <v>1711</v>
      </c>
      <c r="AH2977">
        <v>27</v>
      </c>
      <c r="AI2977">
        <f>"02104     "</f>
        <v>0</v>
      </c>
      <c r="AJ2977" t="s">
        <v>205</v>
      </c>
      <c r="AK2977" t="s">
        <v>206</v>
      </c>
      <c r="AL2977" t="s">
        <v>2312</v>
      </c>
      <c r="AM2977" t="s">
        <v>2313</v>
      </c>
      <c r="AN2977" t="s">
        <v>286</v>
      </c>
      <c r="AO2977" t="s">
        <v>70</v>
      </c>
    </row>
    <row r="2978" spans="1:41">
      <c r="A2978">
        <v>2969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2302</v>
      </c>
      <c r="J2978" t="s">
        <v>2303</v>
      </c>
      <c r="K2978" t="s">
        <v>48</v>
      </c>
      <c r="L2978" t="s">
        <v>49</v>
      </c>
      <c r="M2978">
        <v>13</v>
      </c>
      <c r="N2978" t="s">
        <v>2304</v>
      </c>
      <c r="O2978" t="s">
        <v>51</v>
      </c>
      <c r="P2978" t="s">
        <v>1707</v>
      </c>
      <c r="Q2978" t="s">
        <v>92</v>
      </c>
      <c r="R2978" t="s">
        <v>1708</v>
      </c>
      <c r="S2978" t="s">
        <v>237</v>
      </c>
      <c r="T2978" t="s">
        <v>55</v>
      </c>
      <c r="U2978" t="s">
        <v>2305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1710</v>
      </c>
      <c r="AG2978" t="s">
        <v>1711</v>
      </c>
      <c r="AH2978">
        <v>30</v>
      </c>
      <c r="AI2978">
        <f>"02104     "</f>
        <v>0</v>
      </c>
      <c r="AJ2978" t="s">
        <v>205</v>
      </c>
      <c r="AK2978" t="s">
        <v>206</v>
      </c>
      <c r="AL2978" t="s">
        <v>2314</v>
      </c>
      <c r="AM2978" t="s">
        <v>2315</v>
      </c>
      <c r="AN2978" t="s">
        <v>286</v>
      </c>
      <c r="AO2978" t="s">
        <v>70</v>
      </c>
    </row>
    <row r="2979" spans="1:41">
      <c r="A2979">
        <v>2970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4612</v>
      </c>
      <c r="I2979" t="s">
        <v>1704</v>
      </c>
      <c r="J2979" t="s">
        <v>1705</v>
      </c>
      <c r="K2979" t="s">
        <v>48</v>
      </c>
      <c r="L2979" t="s">
        <v>49</v>
      </c>
      <c r="M2979">
        <v>12</v>
      </c>
      <c r="N2979" t="s">
        <v>1706</v>
      </c>
      <c r="O2979" t="s">
        <v>51</v>
      </c>
      <c r="P2979" t="s">
        <v>1707</v>
      </c>
      <c r="Q2979" t="s">
        <v>53</v>
      </c>
      <c r="R2979" t="s">
        <v>1708</v>
      </c>
      <c r="S2979" t="s">
        <v>237</v>
      </c>
      <c r="T2979" t="s">
        <v>55</v>
      </c>
      <c r="U2979" t="s">
        <v>1709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1710</v>
      </c>
      <c r="AG2979" t="s">
        <v>1711</v>
      </c>
      <c r="AH2979">
        <v>1</v>
      </c>
      <c r="AI2979">
        <f>"02001     "</f>
        <v>0</v>
      </c>
      <c r="AJ2979" t="s">
        <v>834</v>
      </c>
      <c r="AK2979" t="s">
        <v>835</v>
      </c>
      <c r="AL2979" t="s">
        <v>1712</v>
      </c>
      <c r="AM2979" t="s">
        <v>1713</v>
      </c>
      <c r="AN2979" t="s">
        <v>1714</v>
      </c>
      <c r="AO2979" t="s">
        <v>70</v>
      </c>
    </row>
    <row r="2980" spans="1:41">
      <c r="A2980">
        <v>3056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5060</v>
      </c>
      <c r="I2980" t="s">
        <v>2326</v>
      </c>
      <c r="J2980" t="s">
        <v>2327</v>
      </c>
      <c r="K2980" t="s">
        <v>48</v>
      </c>
      <c r="L2980" t="s">
        <v>49</v>
      </c>
      <c r="M2980">
        <v>11</v>
      </c>
      <c r="N2980" t="s">
        <v>2328</v>
      </c>
      <c r="O2980" t="s">
        <v>51</v>
      </c>
      <c r="P2980" t="s">
        <v>1733</v>
      </c>
      <c r="Q2980" t="s">
        <v>92</v>
      </c>
      <c r="R2980" t="s">
        <v>1708</v>
      </c>
      <c r="S2980" t="s">
        <v>237</v>
      </c>
      <c r="T2980" t="s">
        <v>55</v>
      </c>
      <c r="U2980" t="s">
        <v>2329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2330</v>
      </c>
      <c r="AG2980" t="s">
        <v>2331</v>
      </c>
      <c r="AH2980">
        <v>4</v>
      </c>
      <c r="AI2980">
        <f>"02104     "</f>
        <v>0</v>
      </c>
      <c r="AJ2980" t="s">
        <v>205</v>
      </c>
      <c r="AK2980" t="s">
        <v>206</v>
      </c>
      <c r="AL2980" t="s">
        <v>2312</v>
      </c>
      <c r="AM2980" t="s">
        <v>2313</v>
      </c>
      <c r="AN2980" t="s">
        <v>1714</v>
      </c>
      <c r="AO2980" t="s">
        <v>70</v>
      </c>
    </row>
    <row r="2981" spans="1:41">
      <c r="A2981">
        <v>2972</v>
      </c>
      <c r="B2981" t="s">
        <v>41</v>
      </c>
      <c r="C2981" t="s">
        <v>42</v>
      </c>
      <c r="D2981" t="s">
        <v>43</v>
      </c>
      <c r="E2981">
        <f>"07"</f>
        <v>0</v>
      </c>
      <c r="F2981" t="s">
        <v>44</v>
      </c>
      <c r="G2981" t="s">
        <v>45</v>
      </c>
      <c r="H2981">
        <v>4620</v>
      </c>
      <c r="I2981" t="s">
        <v>2332</v>
      </c>
      <c r="J2981" t="s">
        <v>2333</v>
      </c>
      <c r="K2981" t="s">
        <v>48</v>
      </c>
      <c r="L2981" t="s">
        <v>49</v>
      </c>
      <c r="M2981">
        <v>14</v>
      </c>
      <c r="N2981" t="s">
        <v>2241</v>
      </c>
      <c r="O2981" t="s">
        <v>51</v>
      </c>
      <c r="P2981" t="s">
        <v>1707</v>
      </c>
      <c r="Q2981" t="s">
        <v>53</v>
      </c>
      <c r="R2981" t="s">
        <v>1877</v>
      </c>
      <c r="S2981" t="s">
        <v>1708</v>
      </c>
      <c r="T2981" t="s">
        <v>237</v>
      </c>
      <c r="U2981" t="s">
        <v>2334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80</v>
      </c>
      <c r="AG2981" t="s">
        <v>80</v>
      </c>
      <c r="AH2981">
        <v>3</v>
      </c>
      <c r="AI2981">
        <f>"07223     "</f>
        <v>0</v>
      </c>
      <c r="AJ2981" t="s">
        <v>370</v>
      </c>
      <c r="AK2981" t="s">
        <v>371</v>
      </c>
      <c r="AL2981" t="s">
        <v>66</v>
      </c>
      <c r="AM2981" t="s">
        <v>67</v>
      </c>
      <c r="AN2981" t="s">
        <v>286</v>
      </c>
      <c r="AO2981" t="s">
        <v>70</v>
      </c>
    </row>
    <row r="2982" spans="1:41">
      <c r="A2982">
        <v>2973</v>
      </c>
      <c r="B2982" t="s">
        <v>41</v>
      </c>
      <c r="C2982" t="s">
        <v>42</v>
      </c>
      <c r="D2982" t="s">
        <v>43</v>
      </c>
      <c r="E2982">
        <f>"07"</f>
        <v>0</v>
      </c>
      <c r="F2982" t="s">
        <v>44</v>
      </c>
      <c r="G2982" t="s">
        <v>45</v>
      </c>
      <c r="H2982">
        <v>4626</v>
      </c>
      <c r="I2982" t="s">
        <v>2335</v>
      </c>
      <c r="J2982" t="s">
        <v>2336</v>
      </c>
      <c r="K2982" t="s">
        <v>48</v>
      </c>
      <c r="L2982" t="s">
        <v>49</v>
      </c>
      <c r="M2982">
        <v>14</v>
      </c>
      <c r="N2982" t="s">
        <v>2241</v>
      </c>
      <c r="O2982" t="s">
        <v>51</v>
      </c>
      <c r="P2982" t="s">
        <v>280</v>
      </c>
      <c r="Q2982" t="s">
        <v>92</v>
      </c>
      <c r="R2982" t="s">
        <v>237</v>
      </c>
      <c r="S2982" t="s">
        <v>55</v>
      </c>
      <c r="T2982" t="s">
        <v>55</v>
      </c>
      <c r="U2982" t="s">
        <v>2337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80</v>
      </c>
      <c r="AG2982" t="s">
        <v>80</v>
      </c>
      <c r="AH2982">
        <v>2</v>
      </c>
      <c r="AI2982">
        <f>"07223     "</f>
        <v>0</v>
      </c>
      <c r="AJ2982" t="s">
        <v>370</v>
      </c>
      <c r="AK2982" t="s">
        <v>371</v>
      </c>
      <c r="AL2982" t="s">
        <v>231</v>
      </c>
      <c r="AM2982" t="s">
        <v>232</v>
      </c>
      <c r="AN2982" t="s">
        <v>1714</v>
      </c>
      <c r="AO2982" t="s">
        <v>70</v>
      </c>
    </row>
    <row r="2983" spans="1:41">
      <c r="A2983">
        <v>2974</v>
      </c>
      <c r="B2983" t="s">
        <v>41</v>
      </c>
      <c r="C2983" t="s">
        <v>42</v>
      </c>
      <c r="D2983" t="s">
        <v>43</v>
      </c>
      <c r="E2983">
        <f>"07"</f>
        <v>0</v>
      </c>
      <c r="F2983" t="s">
        <v>44</v>
      </c>
      <c r="G2983" t="s">
        <v>45</v>
      </c>
      <c r="H2983">
        <v>4651</v>
      </c>
      <c r="I2983" t="s">
        <v>2253</v>
      </c>
      <c r="J2983" t="s">
        <v>2254</v>
      </c>
      <c r="K2983" t="s">
        <v>48</v>
      </c>
      <c r="L2983" t="s">
        <v>49</v>
      </c>
      <c r="M2983">
        <v>13</v>
      </c>
      <c r="N2983" t="s">
        <v>2255</v>
      </c>
      <c r="O2983" t="s">
        <v>51</v>
      </c>
      <c r="P2983" t="s">
        <v>1707</v>
      </c>
      <c r="Q2983" t="s">
        <v>53</v>
      </c>
      <c r="R2983" t="s">
        <v>55</v>
      </c>
      <c r="S2983" t="s">
        <v>55</v>
      </c>
      <c r="T2983" t="s">
        <v>55</v>
      </c>
      <c r="U2983" t="s">
        <v>965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2256</v>
      </c>
      <c r="AG2983" t="s">
        <v>2257</v>
      </c>
      <c r="AH2983">
        <v>1</v>
      </c>
      <c r="AI2983">
        <f>"07221     "</f>
        <v>0</v>
      </c>
      <c r="AJ2983" t="s">
        <v>353</v>
      </c>
      <c r="AK2983" t="s">
        <v>354</v>
      </c>
      <c r="AL2983" t="s">
        <v>2258</v>
      </c>
      <c r="AM2983" t="s">
        <v>2259</v>
      </c>
      <c r="AN2983" t="s">
        <v>1714</v>
      </c>
      <c r="AO2983" t="s">
        <v>70</v>
      </c>
    </row>
    <row r="2984" spans="1:41">
      <c r="A2984">
        <v>2975</v>
      </c>
      <c r="B2984" t="s">
        <v>41</v>
      </c>
      <c r="C2984" t="s">
        <v>42</v>
      </c>
      <c r="D2984" t="s">
        <v>43</v>
      </c>
      <c r="E2984">
        <f>"07"</f>
        <v>0</v>
      </c>
      <c r="F2984" t="s">
        <v>44</v>
      </c>
      <c r="G2984" t="s">
        <v>45</v>
      </c>
      <c r="H2984">
        <v>4651</v>
      </c>
      <c r="I2984" t="s">
        <v>2253</v>
      </c>
      <c r="J2984" t="s">
        <v>2254</v>
      </c>
      <c r="K2984" t="s">
        <v>48</v>
      </c>
      <c r="L2984" t="s">
        <v>49</v>
      </c>
      <c r="M2984">
        <v>13</v>
      </c>
      <c r="N2984" t="s">
        <v>2255</v>
      </c>
      <c r="O2984" t="s">
        <v>51</v>
      </c>
      <c r="P2984" t="s">
        <v>1707</v>
      </c>
      <c r="Q2984" t="s">
        <v>53</v>
      </c>
      <c r="R2984" t="s">
        <v>55</v>
      </c>
      <c r="S2984" t="s">
        <v>55</v>
      </c>
      <c r="T2984" t="s">
        <v>55</v>
      </c>
      <c r="U2984" t="s">
        <v>965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2256</v>
      </c>
      <c r="AG2984" t="s">
        <v>2257</v>
      </c>
      <c r="AH2984">
        <v>2</v>
      </c>
      <c r="AI2984">
        <f>"07221     "</f>
        <v>0</v>
      </c>
      <c r="AJ2984" t="s">
        <v>353</v>
      </c>
      <c r="AK2984" t="s">
        <v>354</v>
      </c>
      <c r="AL2984" t="s">
        <v>2258</v>
      </c>
      <c r="AM2984" t="s">
        <v>2259</v>
      </c>
      <c r="AN2984" t="s">
        <v>1714</v>
      </c>
      <c r="AO2984" t="s">
        <v>70</v>
      </c>
    </row>
    <row r="2985" spans="1:41">
      <c r="A2985">
        <v>2976</v>
      </c>
      <c r="B2985" t="s">
        <v>41</v>
      </c>
      <c r="C2985" t="s">
        <v>42</v>
      </c>
      <c r="D2985" t="s">
        <v>43</v>
      </c>
      <c r="E2985">
        <f>"07"</f>
        <v>0</v>
      </c>
      <c r="F2985" t="s">
        <v>44</v>
      </c>
      <c r="G2985" t="s">
        <v>45</v>
      </c>
      <c r="H2985">
        <v>4651</v>
      </c>
      <c r="I2985" t="s">
        <v>2253</v>
      </c>
      <c r="J2985" t="s">
        <v>2254</v>
      </c>
      <c r="K2985" t="s">
        <v>48</v>
      </c>
      <c r="L2985" t="s">
        <v>49</v>
      </c>
      <c r="M2985">
        <v>13</v>
      </c>
      <c r="N2985" t="s">
        <v>2255</v>
      </c>
      <c r="O2985" t="s">
        <v>51</v>
      </c>
      <c r="P2985" t="s">
        <v>1707</v>
      </c>
      <c r="Q2985" t="s">
        <v>53</v>
      </c>
      <c r="R2985" t="s">
        <v>55</v>
      </c>
      <c r="S2985" t="s">
        <v>55</v>
      </c>
      <c r="T2985" t="s">
        <v>55</v>
      </c>
      <c r="U2985" t="s">
        <v>965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2256</v>
      </c>
      <c r="AG2985" t="s">
        <v>2257</v>
      </c>
      <c r="AH2985">
        <v>7</v>
      </c>
      <c r="AI2985">
        <f>"07221     "</f>
        <v>0</v>
      </c>
      <c r="AJ2985" t="s">
        <v>353</v>
      </c>
      <c r="AK2985" t="s">
        <v>354</v>
      </c>
      <c r="AL2985" t="s">
        <v>2258</v>
      </c>
      <c r="AM2985" t="s">
        <v>2259</v>
      </c>
      <c r="AN2985" t="s">
        <v>1714</v>
      </c>
      <c r="AO2985" t="s">
        <v>70</v>
      </c>
    </row>
    <row r="2986" spans="1:41">
      <c r="A2986">
        <v>2977</v>
      </c>
      <c r="B2986" t="s">
        <v>41</v>
      </c>
      <c r="C2986" t="s">
        <v>42</v>
      </c>
      <c r="D2986" t="s">
        <v>43</v>
      </c>
      <c r="E2986">
        <f>"07"</f>
        <v>0</v>
      </c>
      <c r="F2986" t="s">
        <v>44</v>
      </c>
      <c r="G2986" t="s">
        <v>45</v>
      </c>
      <c r="H2986">
        <v>4651</v>
      </c>
      <c r="I2986" t="s">
        <v>2253</v>
      </c>
      <c r="J2986" t="s">
        <v>2254</v>
      </c>
      <c r="K2986" t="s">
        <v>48</v>
      </c>
      <c r="L2986" t="s">
        <v>49</v>
      </c>
      <c r="M2986">
        <v>13</v>
      </c>
      <c r="N2986" t="s">
        <v>2255</v>
      </c>
      <c r="O2986" t="s">
        <v>51</v>
      </c>
      <c r="P2986" t="s">
        <v>1707</v>
      </c>
      <c r="Q2986" t="s">
        <v>53</v>
      </c>
      <c r="R2986" t="s">
        <v>55</v>
      </c>
      <c r="S2986" t="s">
        <v>55</v>
      </c>
      <c r="T2986" t="s">
        <v>55</v>
      </c>
      <c r="U2986" t="s">
        <v>965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2256</v>
      </c>
      <c r="AG2986" t="s">
        <v>2257</v>
      </c>
      <c r="AH2986">
        <v>9</v>
      </c>
      <c r="AI2986">
        <f>"07221     "</f>
        <v>0</v>
      </c>
      <c r="AJ2986" t="s">
        <v>353</v>
      </c>
      <c r="AK2986" t="s">
        <v>354</v>
      </c>
      <c r="AL2986" t="s">
        <v>2258</v>
      </c>
      <c r="AM2986" t="s">
        <v>2259</v>
      </c>
      <c r="AN2986" t="s">
        <v>1714</v>
      </c>
      <c r="AO2986" t="s">
        <v>70</v>
      </c>
    </row>
    <row r="2987" spans="1:41">
      <c r="A2987">
        <v>2980</v>
      </c>
      <c r="B2987" t="s">
        <v>41</v>
      </c>
      <c r="C2987" t="s">
        <v>42</v>
      </c>
      <c r="D2987" t="s">
        <v>43</v>
      </c>
      <c r="E2987">
        <f>"05"</f>
        <v>0</v>
      </c>
      <c r="F2987" t="s">
        <v>99</v>
      </c>
      <c r="G2987" t="s">
        <v>100</v>
      </c>
      <c r="H2987">
        <v>4667</v>
      </c>
      <c r="I2987" t="s">
        <v>2338</v>
      </c>
      <c r="J2987" t="s">
        <v>2339</v>
      </c>
      <c r="K2987" t="s">
        <v>48</v>
      </c>
      <c r="L2987" t="s">
        <v>49</v>
      </c>
      <c r="M2987">
        <v>15</v>
      </c>
      <c r="N2987" t="s">
        <v>2274</v>
      </c>
      <c r="O2987" t="s">
        <v>51</v>
      </c>
      <c r="P2987" t="s">
        <v>280</v>
      </c>
      <c r="Q2987" t="s">
        <v>53</v>
      </c>
      <c r="R2987" t="s">
        <v>1877</v>
      </c>
      <c r="S2987" t="s">
        <v>237</v>
      </c>
      <c r="T2987" t="s">
        <v>55</v>
      </c>
      <c r="U2987" t="s">
        <v>2263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17</v>
      </c>
      <c r="AI2987">
        <f>"05114     "</f>
        <v>0</v>
      </c>
      <c r="AJ2987" t="s">
        <v>590</v>
      </c>
      <c r="AK2987" t="s">
        <v>591</v>
      </c>
      <c r="AL2987" t="s">
        <v>107</v>
      </c>
      <c r="AM2987" t="s">
        <v>108</v>
      </c>
      <c r="AN2987" t="s">
        <v>286</v>
      </c>
      <c r="AO2987" t="s">
        <v>233</v>
      </c>
    </row>
    <row r="2988" spans="1:41">
      <c r="A2988">
        <v>2981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4700</v>
      </c>
      <c r="I2988" t="s">
        <v>2340</v>
      </c>
      <c r="J2988" t="s">
        <v>2341</v>
      </c>
      <c r="K2988" t="s">
        <v>77</v>
      </c>
      <c r="L2988" t="s">
        <v>49</v>
      </c>
      <c r="M2988">
        <v>16</v>
      </c>
      <c r="N2988" t="s">
        <v>2342</v>
      </c>
      <c r="O2988" t="s">
        <v>51</v>
      </c>
      <c r="P2988" t="s">
        <v>1707</v>
      </c>
      <c r="Q2988" t="s">
        <v>53</v>
      </c>
      <c r="R2988" t="s">
        <v>1708</v>
      </c>
      <c r="S2988" t="s">
        <v>237</v>
      </c>
      <c r="T2988" t="s">
        <v>55</v>
      </c>
      <c r="U2988" t="s">
        <v>2343</v>
      </c>
      <c r="V2988" t="s">
        <v>80</v>
      </c>
      <c r="W2988" t="s">
        <v>80</v>
      </c>
      <c r="X2988" t="s">
        <v>60</v>
      </c>
      <c r="Y2988" t="s">
        <v>60</v>
      </c>
      <c r="Z2988" t="s">
        <v>61</v>
      </c>
      <c r="AA2988" t="s">
        <v>61</v>
      </c>
      <c r="AB2988" t="s">
        <v>61</v>
      </c>
      <c r="AC2988" t="s">
        <v>60</v>
      </c>
      <c r="AD2988" t="s">
        <v>61</v>
      </c>
      <c r="AE2988" t="s">
        <v>60</v>
      </c>
      <c r="AF2988" t="s">
        <v>62</v>
      </c>
      <c r="AG2988" t="s">
        <v>63</v>
      </c>
      <c r="AH2988">
        <v>1</v>
      </c>
      <c r="AI2988">
        <f>"07221     "</f>
        <v>0</v>
      </c>
      <c r="AJ2988" t="s">
        <v>353</v>
      </c>
      <c r="AK2988" t="s">
        <v>354</v>
      </c>
      <c r="AL2988" t="s">
        <v>66</v>
      </c>
      <c r="AM2988" t="s">
        <v>67</v>
      </c>
      <c r="AN2988" t="s">
        <v>286</v>
      </c>
      <c r="AO2988" t="s">
        <v>85</v>
      </c>
    </row>
    <row r="2989" spans="1:41">
      <c r="A2989">
        <v>2982</v>
      </c>
      <c r="B2989" t="s">
        <v>41</v>
      </c>
      <c r="C2989" t="s">
        <v>42</v>
      </c>
      <c r="D2989" t="s">
        <v>43</v>
      </c>
      <c r="E2989">
        <f>"02"</f>
        <v>0</v>
      </c>
      <c r="F2989" t="s">
        <v>124</v>
      </c>
      <c r="G2989" t="s">
        <v>125</v>
      </c>
      <c r="H2989">
        <v>4724</v>
      </c>
      <c r="I2989" t="s">
        <v>2344</v>
      </c>
      <c r="J2989" t="s">
        <v>2345</v>
      </c>
      <c r="K2989" t="s">
        <v>48</v>
      </c>
      <c r="L2989" t="s">
        <v>49</v>
      </c>
      <c r="M2989">
        <v>15</v>
      </c>
      <c r="N2989" t="s">
        <v>2274</v>
      </c>
      <c r="O2989" t="s">
        <v>51</v>
      </c>
      <c r="P2989" t="s">
        <v>1707</v>
      </c>
      <c r="Q2989" t="s">
        <v>92</v>
      </c>
      <c r="R2989" t="s">
        <v>237</v>
      </c>
      <c r="S2989" t="s">
        <v>55</v>
      </c>
      <c r="T2989" t="s">
        <v>55</v>
      </c>
      <c r="U2989" t="s">
        <v>2346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1734</v>
      </c>
      <c r="AG2989" t="s">
        <v>1735</v>
      </c>
      <c r="AH2989">
        <v>1</v>
      </c>
      <c r="AI2989">
        <f>"02204     "</f>
        <v>0</v>
      </c>
      <c r="AJ2989" t="s">
        <v>559</v>
      </c>
      <c r="AK2989" t="s">
        <v>560</v>
      </c>
      <c r="AL2989" t="s">
        <v>96</v>
      </c>
      <c r="AM2989" t="s">
        <v>97</v>
      </c>
      <c r="AN2989" t="s">
        <v>286</v>
      </c>
      <c r="AO2989" t="s">
        <v>85</v>
      </c>
    </row>
    <row r="2990" spans="1:41">
      <c r="A2990">
        <v>2983</v>
      </c>
      <c r="B2990" t="s">
        <v>41</v>
      </c>
      <c r="C2990" t="s">
        <v>42</v>
      </c>
      <c r="D2990" t="s">
        <v>43</v>
      </c>
      <c r="E2990">
        <f>"02"</f>
        <v>0</v>
      </c>
      <c r="F2990" t="s">
        <v>124</v>
      </c>
      <c r="G2990" t="s">
        <v>125</v>
      </c>
      <c r="H2990">
        <v>4724</v>
      </c>
      <c r="I2990" t="s">
        <v>2344</v>
      </c>
      <c r="J2990" t="s">
        <v>2345</v>
      </c>
      <c r="K2990" t="s">
        <v>48</v>
      </c>
      <c r="L2990" t="s">
        <v>49</v>
      </c>
      <c r="M2990">
        <v>15</v>
      </c>
      <c r="N2990" t="s">
        <v>2274</v>
      </c>
      <c r="O2990" t="s">
        <v>51</v>
      </c>
      <c r="P2990" t="s">
        <v>1707</v>
      </c>
      <c r="Q2990" t="s">
        <v>92</v>
      </c>
      <c r="R2990" t="s">
        <v>237</v>
      </c>
      <c r="S2990" t="s">
        <v>55</v>
      </c>
      <c r="T2990" t="s">
        <v>55</v>
      </c>
      <c r="U2990" t="s">
        <v>2346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1734</v>
      </c>
      <c r="AG2990" t="s">
        <v>1735</v>
      </c>
      <c r="AH2990">
        <v>3</v>
      </c>
      <c r="AI2990">
        <f>"02204     "</f>
        <v>0</v>
      </c>
      <c r="AJ2990" t="s">
        <v>559</v>
      </c>
      <c r="AK2990" t="s">
        <v>560</v>
      </c>
      <c r="AL2990" t="s">
        <v>96</v>
      </c>
      <c r="AM2990" t="s">
        <v>97</v>
      </c>
      <c r="AN2990" t="s">
        <v>286</v>
      </c>
      <c r="AO2990" t="s">
        <v>85</v>
      </c>
    </row>
    <row r="2991" spans="1:41">
      <c r="A2991">
        <v>2984</v>
      </c>
      <c r="B2991" t="s">
        <v>41</v>
      </c>
      <c r="C2991" t="s">
        <v>42</v>
      </c>
      <c r="D2991" t="s">
        <v>43</v>
      </c>
      <c r="E2991">
        <f>"05"</f>
        <v>0</v>
      </c>
      <c r="F2991" t="s">
        <v>99</v>
      </c>
      <c r="G2991" t="s">
        <v>100</v>
      </c>
      <c r="H2991">
        <v>4735</v>
      </c>
      <c r="I2991" t="s">
        <v>2347</v>
      </c>
      <c r="J2991" t="s">
        <v>2348</v>
      </c>
      <c r="K2991" t="s">
        <v>48</v>
      </c>
      <c r="L2991" t="s">
        <v>49</v>
      </c>
      <c r="M2991">
        <v>15</v>
      </c>
      <c r="N2991" t="s">
        <v>2274</v>
      </c>
      <c r="O2991" t="s">
        <v>51</v>
      </c>
      <c r="P2991" t="s">
        <v>1707</v>
      </c>
      <c r="Q2991" t="s">
        <v>92</v>
      </c>
      <c r="R2991" t="s">
        <v>237</v>
      </c>
      <c r="S2991" t="s">
        <v>55</v>
      </c>
      <c r="T2991" t="s">
        <v>55</v>
      </c>
      <c r="U2991" t="s">
        <v>2349</v>
      </c>
      <c r="V2991" t="s">
        <v>80</v>
      </c>
      <c r="W2991" t="s">
        <v>80</v>
      </c>
      <c r="X2991" t="s">
        <v>60</v>
      </c>
      <c r="Y2991" t="s">
        <v>60</v>
      </c>
      <c r="Z2991" t="s">
        <v>60</v>
      </c>
      <c r="AA2991" t="s">
        <v>61</v>
      </c>
      <c r="AB2991" t="s">
        <v>60</v>
      </c>
      <c r="AC2991" t="s">
        <v>60</v>
      </c>
      <c r="AD2991" t="s">
        <v>61</v>
      </c>
      <c r="AE2991" t="s">
        <v>60</v>
      </c>
      <c r="AF2991" t="s">
        <v>80</v>
      </c>
      <c r="AG2991" t="s">
        <v>80</v>
      </c>
      <c r="AH2991">
        <v>1</v>
      </c>
      <c r="AI2991">
        <f>"05114     "</f>
        <v>0</v>
      </c>
      <c r="AJ2991" t="s">
        <v>590</v>
      </c>
      <c r="AK2991" t="s">
        <v>591</v>
      </c>
      <c r="AL2991" t="s">
        <v>107</v>
      </c>
      <c r="AM2991" t="s">
        <v>108</v>
      </c>
      <c r="AN2991" t="s">
        <v>1714</v>
      </c>
      <c r="AO2991" t="s">
        <v>1505</v>
      </c>
    </row>
    <row r="2992" spans="1:41">
      <c r="A2992">
        <v>3088</v>
      </c>
      <c r="B2992" t="s">
        <v>41</v>
      </c>
      <c r="C2992" t="s">
        <v>42</v>
      </c>
      <c r="D2992" t="s">
        <v>43</v>
      </c>
      <c r="E2992">
        <f>"07"</f>
        <v>0</v>
      </c>
      <c r="F2992" t="s">
        <v>44</v>
      </c>
      <c r="G2992" t="s">
        <v>45</v>
      </c>
      <c r="H2992">
        <v>5747</v>
      </c>
      <c r="I2992" t="s">
        <v>2350</v>
      </c>
      <c r="J2992" t="s">
        <v>2351</v>
      </c>
      <c r="K2992" t="s">
        <v>48</v>
      </c>
      <c r="L2992" t="s">
        <v>49</v>
      </c>
      <c r="M2992">
        <v>11</v>
      </c>
      <c r="N2992" t="s">
        <v>2352</v>
      </c>
      <c r="O2992" t="s">
        <v>51</v>
      </c>
      <c r="P2992" t="s">
        <v>1733</v>
      </c>
      <c r="Q2992" t="s">
        <v>53</v>
      </c>
      <c r="R2992" t="s">
        <v>1708</v>
      </c>
      <c r="S2992" t="s">
        <v>237</v>
      </c>
      <c r="T2992" t="s">
        <v>55</v>
      </c>
      <c r="U2992" t="s">
        <v>965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61</v>
      </c>
      <c r="AD2992" t="s">
        <v>61</v>
      </c>
      <c r="AE2992" t="s">
        <v>60</v>
      </c>
      <c r="AF2992" t="s">
        <v>80</v>
      </c>
      <c r="AG2992" t="s">
        <v>80</v>
      </c>
      <c r="AH2992">
        <v>92</v>
      </c>
      <c r="AI2992">
        <f>"07221     "</f>
        <v>0</v>
      </c>
      <c r="AJ2992" t="s">
        <v>353</v>
      </c>
      <c r="AK2992" t="s">
        <v>354</v>
      </c>
      <c r="AL2992" t="s">
        <v>96</v>
      </c>
      <c r="AM2992" t="s">
        <v>97</v>
      </c>
      <c r="AN2992" t="s">
        <v>286</v>
      </c>
      <c r="AO2992" t="s">
        <v>85</v>
      </c>
    </row>
    <row r="2993" spans="1:41">
      <c r="A2993">
        <v>2985</v>
      </c>
      <c r="B2993" t="s">
        <v>41</v>
      </c>
      <c r="C2993" t="s">
        <v>42</v>
      </c>
      <c r="D2993" t="s">
        <v>43</v>
      </c>
      <c r="E2993">
        <f>"05"</f>
        <v>0</v>
      </c>
      <c r="F2993" t="s">
        <v>99</v>
      </c>
      <c r="G2993" t="s">
        <v>100</v>
      </c>
      <c r="H2993">
        <v>4735</v>
      </c>
      <c r="I2993" t="s">
        <v>2347</v>
      </c>
      <c r="J2993" t="s">
        <v>2348</v>
      </c>
      <c r="K2993" t="s">
        <v>48</v>
      </c>
      <c r="L2993" t="s">
        <v>49</v>
      </c>
      <c r="M2993">
        <v>15</v>
      </c>
      <c r="N2993" t="s">
        <v>2274</v>
      </c>
      <c r="O2993" t="s">
        <v>51</v>
      </c>
      <c r="P2993" t="s">
        <v>1707</v>
      </c>
      <c r="Q2993" t="s">
        <v>92</v>
      </c>
      <c r="R2993" t="s">
        <v>237</v>
      </c>
      <c r="S2993" t="s">
        <v>55</v>
      </c>
      <c r="T2993" t="s">
        <v>55</v>
      </c>
      <c r="U2993" t="s">
        <v>2349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80</v>
      </c>
      <c r="AG2993" t="s">
        <v>80</v>
      </c>
      <c r="AH2993">
        <v>2</v>
      </c>
      <c r="AI2993">
        <f>"05114     "</f>
        <v>0</v>
      </c>
      <c r="AJ2993" t="s">
        <v>590</v>
      </c>
      <c r="AK2993" t="s">
        <v>591</v>
      </c>
      <c r="AL2993" t="s">
        <v>107</v>
      </c>
      <c r="AM2993" t="s">
        <v>108</v>
      </c>
      <c r="AN2993" t="s">
        <v>1714</v>
      </c>
      <c r="AO2993" t="s">
        <v>70</v>
      </c>
    </row>
    <row r="2994" spans="1:41">
      <c r="A2994">
        <v>2986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4746</v>
      </c>
      <c r="I2994" t="s">
        <v>2239</v>
      </c>
      <c r="J2994" t="s">
        <v>2240</v>
      </c>
      <c r="K2994" t="s">
        <v>48</v>
      </c>
      <c r="L2994" t="s">
        <v>49</v>
      </c>
      <c r="M2994">
        <v>14</v>
      </c>
      <c r="N2994" t="s">
        <v>2241</v>
      </c>
      <c r="O2994" t="s">
        <v>51</v>
      </c>
      <c r="P2994" t="s">
        <v>280</v>
      </c>
      <c r="Q2994" t="s">
        <v>53</v>
      </c>
      <c r="R2994" t="s">
        <v>1877</v>
      </c>
      <c r="S2994" t="s">
        <v>55</v>
      </c>
      <c r="T2994" t="s">
        <v>55</v>
      </c>
      <c r="U2994" t="s">
        <v>2242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6</v>
      </c>
      <c r="AI2994">
        <f>"05121     "</f>
        <v>0</v>
      </c>
      <c r="AJ2994" t="s">
        <v>179</v>
      </c>
      <c r="AK2994" t="s">
        <v>180</v>
      </c>
      <c r="AL2994" t="s">
        <v>107</v>
      </c>
      <c r="AM2994" t="s">
        <v>108</v>
      </c>
      <c r="AN2994" t="s">
        <v>286</v>
      </c>
      <c r="AO2994" t="s">
        <v>223</v>
      </c>
    </row>
    <row r="2995" spans="1:41">
      <c r="A2995">
        <v>2987</v>
      </c>
      <c r="B2995" t="s">
        <v>41</v>
      </c>
      <c r="C2995" t="s">
        <v>42</v>
      </c>
      <c r="D2995" t="s">
        <v>43</v>
      </c>
      <c r="E2995">
        <f>"06"</f>
        <v>0</v>
      </c>
      <c r="F2995" t="s">
        <v>448</v>
      </c>
      <c r="G2995" t="s">
        <v>449</v>
      </c>
      <c r="H2995">
        <v>4746</v>
      </c>
      <c r="I2995" t="s">
        <v>2239</v>
      </c>
      <c r="J2995" t="s">
        <v>2240</v>
      </c>
      <c r="K2995" t="s">
        <v>48</v>
      </c>
      <c r="L2995" t="s">
        <v>49</v>
      </c>
      <c r="M2995">
        <v>14</v>
      </c>
      <c r="N2995" t="s">
        <v>2241</v>
      </c>
      <c r="O2995" t="s">
        <v>51</v>
      </c>
      <c r="P2995" t="s">
        <v>280</v>
      </c>
      <c r="Q2995" t="s">
        <v>53</v>
      </c>
      <c r="R2995" t="s">
        <v>1877</v>
      </c>
      <c r="S2995" t="s">
        <v>55</v>
      </c>
      <c r="T2995" t="s">
        <v>55</v>
      </c>
      <c r="U2995" t="s">
        <v>2242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60</v>
      </c>
      <c r="AD2995" t="s">
        <v>61</v>
      </c>
      <c r="AE2995" t="s">
        <v>60</v>
      </c>
      <c r="AF2995" t="s">
        <v>80</v>
      </c>
      <c r="AG2995" t="s">
        <v>80</v>
      </c>
      <c r="AH2995">
        <v>12</v>
      </c>
      <c r="AI2995">
        <f>"06101     "</f>
        <v>0</v>
      </c>
      <c r="AJ2995" t="s">
        <v>865</v>
      </c>
      <c r="AK2995" t="s">
        <v>866</v>
      </c>
      <c r="AL2995" t="s">
        <v>231</v>
      </c>
      <c r="AM2995" t="s">
        <v>232</v>
      </c>
      <c r="AN2995" t="s">
        <v>286</v>
      </c>
      <c r="AO2995" t="s">
        <v>403</v>
      </c>
    </row>
    <row r="2996" spans="1:41">
      <c r="A2996">
        <v>2988</v>
      </c>
      <c r="B2996" t="s">
        <v>41</v>
      </c>
      <c r="C2996" t="s">
        <v>42</v>
      </c>
      <c r="D2996" t="s">
        <v>43</v>
      </c>
      <c r="E2996">
        <f>"03"</f>
        <v>0</v>
      </c>
      <c r="F2996" t="s">
        <v>73</v>
      </c>
      <c r="G2996" t="s">
        <v>74</v>
      </c>
      <c r="H2996">
        <v>4746</v>
      </c>
      <c r="I2996" t="s">
        <v>2239</v>
      </c>
      <c r="J2996" t="s">
        <v>2240</v>
      </c>
      <c r="K2996" t="s">
        <v>48</v>
      </c>
      <c r="L2996" t="s">
        <v>49</v>
      </c>
      <c r="M2996">
        <v>14</v>
      </c>
      <c r="N2996" t="s">
        <v>2241</v>
      </c>
      <c r="O2996" t="s">
        <v>51</v>
      </c>
      <c r="P2996" t="s">
        <v>280</v>
      </c>
      <c r="Q2996" t="s">
        <v>53</v>
      </c>
      <c r="R2996" t="s">
        <v>1877</v>
      </c>
      <c r="S2996" t="s">
        <v>55</v>
      </c>
      <c r="T2996" t="s">
        <v>55</v>
      </c>
      <c r="U2996" t="s">
        <v>2242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61</v>
      </c>
      <c r="AI2996">
        <f>"03101     "</f>
        <v>0</v>
      </c>
      <c r="AJ2996" t="s">
        <v>81</v>
      </c>
      <c r="AK2996" t="s">
        <v>82</v>
      </c>
      <c r="AL2996" t="s">
        <v>83</v>
      </c>
      <c r="AM2996" t="s">
        <v>84</v>
      </c>
      <c r="AN2996" t="s">
        <v>286</v>
      </c>
      <c r="AO2996" t="s">
        <v>69</v>
      </c>
    </row>
    <row r="2997" spans="1:41">
      <c r="A2997">
        <v>2989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2239</v>
      </c>
      <c r="J2997" t="s">
        <v>2240</v>
      </c>
      <c r="K2997" t="s">
        <v>48</v>
      </c>
      <c r="L2997" t="s">
        <v>49</v>
      </c>
      <c r="M2997">
        <v>14</v>
      </c>
      <c r="N2997" t="s">
        <v>2241</v>
      </c>
      <c r="O2997" t="s">
        <v>51</v>
      </c>
      <c r="P2997" t="s">
        <v>280</v>
      </c>
      <c r="Q2997" t="s">
        <v>53</v>
      </c>
      <c r="R2997" t="s">
        <v>1877</v>
      </c>
      <c r="S2997" t="s">
        <v>55</v>
      </c>
      <c r="T2997" t="s">
        <v>55</v>
      </c>
      <c r="U2997" t="s">
        <v>2242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95</v>
      </c>
      <c r="AI2997">
        <f>"0541      "</f>
        <v>0</v>
      </c>
      <c r="AJ2997" t="s">
        <v>1357</v>
      </c>
      <c r="AK2997" t="s">
        <v>1358</v>
      </c>
      <c r="AL2997" t="s">
        <v>107</v>
      </c>
      <c r="AM2997" t="s">
        <v>108</v>
      </c>
      <c r="AN2997" t="s">
        <v>286</v>
      </c>
      <c r="AO2997" t="s">
        <v>999</v>
      </c>
    </row>
    <row r="2998" spans="1:41">
      <c r="A2998">
        <v>2990</v>
      </c>
      <c r="B2998" t="s">
        <v>41</v>
      </c>
      <c r="C2998" t="s">
        <v>42</v>
      </c>
      <c r="D2998" t="s">
        <v>43</v>
      </c>
      <c r="E2998">
        <f>"05"</f>
        <v>0</v>
      </c>
      <c r="F2998" t="s">
        <v>99</v>
      </c>
      <c r="G2998" t="s">
        <v>100</v>
      </c>
      <c r="H2998">
        <v>4746</v>
      </c>
      <c r="I2998" t="s">
        <v>2239</v>
      </c>
      <c r="J2998" t="s">
        <v>2240</v>
      </c>
      <c r="K2998" t="s">
        <v>48</v>
      </c>
      <c r="L2998" t="s">
        <v>49</v>
      </c>
      <c r="M2998">
        <v>14</v>
      </c>
      <c r="N2998" t="s">
        <v>2241</v>
      </c>
      <c r="O2998" t="s">
        <v>51</v>
      </c>
      <c r="P2998" t="s">
        <v>280</v>
      </c>
      <c r="Q2998" t="s">
        <v>53</v>
      </c>
      <c r="R2998" t="s">
        <v>1877</v>
      </c>
      <c r="S2998" t="s">
        <v>55</v>
      </c>
      <c r="T2998" t="s">
        <v>55</v>
      </c>
      <c r="U2998" t="s">
        <v>2242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80</v>
      </c>
      <c r="AG2998" t="s">
        <v>80</v>
      </c>
      <c r="AH2998">
        <v>106</v>
      </c>
      <c r="AI2998">
        <f>"05121     "</f>
        <v>0</v>
      </c>
      <c r="AJ2998" t="s">
        <v>179</v>
      </c>
      <c r="AK2998" t="s">
        <v>180</v>
      </c>
      <c r="AL2998" t="s">
        <v>107</v>
      </c>
      <c r="AM2998" t="s">
        <v>108</v>
      </c>
      <c r="AN2998" t="s">
        <v>286</v>
      </c>
      <c r="AO2998" t="s">
        <v>70</v>
      </c>
    </row>
    <row r="2999" spans="1:41">
      <c r="A2999">
        <v>2991</v>
      </c>
      <c r="B2999" t="s">
        <v>41</v>
      </c>
      <c r="C2999" t="s">
        <v>42</v>
      </c>
      <c r="D2999" t="s">
        <v>43</v>
      </c>
      <c r="E2999">
        <f>"02"</f>
        <v>0</v>
      </c>
      <c r="F2999" t="s">
        <v>124</v>
      </c>
      <c r="G2999" t="s">
        <v>125</v>
      </c>
      <c r="H2999">
        <v>4746</v>
      </c>
      <c r="I2999" t="s">
        <v>2239</v>
      </c>
      <c r="J2999" t="s">
        <v>2240</v>
      </c>
      <c r="K2999" t="s">
        <v>48</v>
      </c>
      <c r="L2999" t="s">
        <v>49</v>
      </c>
      <c r="M2999">
        <v>14</v>
      </c>
      <c r="N2999" t="s">
        <v>2241</v>
      </c>
      <c r="O2999" t="s">
        <v>51</v>
      </c>
      <c r="P2999" t="s">
        <v>280</v>
      </c>
      <c r="Q2999" t="s">
        <v>53</v>
      </c>
      <c r="R2999" t="s">
        <v>1877</v>
      </c>
      <c r="S2999" t="s">
        <v>55</v>
      </c>
      <c r="T2999" t="s">
        <v>55</v>
      </c>
      <c r="U2999" t="s">
        <v>2242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147</v>
      </c>
      <c r="AI2999">
        <f>"02105     "</f>
        <v>0</v>
      </c>
      <c r="AJ2999" t="s">
        <v>287</v>
      </c>
      <c r="AK2999" t="s">
        <v>288</v>
      </c>
      <c r="AL2999" t="s">
        <v>207</v>
      </c>
      <c r="AM2999" t="s">
        <v>208</v>
      </c>
      <c r="AN2999" t="s">
        <v>68</v>
      </c>
      <c r="AO2999" t="s">
        <v>224</v>
      </c>
    </row>
    <row r="3000" spans="1:41">
      <c r="A3000">
        <v>2992</v>
      </c>
      <c r="B3000" t="s">
        <v>41</v>
      </c>
      <c r="C3000" t="s">
        <v>42</v>
      </c>
      <c r="D3000" t="s">
        <v>43</v>
      </c>
      <c r="E3000">
        <f>"04"</f>
        <v>0</v>
      </c>
      <c r="F3000" t="s">
        <v>86</v>
      </c>
      <c r="G3000" t="s">
        <v>87</v>
      </c>
      <c r="H3000">
        <v>4746</v>
      </c>
      <c r="I3000" t="s">
        <v>2239</v>
      </c>
      <c r="J3000" t="s">
        <v>2240</v>
      </c>
      <c r="K3000" t="s">
        <v>48</v>
      </c>
      <c r="L3000" t="s">
        <v>49</v>
      </c>
      <c r="M3000">
        <v>14</v>
      </c>
      <c r="N3000" t="s">
        <v>2241</v>
      </c>
      <c r="O3000" t="s">
        <v>51</v>
      </c>
      <c r="P3000" t="s">
        <v>280</v>
      </c>
      <c r="Q3000" t="s">
        <v>53</v>
      </c>
      <c r="R3000" t="s">
        <v>1877</v>
      </c>
      <c r="S3000" t="s">
        <v>55</v>
      </c>
      <c r="T3000" t="s">
        <v>55</v>
      </c>
      <c r="U3000" t="s">
        <v>2242</v>
      </c>
      <c r="V3000" t="s">
        <v>80</v>
      </c>
      <c r="W3000" t="s">
        <v>80</v>
      </c>
      <c r="X3000" t="s">
        <v>60</v>
      </c>
      <c r="Y3000" t="s">
        <v>60</v>
      </c>
      <c r="Z3000" t="s">
        <v>60</v>
      </c>
      <c r="AA3000" t="s">
        <v>61</v>
      </c>
      <c r="AB3000" t="s">
        <v>60</v>
      </c>
      <c r="AC3000" t="s">
        <v>60</v>
      </c>
      <c r="AD3000" t="s">
        <v>61</v>
      </c>
      <c r="AE3000" t="s">
        <v>60</v>
      </c>
      <c r="AF3000" t="s">
        <v>80</v>
      </c>
      <c r="AG3000" t="s">
        <v>80</v>
      </c>
      <c r="AH3000">
        <v>153</v>
      </c>
      <c r="AI3000">
        <f>"04001     "</f>
        <v>0</v>
      </c>
      <c r="AJ3000" t="s">
        <v>274</v>
      </c>
      <c r="AK3000" t="s">
        <v>275</v>
      </c>
      <c r="AL3000" t="s">
        <v>96</v>
      </c>
      <c r="AM3000" t="s">
        <v>97</v>
      </c>
      <c r="AN3000" t="s">
        <v>68</v>
      </c>
      <c r="AO3000" t="s">
        <v>71</v>
      </c>
    </row>
    <row r="3001" spans="1:41">
      <c r="A3001">
        <v>2993</v>
      </c>
      <c r="B3001" t="s">
        <v>41</v>
      </c>
      <c r="C3001" t="s">
        <v>42</v>
      </c>
      <c r="D3001" t="s">
        <v>43</v>
      </c>
      <c r="E3001">
        <f>"04"</f>
        <v>0</v>
      </c>
      <c r="F3001" t="s">
        <v>86</v>
      </c>
      <c r="G3001" t="s">
        <v>87</v>
      </c>
      <c r="H3001">
        <v>4746</v>
      </c>
      <c r="I3001" t="s">
        <v>2239</v>
      </c>
      <c r="J3001" t="s">
        <v>2240</v>
      </c>
      <c r="K3001" t="s">
        <v>48</v>
      </c>
      <c r="L3001" t="s">
        <v>49</v>
      </c>
      <c r="M3001">
        <v>14</v>
      </c>
      <c r="N3001" t="s">
        <v>2241</v>
      </c>
      <c r="O3001" t="s">
        <v>51</v>
      </c>
      <c r="P3001" t="s">
        <v>280</v>
      </c>
      <c r="Q3001" t="s">
        <v>53</v>
      </c>
      <c r="R3001" t="s">
        <v>1877</v>
      </c>
      <c r="S3001" t="s">
        <v>55</v>
      </c>
      <c r="T3001" t="s">
        <v>55</v>
      </c>
      <c r="U3001" t="s">
        <v>2242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159</v>
      </c>
      <c r="AI3001">
        <f>"04201     "</f>
        <v>0</v>
      </c>
      <c r="AJ3001" t="s">
        <v>219</v>
      </c>
      <c r="AK3001" t="s">
        <v>220</v>
      </c>
      <c r="AL3001" t="s">
        <v>221</v>
      </c>
      <c r="AM3001" t="s">
        <v>222</v>
      </c>
      <c r="AN3001" t="s">
        <v>286</v>
      </c>
      <c r="AO3001" t="s">
        <v>403</v>
      </c>
    </row>
    <row r="3002" spans="1:41">
      <c r="A3002">
        <v>2994</v>
      </c>
      <c r="B3002" t="s">
        <v>41</v>
      </c>
      <c r="C3002" t="s">
        <v>42</v>
      </c>
      <c r="D3002" t="s">
        <v>43</v>
      </c>
      <c r="E3002">
        <f>"04"</f>
        <v>0</v>
      </c>
      <c r="F3002" t="s">
        <v>86</v>
      </c>
      <c r="G3002" t="s">
        <v>87</v>
      </c>
      <c r="H3002">
        <v>4746</v>
      </c>
      <c r="I3002" t="s">
        <v>2239</v>
      </c>
      <c r="J3002" t="s">
        <v>2240</v>
      </c>
      <c r="K3002" t="s">
        <v>48</v>
      </c>
      <c r="L3002" t="s">
        <v>49</v>
      </c>
      <c r="M3002">
        <v>14</v>
      </c>
      <c r="N3002" t="s">
        <v>2241</v>
      </c>
      <c r="O3002" t="s">
        <v>51</v>
      </c>
      <c r="P3002" t="s">
        <v>280</v>
      </c>
      <c r="Q3002" t="s">
        <v>53</v>
      </c>
      <c r="R3002" t="s">
        <v>1877</v>
      </c>
      <c r="S3002" t="s">
        <v>55</v>
      </c>
      <c r="T3002" t="s">
        <v>55</v>
      </c>
      <c r="U3002" t="s">
        <v>2242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160</v>
      </c>
      <c r="AI3002">
        <f>"04201     "</f>
        <v>0</v>
      </c>
      <c r="AJ3002" t="s">
        <v>219</v>
      </c>
      <c r="AK3002" t="s">
        <v>220</v>
      </c>
      <c r="AL3002" t="s">
        <v>221</v>
      </c>
      <c r="AM3002" t="s">
        <v>222</v>
      </c>
      <c r="AN3002" t="s">
        <v>286</v>
      </c>
      <c r="AO3002" t="s">
        <v>72</v>
      </c>
    </row>
    <row r="3003" spans="1:41">
      <c r="A3003">
        <v>2995</v>
      </c>
      <c r="B3003" t="s">
        <v>41</v>
      </c>
      <c r="C3003" t="s">
        <v>42</v>
      </c>
      <c r="D3003" t="s">
        <v>43</v>
      </c>
      <c r="E3003">
        <f>"07"</f>
        <v>0</v>
      </c>
      <c r="F3003" t="s">
        <v>44</v>
      </c>
      <c r="G3003" t="s">
        <v>45</v>
      </c>
      <c r="H3003">
        <v>4746</v>
      </c>
      <c r="I3003" t="s">
        <v>2239</v>
      </c>
      <c r="J3003" t="s">
        <v>2240</v>
      </c>
      <c r="K3003" t="s">
        <v>48</v>
      </c>
      <c r="L3003" t="s">
        <v>49</v>
      </c>
      <c r="M3003">
        <v>14</v>
      </c>
      <c r="N3003" t="s">
        <v>2241</v>
      </c>
      <c r="O3003" t="s">
        <v>51</v>
      </c>
      <c r="P3003" t="s">
        <v>280</v>
      </c>
      <c r="Q3003" t="s">
        <v>53</v>
      </c>
      <c r="R3003" t="s">
        <v>1877</v>
      </c>
      <c r="S3003" t="s">
        <v>55</v>
      </c>
      <c r="T3003" t="s">
        <v>55</v>
      </c>
      <c r="U3003" t="s">
        <v>2242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207</v>
      </c>
      <c r="AI3003">
        <f>"07223     "</f>
        <v>0</v>
      </c>
      <c r="AJ3003" t="s">
        <v>370</v>
      </c>
      <c r="AK3003" t="s">
        <v>371</v>
      </c>
      <c r="AL3003" t="s">
        <v>107</v>
      </c>
      <c r="AM3003" t="s">
        <v>108</v>
      </c>
      <c r="AN3003" t="s">
        <v>68</v>
      </c>
      <c r="AO3003" t="s">
        <v>184</v>
      </c>
    </row>
    <row r="3004" spans="1:41">
      <c r="A3004">
        <v>2996</v>
      </c>
      <c r="B3004" t="s">
        <v>41</v>
      </c>
      <c r="C3004" t="s">
        <v>42</v>
      </c>
      <c r="D3004" t="s">
        <v>43</v>
      </c>
      <c r="E3004">
        <f>"05"</f>
        <v>0</v>
      </c>
      <c r="F3004" t="s">
        <v>99</v>
      </c>
      <c r="G3004" t="s">
        <v>100</v>
      </c>
      <c r="H3004">
        <v>4746</v>
      </c>
      <c r="I3004" t="s">
        <v>2239</v>
      </c>
      <c r="J3004" t="s">
        <v>2240</v>
      </c>
      <c r="K3004" t="s">
        <v>48</v>
      </c>
      <c r="L3004" t="s">
        <v>49</v>
      </c>
      <c r="M3004">
        <v>14</v>
      </c>
      <c r="N3004" t="s">
        <v>2241</v>
      </c>
      <c r="O3004" t="s">
        <v>51</v>
      </c>
      <c r="P3004" t="s">
        <v>280</v>
      </c>
      <c r="Q3004" t="s">
        <v>53</v>
      </c>
      <c r="R3004" t="s">
        <v>1877</v>
      </c>
      <c r="S3004" t="s">
        <v>55</v>
      </c>
      <c r="T3004" t="s">
        <v>55</v>
      </c>
      <c r="U3004" t="s">
        <v>2242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223</v>
      </c>
      <c r="AI3004">
        <f>"05411     "</f>
        <v>0</v>
      </c>
      <c r="AJ3004" t="s">
        <v>401</v>
      </c>
      <c r="AK3004" t="s">
        <v>402</v>
      </c>
      <c r="AL3004" t="s">
        <v>107</v>
      </c>
      <c r="AM3004" t="s">
        <v>108</v>
      </c>
      <c r="AN3004" t="s">
        <v>286</v>
      </c>
      <c r="AO3004" t="s">
        <v>223</v>
      </c>
    </row>
    <row r="3005" spans="1:41">
      <c r="A3005">
        <v>2997</v>
      </c>
      <c r="B3005" t="s">
        <v>41</v>
      </c>
      <c r="C3005" t="s">
        <v>42</v>
      </c>
      <c r="D3005" t="s">
        <v>43</v>
      </c>
      <c r="E3005">
        <f>"05"</f>
        <v>0</v>
      </c>
      <c r="F3005" t="s">
        <v>99</v>
      </c>
      <c r="G3005" t="s">
        <v>100</v>
      </c>
      <c r="H3005">
        <v>4746</v>
      </c>
      <c r="I3005" t="s">
        <v>2239</v>
      </c>
      <c r="J3005" t="s">
        <v>2240</v>
      </c>
      <c r="K3005" t="s">
        <v>48</v>
      </c>
      <c r="L3005" t="s">
        <v>49</v>
      </c>
      <c r="M3005">
        <v>14</v>
      </c>
      <c r="N3005" t="s">
        <v>2241</v>
      </c>
      <c r="O3005" t="s">
        <v>51</v>
      </c>
      <c r="P3005" t="s">
        <v>280</v>
      </c>
      <c r="Q3005" t="s">
        <v>53</v>
      </c>
      <c r="R3005" t="s">
        <v>1877</v>
      </c>
      <c r="S3005" t="s">
        <v>55</v>
      </c>
      <c r="T3005" t="s">
        <v>55</v>
      </c>
      <c r="U3005" t="s">
        <v>2242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235</v>
      </c>
      <c r="AI3005">
        <f>"05411     "</f>
        <v>0</v>
      </c>
      <c r="AJ3005" t="s">
        <v>401</v>
      </c>
      <c r="AK3005" t="s">
        <v>402</v>
      </c>
      <c r="AL3005" t="s">
        <v>107</v>
      </c>
      <c r="AM3005" t="s">
        <v>108</v>
      </c>
      <c r="AN3005" t="s">
        <v>286</v>
      </c>
      <c r="AO3005" t="s">
        <v>70</v>
      </c>
    </row>
    <row r="3006" spans="1:41">
      <c r="A3006">
        <v>2998</v>
      </c>
      <c r="B3006" t="s">
        <v>41</v>
      </c>
      <c r="C3006" t="s">
        <v>42</v>
      </c>
      <c r="D3006" t="s">
        <v>43</v>
      </c>
      <c r="E3006">
        <f>"08"</f>
        <v>0</v>
      </c>
      <c r="F3006" t="s">
        <v>241</v>
      </c>
      <c r="G3006" t="s">
        <v>242</v>
      </c>
      <c r="H3006">
        <v>4746</v>
      </c>
      <c r="I3006" t="s">
        <v>2239</v>
      </c>
      <c r="J3006" t="s">
        <v>2240</v>
      </c>
      <c r="K3006" t="s">
        <v>48</v>
      </c>
      <c r="L3006" t="s">
        <v>49</v>
      </c>
      <c r="M3006">
        <v>14</v>
      </c>
      <c r="N3006" t="s">
        <v>2241</v>
      </c>
      <c r="O3006" t="s">
        <v>51</v>
      </c>
      <c r="P3006" t="s">
        <v>280</v>
      </c>
      <c r="Q3006" t="s">
        <v>53</v>
      </c>
      <c r="R3006" t="s">
        <v>1877</v>
      </c>
      <c r="S3006" t="s">
        <v>55</v>
      </c>
      <c r="T3006" t="s">
        <v>55</v>
      </c>
      <c r="U3006" t="s">
        <v>2242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258</v>
      </c>
      <c r="AI3006">
        <f>"08201     "</f>
        <v>0</v>
      </c>
      <c r="AJ3006" t="s">
        <v>254</v>
      </c>
      <c r="AK3006" t="s">
        <v>255</v>
      </c>
      <c r="AL3006" t="s">
        <v>248</v>
      </c>
      <c r="AM3006" t="s">
        <v>249</v>
      </c>
      <c r="AN3006" t="s">
        <v>286</v>
      </c>
      <c r="AO3006" t="s">
        <v>71</v>
      </c>
    </row>
    <row r="3007" spans="1:41">
      <c r="A3007">
        <v>2999</v>
      </c>
      <c r="B3007" t="s">
        <v>41</v>
      </c>
      <c r="C3007" t="s">
        <v>42</v>
      </c>
      <c r="D3007" t="s">
        <v>43</v>
      </c>
      <c r="E3007">
        <f>"08"</f>
        <v>0</v>
      </c>
      <c r="F3007" t="s">
        <v>241</v>
      </c>
      <c r="G3007" t="s">
        <v>242</v>
      </c>
      <c r="H3007">
        <v>4746</v>
      </c>
      <c r="I3007" t="s">
        <v>2239</v>
      </c>
      <c r="J3007" t="s">
        <v>2240</v>
      </c>
      <c r="K3007" t="s">
        <v>48</v>
      </c>
      <c r="L3007" t="s">
        <v>49</v>
      </c>
      <c r="M3007">
        <v>14</v>
      </c>
      <c r="N3007" t="s">
        <v>2241</v>
      </c>
      <c r="O3007" t="s">
        <v>51</v>
      </c>
      <c r="P3007" t="s">
        <v>280</v>
      </c>
      <c r="Q3007" t="s">
        <v>53</v>
      </c>
      <c r="R3007" t="s">
        <v>1877</v>
      </c>
      <c r="S3007" t="s">
        <v>55</v>
      </c>
      <c r="T3007" t="s">
        <v>55</v>
      </c>
      <c r="U3007" t="s">
        <v>2242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331</v>
      </c>
      <c r="AI3007">
        <f>"08311     "</f>
        <v>0</v>
      </c>
      <c r="AJ3007" t="s">
        <v>601</v>
      </c>
      <c r="AK3007" t="s">
        <v>602</v>
      </c>
      <c r="AL3007" t="s">
        <v>375</v>
      </c>
      <c r="AM3007" t="s">
        <v>376</v>
      </c>
      <c r="AN3007" t="s">
        <v>286</v>
      </c>
      <c r="AO3007" t="s">
        <v>72</v>
      </c>
    </row>
    <row r="3008" spans="1:41">
      <c r="A3008">
        <v>3000</v>
      </c>
      <c r="B3008" t="s">
        <v>41</v>
      </c>
      <c r="C3008" t="s">
        <v>42</v>
      </c>
      <c r="D3008" t="s">
        <v>43</v>
      </c>
      <c r="E3008">
        <f>"06"</f>
        <v>0</v>
      </c>
      <c r="F3008" t="s">
        <v>448</v>
      </c>
      <c r="G3008" t="s">
        <v>449</v>
      </c>
      <c r="H3008">
        <v>4746</v>
      </c>
      <c r="I3008" t="s">
        <v>2239</v>
      </c>
      <c r="J3008" t="s">
        <v>2240</v>
      </c>
      <c r="K3008" t="s">
        <v>48</v>
      </c>
      <c r="L3008" t="s">
        <v>49</v>
      </c>
      <c r="M3008">
        <v>14</v>
      </c>
      <c r="N3008" t="s">
        <v>2241</v>
      </c>
      <c r="O3008" t="s">
        <v>51</v>
      </c>
      <c r="P3008" t="s">
        <v>280</v>
      </c>
      <c r="Q3008" t="s">
        <v>53</v>
      </c>
      <c r="R3008" t="s">
        <v>1877</v>
      </c>
      <c r="S3008" t="s">
        <v>55</v>
      </c>
      <c r="T3008" t="s">
        <v>55</v>
      </c>
      <c r="U3008" t="s">
        <v>2242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354</v>
      </c>
      <c r="AI3008">
        <f>"06101     "</f>
        <v>0</v>
      </c>
      <c r="AJ3008" t="s">
        <v>865</v>
      </c>
      <c r="AK3008" t="s">
        <v>866</v>
      </c>
      <c r="AL3008" t="s">
        <v>231</v>
      </c>
      <c r="AM3008" t="s">
        <v>232</v>
      </c>
      <c r="AN3008" t="s">
        <v>286</v>
      </c>
      <c r="AO3008" t="s">
        <v>69</v>
      </c>
    </row>
    <row r="3009" spans="1:41">
      <c r="A3009">
        <v>3002</v>
      </c>
      <c r="B3009" t="s">
        <v>41</v>
      </c>
      <c r="C3009" t="s">
        <v>42</v>
      </c>
      <c r="D3009" t="s">
        <v>43</v>
      </c>
      <c r="E3009">
        <f>"04"</f>
        <v>0</v>
      </c>
      <c r="F3009" t="s">
        <v>86</v>
      </c>
      <c r="G3009" t="s">
        <v>87</v>
      </c>
      <c r="H3009">
        <v>4746</v>
      </c>
      <c r="I3009" t="s">
        <v>2239</v>
      </c>
      <c r="J3009" t="s">
        <v>2240</v>
      </c>
      <c r="K3009" t="s">
        <v>48</v>
      </c>
      <c r="L3009" t="s">
        <v>49</v>
      </c>
      <c r="M3009">
        <v>14</v>
      </c>
      <c r="N3009" t="s">
        <v>2241</v>
      </c>
      <c r="O3009" t="s">
        <v>51</v>
      </c>
      <c r="P3009" t="s">
        <v>280</v>
      </c>
      <c r="Q3009" t="s">
        <v>53</v>
      </c>
      <c r="R3009" t="s">
        <v>1877</v>
      </c>
      <c r="S3009" t="s">
        <v>55</v>
      </c>
      <c r="T3009" t="s">
        <v>55</v>
      </c>
      <c r="U3009" t="s">
        <v>2242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372</v>
      </c>
      <c r="AI3009">
        <f>"04201     "</f>
        <v>0</v>
      </c>
      <c r="AJ3009" t="s">
        <v>219</v>
      </c>
      <c r="AK3009" t="s">
        <v>220</v>
      </c>
      <c r="AL3009" t="s">
        <v>121</v>
      </c>
      <c r="AM3009" t="s">
        <v>122</v>
      </c>
      <c r="AN3009" t="s">
        <v>286</v>
      </c>
      <c r="AO3009" t="s">
        <v>70</v>
      </c>
    </row>
    <row r="3010" spans="1:41">
      <c r="A3010">
        <v>3003</v>
      </c>
      <c r="B3010" t="s">
        <v>41</v>
      </c>
      <c r="C3010" t="s">
        <v>42</v>
      </c>
      <c r="D3010" t="s">
        <v>43</v>
      </c>
      <c r="E3010">
        <f>"06"</f>
        <v>0</v>
      </c>
      <c r="F3010" t="s">
        <v>448</v>
      </c>
      <c r="G3010" t="s">
        <v>449</v>
      </c>
      <c r="H3010">
        <v>4746</v>
      </c>
      <c r="I3010" t="s">
        <v>2239</v>
      </c>
      <c r="J3010" t="s">
        <v>2240</v>
      </c>
      <c r="K3010" t="s">
        <v>48</v>
      </c>
      <c r="L3010" t="s">
        <v>49</v>
      </c>
      <c r="M3010">
        <v>14</v>
      </c>
      <c r="N3010" t="s">
        <v>2241</v>
      </c>
      <c r="O3010" t="s">
        <v>51</v>
      </c>
      <c r="P3010" t="s">
        <v>280</v>
      </c>
      <c r="Q3010" t="s">
        <v>53</v>
      </c>
      <c r="R3010" t="s">
        <v>1877</v>
      </c>
      <c r="S3010" t="s">
        <v>55</v>
      </c>
      <c r="T3010" t="s">
        <v>55</v>
      </c>
      <c r="U3010" t="s">
        <v>2242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400</v>
      </c>
      <c r="AI3010">
        <f>"06102     "</f>
        <v>0</v>
      </c>
      <c r="AJ3010" t="s">
        <v>552</v>
      </c>
      <c r="AK3010" t="s">
        <v>553</v>
      </c>
      <c r="AL3010" t="s">
        <v>231</v>
      </c>
      <c r="AM3010" t="s">
        <v>232</v>
      </c>
      <c r="AN3010" t="s">
        <v>286</v>
      </c>
      <c r="AO3010" t="s">
        <v>70</v>
      </c>
    </row>
    <row r="3011" spans="1:41">
      <c r="A3011">
        <v>3004</v>
      </c>
      <c r="B3011" t="s">
        <v>41</v>
      </c>
      <c r="C3011" t="s">
        <v>42</v>
      </c>
      <c r="D3011" t="s">
        <v>43</v>
      </c>
      <c r="E3011">
        <f>"08"</f>
        <v>0</v>
      </c>
      <c r="F3011" t="s">
        <v>241</v>
      </c>
      <c r="G3011" t="s">
        <v>242</v>
      </c>
      <c r="H3011">
        <v>4746</v>
      </c>
      <c r="I3011" t="s">
        <v>2239</v>
      </c>
      <c r="J3011" t="s">
        <v>2240</v>
      </c>
      <c r="K3011" t="s">
        <v>48</v>
      </c>
      <c r="L3011" t="s">
        <v>49</v>
      </c>
      <c r="M3011">
        <v>14</v>
      </c>
      <c r="N3011" t="s">
        <v>2241</v>
      </c>
      <c r="O3011" t="s">
        <v>51</v>
      </c>
      <c r="P3011" t="s">
        <v>280</v>
      </c>
      <c r="Q3011" t="s">
        <v>53</v>
      </c>
      <c r="R3011" t="s">
        <v>1877</v>
      </c>
      <c r="S3011" t="s">
        <v>55</v>
      </c>
      <c r="T3011" t="s">
        <v>55</v>
      </c>
      <c r="U3011" t="s">
        <v>2242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447</v>
      </c>
      <c r="AI3011">
        <f>"08301     "</f>
        <v>0</v>
      </c>
      <c r="AJ3011" t="s">
        <v>426</v>
      </c>
      <c r="AK3011" t="s">
        <v>427</v>
      </c>
      <c r="AL3011" t="s">
        <v>428</v>
      </c>
      <c r="AM3011" t="s">
        <v>429</v>
      </c>
      <c r="AN3011" t="s">
        <v>286</v>
      </c>
      <c r="AO3011" t="s">
        <v>276</v>
      </c>
    </row>
    <row r="3012" spans="1:41">
      <c r="A3012">
        <v>3005</v>
      </c>
      <c r="B3012" t="s">
        <v>41</v>
      </c>
      <c r="C3012" t="s">
        <v>42</v>
      </c>
      <c r="D3012" t="s">
        <v>43</v>
      </c>
      <c r="E3012">
        <f>"07"</f>
        <v>0</v>
      </c>
      <c r="F3012" t="s">
        <v>44</v>
      </c>
      <c r="G3012" t="s">
        <v>45</v>
      </c>
      <c r="H3012">
        <v>4746</v>
      </c>
      <c r="I3012" t="s">
        <v>2239</v>
      </c>
      <c r="J3012" t="s">
        <v>2240</v>
      </c>
      <c r="K3012" t="s">
        <v>48</v>
      </c>
      <c r="L3012" t="s">
        <v>49</v>
      </c>
      <c r="M3012">
        <v>14</v>
      </c>
      <c r="N3012" t="s">
        <v>2241</v>
      </c>
      <c r="O3012" t="s">
        <v>51</v>
      </c>
      <c r="P3012" t="s">
        <v>280</v>
      </c>
      <c r="Q3012" t="s">
        <v>53</v>
      </c>
      <c r="R3012" t="s">
        <v>1877</v>
      </c>
      <c r="S3012" t="s">
        <v>55</v>
      </c>
      <c r="T3012" t="s">
        <v>55</v>
      </c>
      <c r="U3012" t="s">
        <v>2242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458</v>
      </c>
      <c r="AI3012">
        <f>"07113     "</f>
        <v>0</v>
      </c>
      <c r="AJ3012" t="s">
        <v>545</v>
      </c>
      <c r="AK3012" t="s">
        <v>546</v>
      </c>
      <c r="AL3012" t="s">
        <v>66</v>
      </c>
      <c r="AM3012" t="s">
        <v>67</v>
      </c>
      <c r="AN3012" t="s">
        <v>286</v>
      </c>
      <c r="AO3012" t="s">
        <v>253</v>
      </c>
    </row>
    <row r="3013" spans="1:41">
      <c r="A3013">
        <v>3006</v>
      </c>
      <c r="B3013" t="s">
        <v>41</v>
      </c>
      <c r="C3013" t="s">
        <v>42</v>
      </c>
      <c r="D3013" t="s">
        <v>43</v>
      </c>
      <c r="E3013">
        <f>"08"</f>
        <v>0</v>
      </c>
      <c r="F3013" t="s">
        <v>241</v>
      </c>
      <c r="G3013" t="s">
        <v>242</v>
      </c>
      <c r="H3013">
        <v>4746</v>
      </c>
      <c r="I3013" t="s">
        <v>2239</v>
      </c>
      <c r="J3013" t="s">
        <v>2240</v>
      </c>
      <c r="K3013" t="s">
        <v>48</v>
      </c>
      <c r="L3013" t="s">
        <v>49</v>
      </c>
      <c r="M3013">
        <v>14</v>
      </c>
      <c r="N3013" t="s">
        <v>2241</v>
      </c>
      <c r="O3013" t="s">
        <v>51</v>
      </c>
      <c r="P3013" t="s">
        <v>280</v>
      </c>
      <c r="Q3013" t="s">
        <v>53</v>
      </c>
      <c r="R3013" t="s">
        <v>1877</v>
      </c>
      <c r="S3013" t="s">
        <v>55</v>
      </c>
      <c r="T3013" t="s">
        <v>55</v>
      </c>
      <c r="U3013" t="s">
        <v>2242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481</v>
      </c>
      <c r="AI3013">
        <f>"08301     "</f>
        <v>0</v>
      </c>
      <c r="AJ3013" t="s">
        <v>426</v>
      </c>
      <c r="AK3013" t="s">
        <v>427</v>
      </c>
      <c r="AL3013" t="s">
        <v>428</v>
      </c>
      <c r="AM3013" t="s">
        <v>429</v>
      </c>
      <c r="AN3013" t="s">
        <v>286</v>
      </c>
      <c r="AO3013" t="s">
        <v>70</v>
      </c>
    </row>
    <row r="3014" spans="1:41">
      <c r="A3014">
        <v>3007</v>
      </c>
      <c r="B3014" t="s">
        <v>41</v>
      </c>
      <c r="C3014" t="s">
        <v>42</v>
      </c>
      <c r="D3014" t="s">
        <v>43</v>
      </c>
      <c r="E3014">
        <f>"06"</f>
        <v>0</v>
      </c>
      <c r="F3014" t="s">
        <v>448</v>
      </c>
      <c r="G3014" t="s">
        <v>449</v>
      </c>
      <c r="H3014">
        <v>4746</v>
      </c>
      <c r="I3014" t="s">
        <v>2239</v>
      </c>
      <c r="J3014" t="s">
        <v>2240</v>
      </c>
      <c r="K3014" t="s">
        <v>48</v>
      </c>
      <c r="L3014" t="s">
        <v>49</v>
      </c>
      <c r="M3014">
        <v>14</v>
      </c>
      <c r="N3014" t="s">
        <v>2241</v>
      </c>
      <c r="O3014" t="s">
        <v>51</v>
      </c>
      <c r="P3014" t="s">
        <v>280</v>
      </c>
      <c r="Q3014" t="s">
        <v>53</v>
      </c>
      <c r="R3014" t="s">
        <v>1877</v>
      </c>
      <c r="S3014" t="s">
        <v>55</v>
      </c>
      <c r="T3014" t="s">
        <v>55</v>
      </c>
      <c r="U3014" t="s">
        <v>2242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483</v>
      </c>
      <c r="AI3014">
        <f>"06101     "</f>
        <v>0</v>
      </c>
      <c r="AJ3014" t="s">
        <v>865</v>
      </c>
      <c r="AK3014" t="s">
        <v>866</v>
      </c>
      <c r="AL3014" t="s">
        <v>231</v>
      </c>
      <c r="AM3014" t="s">
        <v>232</v>
      </c>
      <c r="AN3014" t="s">
        <v>68</v>
      </c>
      <c r="AO3014" t="s">
        <v>69</v>
      </c>
    </row>
    <row r="3015" spans="1:41">
      <c r="A3015">
        <v>3008</v>
      </c>
      <c r="B3015" t="s">
        <v>41</v>
      </c>
      <c r="C3015" t="s">
        <v>42</v>
      </c>
      <c r="D3015" t="s">
        <v>43</v>
      </c>
      <c r="E3015">
        <f>"04"</f>
        <v>0</v>
      </c>
      <c r="F3015" t="s">
        <v>86</v>
      </c>
      <c r="G3015" t="s">
        <v>87</v>
      </c>
      <c r="H3015">
        <v>4746</v>
      </c>
      <c r="I3015" t="s">
        <v>2239</v>
      </c>
      <c r="J3015" t="s">
        <v>2240</v>
      </c>
      <c r="K3015" t="s">
        <v>48</v>
      </c>
      <c r="L3015" t="s">
        <v>49</v>
      </c>
      <c r="M3015">
        <v>14</v>
      </c>
      <c r="N3015" t="s">
        <v>2241</v>
      </c>
      <c r="O3015" t="s">
        <v>51</v>
      </c>
      <c r="P3015" t="s">
        <v>280</v>
      </c>
      <c r="Q3015" t="s">
        <v>53</v>
      </c>
      <c r="R3015" t="s">
        <v>1877</v>
      </c>
      <c r="S3015" t="s">
        <v>55</v>
      </c>
      <c r="T3015" t="s">
        <v>55</v>
      </c>
      <c r="U3015" t="s">
        <v>2242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485</v>
      </c>
      <c r="AI3015">
        <f>"04001     "</f>
        <v>0</v>
      </c>
      <c r="AJ3015" t="s">
        <v>274</v>
      </c>
      <c r="AK3015" t="s">
        <v>275</v>
      </c>
      <c r="AL3015" t="s">
        <v>96</v>
      </c>
      <c r="AM3015" t="s">
        <v>97</v>
      </c>
      <c r="AN3015" t="s">
        <v>286</v>
      </c>
      <c r="AO3015" t="s">
        <v>139</v>
      </c>
    </row>
    <row r="3016" spans="1:41">
      <c r="A3016">
        <v>3009</v>
      </c>
      <c r="B3016" t="s">
        <v>41</v>
      </c>
      <c r="C3016" t="s">
        <v>42</v>
      </c>
      <c r="D3016" t="s">
        <v>43</v>
      </c>
      <c r="E3016">
        <f>"07"</f>
        <v>0</v>
      </c>
      <c r="F3016" t="s">
        <v>44</v>
      </c>
      <c r="G3016" t="s">
        <v>45</v>
      </c>
      <c r="H3016">
        <v>4746</v>
      </c>
      <c r="I3016" t="s">
        <v>2239</v>
      </c>
      <c r="J3016" t="s">
        <v>2240</v>
      </c>
      <c r="K3016" t="s">
        <v>48</v>
      </c>
      <c r="L3016" t="s">
        <v>49</v>
      </c>
      <c r="M3016">
        <v>14</v>
      </c>
      <c r="N3016" t="s">
        <v>2241</v>
      </c>
      <c r="O3016" t="s">
        <v>51</v>
      </c>
      <c r="P3016" t="s">
        <v>280</v>
      </c>
      <c r="Q3016" t="s">
        <v>53</v>
      </c>
      <c r="R3016" t="s">
        <v>1877</v>
      </c>
      <c r="S3016" t="s">
        <v>55</v>
      </c>
      <c r="T3016" t="s">
        <v>55</v>
      </c>
      <c r="U3016" t="s">
        <v>2242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495</v>
      </c>
      <c r="AI3016">
        <f>"07311     "</f>
        <v>0</v>
      </c>
      <c r="AJ3016" t="s">
        <v>119</v>
      </c>
      <c r="AK3016" t="s">
        <v>120</v>
      </c>
      <c r="AL3016" t="s">
        <v>121</v>
      </c>
      <c r="AM3016" t="s">
        <v>122</v>
      </c>
      <c r="AN3016" t="s">
        <v>68</v>
      </c>
      <c r="AO3016" t="s">
        <v>71</v>
      </c>
    </row>
    <row r="3017" spans="1:41">
      <c r="A3017">
        <v>3010</v>
      </c>
      <c r="B3017" t="s">
        <v>41</v>
      </c>
      <c r="C3017" t="s">
        <v>42</v>
      </c>
      <c r="D3017" t="s">
        <v>43</v>
      </c>
      <c r="E3017">
        <f>"03"</f>
        <v>0</v>
      </c>
      <c r="F3017" t="s">
        <v>73</v>
      </c>
      <c r="G3017" t="s">
        <v>74</v>
      </c>
      <c r="H3017">
        <v>4746</v>
      </c>
      <c r="I3017" t="s">
        <v>2239</v>
      </c>
      <c r="J3017" t="s">
        <v>2240</v>
      </c>
      <c r="K3017" t="s">
        <v>48</v>
      </c>
      <c r="L3017" t="s">
        <v>49</v>
      </c>
      <c r="M3017">
        <v>14</v>
      </c>
      <c r="N3017" t="s">
        <v>2241</v>
      </c>
      <c r="O3017" t="s">
        <v>51</v>
      </c>
      <c r="P3017" t="s">
        <v>280</v>
      </c>
      <c r="Q3017" t="s">
        <v>53</v>
      </c>
      <c r="R3017" t="s">
        <v>1877</v>
      </c>
      <c r="S3017" t="s">
        <v>55</v>
      </c>
      <c r="T3017" t="s">
        <v>55</v>
      </c>
      <c r="U3017" t="s">
        <v>2242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499</v>
      </c>
      <c r="AI3017">
        <f>"03311     "</f>
        <v>0</v>
      </c>
      <c r="AJ3017" t="s">
        <v>318</v>
      </c>
      <c r="AK3017" t="s">
        <v>319</v>
      </c>
      <c r="AL3017" t="s">
        <v>315</v>
      </c>
      <c r="AM3017" t="s">
        <v>316</v>
      </c>
      <c r="AN3017" t="s">
        <v>286</v>
      </c>
      <c r="AO3017" t="s">
        <v>70</v>
      </c>
    </row>
    <row r="3018" spans="1:41">
      <c r="A3018">
        <v>3011</v>
      </c>
      <c r="B3018" t="s">
        <v>41</v>
      </c>
      <c r="C3018" t="s">
        <v>42</v>
      </c>
      <c r="D3018" t="s">
        <v>43</v>
      </c>
      <c r="E3018">
        <f>"05"</f>
        <v>0</v>
      </c>
      <c r="F3018" t="s">
        <v>99</v>
      </c>
      <c r="G3018" t="s">
        <v>100</v>
      </c>
      <c r="H3018">
        <v>4746</v>
      </c>
      <c r="I3018" t="s">
        <v>2239</v>
      </c>
      <c r="J3018" t="s">
        <v>2240</v>
      </c>
      <c r="K3018" t="s">
        <v>48</v>
      </c>
      <c r="L3018" t="s">
        <v>49</v>
      </c>
      <c r="M3018">
        <v>14</v>
      </c>
      <c r="N3018" t="s">
        <v>2241</v>
      </c>
      <c r="O3018" t="s">
        <v>51</v>
      </c>
      <c r="P3018" t="s">
        <v>280</v>
      </c>
      <c r="Q3018" t="s">
        <v>53</v>
      </c>
      <c r="R3018" t="s">
        <v>1877</v>
      </c>
      <c r="S3018" t="s">
        <v>55</v>
      </c>
      <c r="T3018" t="s">
        <v>55</v>
      </c>
      <c r="U3018" t="s">
        <v>2242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513</v>
      </c>
      <c r="AI3018">
        <f>"05312     "</f>
        <v>0</v>
      </c>
      <c r="AJ3018" t="s">
        <v>196</v>
      </c>
      <c r="AK3018" t="s">
        <v>197</v>
      </c>
      <c r="AL3018" t="s">
        <v>107</v>
      </c>
      <c r="AM3018" t="s">
        <v>108</v>
      </c>
      <c r="AN3018" t="s">
        <v>286</v>
      </c>
      <c r="AO3018" t="s">
        <v>70</v>
      </c>
    </row>
    <row r="3019" spans="1:41">
      <c r="A3019">
        <v>3012</v>
      </c>
      <c r="B3019" t="s">
        <v>41</v>
      </c>
      <c r="C3019" t="s">
        <v>42</v>
      </c>
      <c r="D3019" t="s">
        <v>43</v>
      </c>
      <c r="E3019">
        <f>"05"</f>
        <v>0</v>
      </c>
      <c r="F3019" t="s">
        <v>99</v>
      </c>
      <c r="G3019" t="s">
        <v>100</v>
      </c>
      <c r="H3019">
        <v>4746</v>
      </c>
      <c r="I3019" t="s">
        <v>2239</v>
      </c>
      <c r="J3019" t="s">
        <v>2240</v>
      </c>
      <c r="K3019" t="s">
        <v>48</v>
      </c>
      <c r="L3019" t="s">
        <v>49</v>
      </c>
      <c r="M3019">
        <v>14</v>
      </c>
      <c r="N3019" t="s">
        <v>2241</v>
      </c>
      <c r="O3019" t="s">
        <v>51</v>
      </c>
      <c r="P3019" t="s">
        <v>280</v>
      </c>
      <c r="Q3019" t="s">
        <v>53</v>
      </c>
      <c r="R3019" t="s">
        <v>1877</v>
      </c>
      <c r="S3019" t="s">
        <v>55</v>
      </c>
      <c r="T3019" t="s">
        <v>55</v>
      </c>
      <c r="U3019" t="s">
        <v>2242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532</v>
      </c>
      <c r="AI3019">
        <f>"05121     "</f>
        <v>0</v>
      </c>
      <c r="AJ3019" t="s">
        <v>179</v>
      </c>
      <c r="AK3019" t="s">
        <v>180</v>
      </c>
      <c r="AL3019" t="s">
        <v>107</v>
      </c>
      <c r="AM3019" t="s">
        <v>108</v>
      </c>
      <c r="AN3019" t="s">
        <v>286</v>
      </c>
      <c r="AO3019" t="s">
        <v>70</v>
      </c>
    </row>
    <row r="3020" spans="1:41">
      <c r="A3020">
        <v>3013</v>
      </c>
      <c r="B3020" t="s">
        <v>41</v>
      </c>
      <c r="C3020" t="s">
        <v>42</v>
      </c>
      <c r="D3020" t="s">
        <v>43</v>
      </c>
      <c r="E3020">
        <f>"03"</f>
        <v>0</v>
      </c>
      <c r="F3020" t="s">
        <v>73</v>
      </c>
      <c r="G3020" t="s">
        <v>74</v>
      </c>
      <c r="H3020">
        <v>4746</v>
      </c>
      <c r="I3020" t="s">
        <v>2239</v>
      </c>
      <c r="J3020" t="s">
        <v>2240</v>
      </c>
      <c r="K3020" t="s">
        <v>48</v>
      </c>
      <c r="L3020" t="s">
        <v>49</v>
      </c>
      <c r="M3020">
        <v>14</v>
      </c>
      <c r="N3020" t="s">
        <v>2241</v>
      </c>
      <c r="O3020" t="s">
        <v>51</v>
      </c>
      <c r="P3020" t="s">
        <v>280</v>
      </c>
      <c r="Q3020" t="s">
        <v>53</v>
      </c>
      <c r="R3020" t="s">
        <v>1877</v>
      </c>
      <c r="S3020" t="s">
        <v>55</v>
      </c>
      <c r="T3020" t="s">
        <v>55</v>
      </c>
      <c r="U3020" t="s">
        <v>2242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536</v>
      </c>
      <c r="AI3020">
        <f>"03102     "</f>
        <v>0</v>
      </c>
      <c r="AJ3020" t="s">
        <v>857</v>
      </c>
      <c r="AK3020" t="s">
        <v>858</v>
      </c>
      <c r="AL3020" t="s">
        <v>83</v>
      </c>
      <c r="AM3020" t="s">
        <v>84</v>
      </c>
      <c r="AN3020" t="s">
        <v>68</v>
      </c>
      <c r="AO3020" t="s">
        <v>71</v>
      </c>
    </row>
    <row r="3021" spans="1:41">
      <c r="A3021">
        <v>3014</v>
      </c>
      <c r="B3021" t="s">
        <v>41</v>
      </c>
      <c r="C3021" t="s">
        <v>42</v>
      </c>
      <c r="D3021" t="s">
        <v>43</v>
      </c>
      <c r="E3021">
        <f>"07"</f>
        <v>0</v>
      </c>
      <c r="F3021" t="s">
        <v>44</v>
      </c>
      <c r="G3021" t="s">
        <v>45</v>
      </c>
      <c r="H3021">
        <v>4746</v>
      </c>
      <c r="I3021" t="s">
        <v>2239</v>
      </c>
      <c r="J3021" t="s">
        <v>2240</v>
      </c>
      <c r="K3021" t="s">
        <v>48</v>
      </c>
      <c r="L3021" t="s">
        <v>49</v>
      </c>
      <c r="M3021">
        <v>14</v>
      </c>
      <c r="N3021" t="s">
        <v>2241</v>
      </c>
      <c r="O3021" t="s">
        <v>51</v>
      </c>
      <c r="P3021" t="s">
        <v>280</v>
      </c>
      <c r="Q3021" t="s">
        <v>53</v>
      </c>
      <c r="R3021" t="s">
        <v>1877</v>
      </c>
      <c r="S3021" t="s">
        <v>55</v>
      </c>
      <c r="T3021" t="s">
        <v>55</v>
      </c>
      <c r="U3021" t="s">
        <v>2242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537</v>
      </c>
      <c r="AI3021">
        <f>"07001     "</f>
        <v>0</v>
      </c>
      <c r="AJ3021" t="s">
        <v>777</v>
      </c>
      <c r="AK3021" t="s">
        <v>778</v>
      </c>
      <c r="AL3021" t="s">
        <v>66</v>
      </c>
      <c r="AM3021" t="s">
        <v>67</v>
      </c>
      <c r="AN3021" t="s">
        <v>286</v>
      </c>
      <c r="AO3021" t="s">
        <v>742</v>
      </c>
    </row>
    <row r="3022" spans="1:41">
      <c r="A3022">
        <v>3015</v>
      </c>
      <c r="B3022" t="s">
        <v>41</v>
      </c>
      <c r="C3022" t="s">
        <v>42</v>
      </c>
      <c r="D3022" t="s">
        <v>43</v>
      </c>
      <c r="E3022">
        <f>"05"</f>
        <v>0</v>
      </c>
      <c r="F3022" t="s">
        <v>99</v>
      </c>
      <c r="G3022" t="s">
        <v>100</v>
      </c>
      <c r="H3022">
        <v>4746</v>
      </c>
      <c r="I3022" t="s">
        <v>2239</v>
      </c>
      <c r="J3022" t="s">
        <v>2240</v>
      </c>
      <c r="K3022" t="s">
        <v>48</v>
      </c>
      <c r="L3022" t="s">
        <v>49</v>
      </c>
      <c r="M3022">
        <v>14</v>
      </c>
      <c r="N3022" t="s">
        <v>2241</v>
      </c>
      <c r="O3022" t="s">
        <v>51</v>
      </c>
      <c r="P3022" t="s">
        <v>280</v>
      </c>
      <c r="Q3022" t="s">
        <v>53</v>
      </c>
      <c r="R3022" t="s">
        <v>1877</v>
      </c>
      <c r="S3022" t="s">
        <v>55</v>
      </c>
      <c r="T3022" t="s">
        <v>55</v>
      </c>
      <c r="U3022" t="s">
        <v>2242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538</v>
      </c>
      <c r="AI3022">
        <f>"05114     "</f>
        <v>0</v>
      </c>
      <c r="AJ3022" t="s">
        <v>590</v>
      </c>
      <c r="AK3022" t="s">
        <v>591</v>
      </c>
      <c r="AL3022" t="s">
        <v>107</v>
      </c>
      <c r="AM3022" t="s">
        <v>108</v>
      </c>
      <c r="AN3022" t="s">
        <v>286</v>
      </c>
      <c r="AO3022" t="s">
        <v>70</v>
      </c>
    </row>
    <row r="3023" spans="1:41">
      <c r="A3023">
        <v>3016</v>
      </c>
      <c r="B3023" t="s">
        <v>41</v>
      </c>
      <c r="C3023" t="s">
        <v>42</v>
      </c>
      <c r="D3023" t="s">
        <v>43</v>
      </c>
      <c r="E3023">
        <f>"05"</f>
        <v>0</v>
      </c>
      <c r="F3023" t="s">
        <v>99</v>
      </c>
      <c r="G3023" t="s">
        <v>100</v>
      </c>
      <c r="H3023">
        <v>4746</v>
      </c>
      <c r="I3023" t="s">
        <v>2239</v>
      </c>
      <c r="J3023" t="s">
        <v>2240</v>
      </c>
      <c r="K3023" t="s">
        <v>48</v>
      </c>
      <c r="L3023" t="s">
        <v>49</v>
      </c>
      <c r="M3023">
        <v>14</v>
      </c>
      <c r="N3023" t="s">
        <v>2241</v>
      </c>
      <c r="O3023" t="s">
        <v>51</v>
      </c>
      <c r="P3023" t="s">
        <v>280</v>
      </c>
      <c r="Q3023" t="s">
        <v>53</v>
      </c>
      <c r="R3023" t="s">
        <v>1877</v>
      </c>
      <c r="S3023" t="s">
        <v>55</v>
      </c>
      <c r="T3023" t="s">
        <v>55</v>
      </c>
      <c r="U3023" t="s">
        <v>2242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539</v>
      </c>
      <c r="AI3023">
        <f>"05201     "</f>
        <v>0</v>
      </c>
      <c r="AJ3023" t="s">
        <v>406</v>
      </c>
      <c r="AK3023" t="s">
        <v>407</v>
      </c>
      <c r="AL3023" t="s">
        <v>107</v>
      </c>
      <c r="AM3023" t="s">
        <v>108</v>
      </c>
      <c r="AN3023" t="s">
        <v>286</v>
      </c>
      <c r="AO3023" t="s">
        <v>70</v>
      </c>
    </row>
    <row r="3024" spans="1:41">
      <c r="A3024">
        <v>3017</v>
      </c>
      <c r="B3024" t="s">
        <v>41</v>
      </c>
      <c r="C3024" t="s">
        <v>42</v>
      </c>
      <c r="D3024" t="s">
        <v>43</v>
      </c>
      <c r="E3024">
        <f>"07"</f>
        <v>0</v>
      </c>
      <c r="F3024" t="s">
        <v>44</v>
      </c>
      <c r="G3024" t="s">
        <v>45</v>
      </c>
      <c r="H3024">
        <v>4754</v>
      </c>
      <c r="I3024" t="s">
        <v>2353</v>
      </c>
      <c r="J3024" t="s">
        <v>2354</v>
      </c>
      <c r="K3024" t="s">
        <v>48</v>
      </c>
      <c r="L3024" t="s">
        <v>49</v>
      </c>
      <c r="M3024">
        <v>16</v>
      </c>
      <c r="N3024" t="s">
        <v>279</v>
      </c>
      <c r="O3024" t="s">
        <v>51</v>
      </c>
      <c r="P3024" t="s">
        <v>280</v>
      </c>
      <c r="Q3024" t="s">
        <v>92</v>
      </c>
      <c r="R3024" t="s">
        <v>237</v>
      </c>
      <c r="S3024" t="s">
        <v>55</v>
      </c>
      <c r="T3024" t="s">
        <v>55</v>
      </c>
      <c r="U3024" t="s">
        <v>281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61</v>
      </c>
      <c r="AC3024" t="s">
        <v>60</v>
      </c>
      <c r="AD3024" t="s">
        <v>61</v>
      </c>
      <c r="AE3024" t="s">
        <v>61</v>
      </c>
      <c r="AF3024" t="s">
        <v>80</v>
      </c>
      <c r="AG3024" t="s">
        <v>80</v>
      </c>
      <c r="AH3024">
        <v>43</v>
      </c>
      <c r="AI3024">
        <f>"07211     "</f>
        <v>0</v>
      </c>
      <c r="AJ3024" t="s">
        <v>239</v>
      </c>
      <c r="AK3024" t="s">
        <v>240</v>
      </c>
      <c r="AL3024" t="s">
        <v>284</v>
      </c>
      <c r="AM3024" t="s">
        <v>285</v>
      </c>
      <c r="AN3024" t="s">
        <v>286</v>
      </c>
      <c r="AO3024" t="s">
        <v>70</v>
      </c>
    </row>
    <row r="3025" spans="1:41">
      <c r="A3025">
        <v>3018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4754</v>
      </c>
      <c r="I3025" t="s">
        <v>2353</v>
      </c>
      <c r="J3025" t="s">
        <v>2354</v>
      </c>
      <c r="K3025" t="s">
        <v>48</v>
      </c>
      <c r="L3025" t="s">
        <v>49</v>
      </c>
      <c r="M3025">
        <v>16</v>
      </c>
      <c r="N3025" t="s">
        <v>279</v>
      </c>
      <c r="O3025" t="s">
        <v>51</v>
      </c>
      <c r="P3025" t="s">
        <v>280</v>
      </c>
      <c r="Q3025" t="s">
        <v>92</v>
      </c>
      <c r="R3025" t="s">
        <v>237</v>
      </c>
      <c r="S3025" t="s">
        <v>55</v>
      </c>
      <c r="T3025" t="s">
        <v>55</v>
      </c>
      <c r="U3025" t="s">
        <v>281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61</v>
      </c>
      <c r="AC3025" t="s">
        <v>60</v>
      </c>
      <c r="AD3025" t="s">
        <v>61</v>
      </c>
      <c r="AE3025" t="s">
        <v>61</v>
      </c>
      <c r="AF3025" t="s">
        <v>80</v>
      </c>
      <c r="AG3025" t="s">
        <v>80</v>
      </c>
      <c r="AH3025">
        <v>50</v>
      </c>
      <c r="AI3025">
        <f>"07211     "</f>
        <v>0</v>
      </c>
      <c r="AJ3025" t="s">
        <v>239</v>
      </c>
      <c r="AK3025" t="s">
        <v>240</v>
      </c>
      <c r="AL3025" t="s">
        <v>140</v>
      </c>
      <c r="AM3025" t="s">
        <v>141</v>
      </c>
      <c r="AN3025" t="s">
        <v>286</v>
      </c>
      <c r="AO3025" t="s">
        <v>70</v>
      </c>
    </row>
    <row r="3026" spans="1:41">
      <c r="A3026">
        <v>3019</v>
      </c>
      <c r="B3026" t="s">
        <v>41</v>
      </c>
      <c r="C3026" t="s">
        <v>42</v>
      </c>
      <c r="D3026" t="s">
        <v>43</v>
      </c>
      <c r="E3026">
        <f>"07"</f>
        <v>0</v>
      </c>
      <c r="F3026" t="s">
        <v>44</v>
      </c>
      <c r="G3026" t="s">
        <v>45</v>
      </c>
      <c r="H3026">
        <v>4754</v>
      </c>
      <c r="I3026" t="s">
        <v>2353</v>
      </c>
      <c r="J3026" t="s">
        <v>2354</v>
      </c>
      <c r="K3026" t="s">
        <v>48</v>
      </c>
      <c r="L3026" t="s">
        <v>49</v>
      </c>
      <c r="M3026">
        <v>16</v>
      </c>
      <c r="N3026" t="s">
        <v>279</v>
      </c>
      <c r="O3026" t="s">
        <v>51</v>
      </c>
      <c r="P3026" t="s">
        <v>280</v>
      </c>
      <c r="Q3026" t="s">
        <v>92</v>
      </c>
      <c r="R3026" t="s">
        <v>237</v>
      </c>
      <c r="S3026" t="s">
        <v>55</v>
      </c>
      <c r="T3026" t="s">
        <v>55</v>
      </c>
      <c r="U3026" t="s">
        <v>281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61</v>
      </c>
      <c r="AC3026" t="s">
        <v>60</v>
      </c>
      <c r="AD3026" t="s">
        <v>61</v>
      </c>
      <c r="AE3026" t="s">
        <v>61</v>
      </c>
      <c r="AF3026" t="s">
        <v>80</v>
      </c>
      <c r="AG3026" t="s">
        <v>80</v>
      </c>
      <c r="AH3026">
        <v>64</v>
      </c>
      <c r="AI3026">
        <f>"07211     "</f>
        <v>0</v>
      </c>
      <c r="AJ3026" t="s">
        <v>239</v>
      </c>
      <c r="AK3026" t="s">
        <v>240</v>
      </c>
      <c r="AL3026" t="s">
        <v>140</v>
      </c>
      <c r="AM3026" t="s">
        <v>141</v>
      </c>
      <c r="AN3026" t="s">
        <v>286</v>
      </c>
      <c r="AO3026" t="s">
        <v>70</v>
      </c>
    </row>
    <row r="3027" spans="1:41">
      <c r="A3027">
        <v>3020</v>
      </c>
      <c r="B3027" t="s">
        <v>41</v>
      </c>
      <c r="C3027" t="s">
        <v>42</v>
      </c>
      <c r="D3027" t="s">
        <v>43</v>
      </c>
      <c r="E3027">
        <f>"07"</f>
        <v>0</v>
      </c>
      <c r="F3027" t="s">
        <v>44</v>
      </c>
      <c r="G3027" t="s">
        <v>45</v>
      </c>
      <c r="H3027">
        <v>4754</v>
      </c>
      <c r="I3027" t="s">
        <v>2353</v>
      </c>
      <c r="J3027" t="s">
        <v>2354</v>
      </c>
      <c r="K3027" t="s">
        <v>48</v>
      </c>
      <c r="L3027" t="s">
        <v>49</v>
      </c>
      <c r="M3027">
        <v>16</v>
      </c>
      <c r="N3027" t="s">
        <v>279</v>
      </c>
      <c r="O3027" t="s">
        <v>51</v>
      </c>
      <c r="P3027" t="s">
        <v>280</v>
      </c>
      <c r="Q3027" t="s">
        <v>92</v>
      </c>
      <c r="R3027" t="s">
        <v>237</v>
      </c>
      <c r="S3027" t="s">
        <v>55</v>
      </c>
      <c r="T3027" t="s">
        <v>55</v>
      </c>
      <c r="U3027" t="s">
        <v>281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61</v>
      </c>
      <c r="AC3027" t="s">
        <v>60</v>
      </c>
      <c r="AD3027" t="s">
        <v>61</v>
      </c>
      <c r="AE3027" t="s">
        <v>61</v>
      </c>
      <c r="AF3027" t="s">
        <v>80</v>
      </c>
      <c r="AG3027" t="s">
        <v>80</v>
      </c>
      <c r="AH3027">
        <v>70</v>
      </c>
      <c r="AI3027">
        <f>"07211     "</f>
        <v>0</v>
      </c>
      <c r="AJ3027" t="s">
        <v>239</v>
      </c>
      <c r="AK3027" t="s">
        <v>240</v>
      </c>
      <c r="AL3027" t="s">
        <v>1492</v>
      </c>
      <c r="AM3027" t="s">
        <v>1493</v>
      </c>
      <c r="AN3027" t="s">
        <v>286</v>
      </c>
      <c r="AO3027" t="s">
        <v>70</v>
      </c>
    </row>
    <row r="3028" spans="1:41">
      <c r="A3028">
        <v>3021</v>
      </c>
      <c r="B3028" t="s">
        <v>41</v>
      </c>
      <c r="C3028" t="s">
        <v>42</v>
      </c>
      <c r="D3028" t="s">
        <v>43</v>
      </c>
      <c r="E3028">
        <f>"05"</f>
        <v>0</v>
      </c>
      <c r="F3028" t="s">
        <v>99</v>
      </c>
      <c r="G3028" t="s">
        <v>100</v>
      </c>
      <c r="H3028">
        <v>4831</v>
      </c>
      <c r="I3028" t="s">
        <v>2355</v>
      </c>
      <c r="J3028" t="s">
        <v>2356</v>
      </c>
      <c r="K3028" t="s">
        <v>48</v>
      </c>
      <c r="L3028" t="s">
        <v>49</v>
      </c>
      <c r="M3028">
        <v>13</v>
      </c>
      <c r="N3028" t="s">
        <v>2247</v>
      </c>
      <c r="O3028" t="s">
        <v>51</v>
      </c>
      <c r="P3028" t="s">
        <v>1707</v>
      </c>
      <c r="Q3028" t="s">
        <v>53</v>
      </c>
      <c r="R3028" t="s">
        <v>1708</v>
      </c>
      <c r="S3028" t="s">
        <v>237</v>
      </c>
      <c r="T3028" t="s">
        <v>55</v>
      </c>
      <c r="U3028" t="s">
        <v>2357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60</v>
      </c>
      <c r="AC3028" t="s">
        <v>61</v>
      </c>
      <c r="AD3028" t="s">
        <v>61</v>
      </c>
      <c r="AE3028" t="s">
        <v>60</v>
      </c>
      <c r="AF3028" t="s">
        <v>80</v>
      </c>
      <c r="AG3028" t="s">
        <v>80</v>
      </c>
      <c r="AH3028">
        <v>20</v>
      </c>
      <c r="AI3028">
        <f>"05201     "</f>
        <v>0</v>
      </c>
      <c r="AJ3028" t="s">
        <v>406</v>
      </c>
      <c r="AK3028" t="s">
        <v>407</v>
      </c>
      <c r="AL3028" t="s">
        <v>107</v>
      </c>
      <c r="AM3028" t="s">
        <v>108</v>
      </c>
      <c r="AN3028" t="s">
        <v>286</v>
      </c>
      <c r="AO3028" t="s">
        <v>70</v>
      </c>
    </row>
    <row r="3029" spans="1:41">
      <c r="A3029">
        <v>3022</v>
      </c>
      <c r="B3029" t="s">
        <v>41</v>
      </c>
      <c r="C3029" t="s">
        <v>42</v>
      </c>
      <c r="D3029" t="s">
        <v>43</v>
      </c>
      <c r="E3029">
        <f>"03"</f>
        <v>0</v>
      </c>
      <c r="F3029" t="s">
        <v>73</v>
      </c>
      <c r="G3029" t="s">
        <v>74</v>
      </c>
      <c r="H3029">
        <v>4831</v>
      </c>
      <c r="I3029" t="s">
        <v>2355</v>
      </c>
      <c r="J3029" t="s">
        <v>2356</v>
      </c>
      <c r="K3029" t="s">
        <v>48</v>
      </c>
      <c r="L3029" t="s">
        <v>49</v>
      </c>
      <c r="M3029">
        <v>13</v>
      </c>
      <c r="N3029" t="s">
        <v>2247</v>
      </c>
      <c r="O3029" t="s">
        <v>51</v>
      </c>
      <c r="P3029" t="s">
        <v>1707</v>
      </c>
      <c r="Q3029" t="s">
        <v>53</v>
      </c>
      <c r="R3029" t="s">
        <v>1708</v>
      </c>
      <c r="S3029" t="s">
        <v>237</v>
      </c>
      <c r="T3029" t="s">
        <v>55</v>
      </c>
      <c r="U3029" t="s">
        <v>2357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60</v>
      </c>
      <c r="AC3029" t="s">
        <v>61</v>
      </c>
      <c r="AD3029" t="s">
        <v>61</v>
      </c>
      <c r="AE3029" t="s">
        <v>60</v>
      </c>
      <c r="AF3029" t="s">
        <v>80</v>
      </c>
      <c r="AG3029" t="s">
        <v>80</v>
      </c>
      <c r="AH3029">
        <v>25</v>
      </c>
      <c r="AI3029">
        <f>"03101     "</f>
        <v>0</v>
      </c>
      <c r="AJ3029" t="s">
        <v>81</v>
      </c>
      <c r="AK3029" t="s">
        <v>82</v>
      </c>
      <c r="AL3029" t="s">
        <v>315</v>
      </c>
      <c r="AM3029" t="s">
        <v>316</v>
      </c>
      <c r="AN3029" t="s">
        <v>286</v>
      </c>
      <c r="AO3029" t="s">
        <v>70</v>
      </c>
    </row>
    <row r="3030" spans="1:41">
      <c r="A3030">
        <v>3023</v>
      </c>
      <c r="B3030" t="s">
        <v>41</v>
      </c>
      <c r="C3030" t="s">
        <v>42</v>
      </c>
      <c r="D3030" t="s">
        <v>43</v>
      </c>
      <c r="E3030">
        <f>"05"</f>
        <v>0</v>
      </c>
      <c r="F3030" t="s">
        <v>99</v>
      </c>
      <c r="G3030" t="s">
        <v>100</v>
      </c>
      <c r="H3030">
        <v>4831</v>
      </c>
      <c r="I3030" t="s">
        <v>2355</v>
      </c>
      <c r="J3030" t="s">
        <v>2356</v>
      </c>
      <c r="K3030" t="s">
        <v>48</v>
      </c>
      <c r="L3030" t="s">
        <v>49</v>
      </c>
      <c r="M3030">
        <v>13</v>
      </c>
      <c r="N3030" t="s">
        <v>2247</v>
      </c>
      <c r="O3030" t="s">
        <v>51</v>
      </c>
      <c r="P3030" t="s">
        <v>1707</v>
      </c>
      <c r="Q3030" t="s">
        <v>53</v>
      </c>
      <c r="R3030" t="s">
        <v>1708</v>
      </c>
      <c r="S3030" t="s">
        <v>237</v>
      </c>
      <c r="T3030" t="s">
        <v>55</v>
      </c>
      <c r="U3030" t="s">
        <v>2357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60</v>
      </c>
      <c r="AC3030" t="s">
        <v>61</v>
      </c>
      <c r="AD3030" t="s">
        <v>61</v>
      </c>
      <c r="AE3030" t="s">
        <v>60</v>
      </c>
      <c r="AF3030" t="s">
        <v>80</v>
      </c>
      <c r="AG3030" t="s">
        <v>80</v>
      </c>
      <c r="AH3030">
        <v>49</v>
      </c>
      <c r="AI3030">
        <f>"05201     "</f>
        <v>0</v>
      </c>
      <c r="AJ3030" t="s">
        <v>406</v>
      </c>
      <c r="AK3030" t="s">
        <v>407</v>
      </c>
      <c r="AL3030" t="s">
        <v>107</v>
      </c>
      <c r="AM3030" t="s">
        <v>108</v>
      </c>
      <c r="AN3030" t="s">
        <v>286</v>
      </c>
      <c r="AO3030" t="s">
        <v>70</v>
      </c>
    </row>
    <row r="3031" spans="1:41">
      <c r="A3031">
        <v>3024</v>
      </c>
      <c r="B3031" t="s">
        <v>41</v>
      </c>
      <c r="C3031" t="s">
        <v>42</v>
      </c>
      <c r="D3031" t="s">
        <v>43</v>
      </c>
      <c r="E3031">
        <f>"03"</f>
        <v>0</v>
      </c>
      <c r="F3031" t="s">
        <v>73</v>
      </c>
      <c r="G3031" t="s">
        <v>74</v>
      </c>
      <c r="H3031">
        <v>4831</v>
      </c>
      <c r="I3031" t="s">
        <v>2355</v>
      </c>
      <c r="J3031" t="s">
        <v>2356</v>
      </c>
      <c r="K3031" t="s">
        <v>48</v>
      </c>
      <c r="L3031" t="s">
        <v>49</v>
      </c>
      <c r="M3031">
        <v>13</v>
      </c>
      <c r="N3031" t="s">
        <v>2247</v>
      </c>
      <c r="O3031" t="s">
        <v>51</v>
      </c>
      <c r="P3031" t="s">
        <v>1707</v>
      </c>
      <c r="Q3031" t="s">
        <v>53</v>
      </c>
      <c r="R3031" t="s">
        <v>1708</v>
      </c>
      <c r="S3031" t="s">
        <v>237</v>
      </c>
      <c r="T3031" t="s">
        <v>55</v>
      </c>
      <c r="U3031" t="s">
        <v>2357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60</v>
      </c>
      <c r="AC3031" t="s">
        <v>61</v>
      </c>
      <c r="AD3031" t="s">
        <v>61</v>
      </c>
      <c r="AE3031" t="s">
        <v>60</v>
      </c>
      <c r="AF3031" t="s">
        <v>80</v>
      </c>
      <c r="AG3031" t="s">
        <v>80</v>
      </c>
      <c r="AH3031">
        <v>59</v>
      </c>
      <c r="AI3031">
        <f>"03101     "</f>
        <v>0</v>
      </c>
      <c r="AJ3031" t="s">
        <v>81</v>
      </c>
      <c r="AK3031" t="s">
        <v>82</v>
      </c>
      <c r="AL3031" t="s">
        <v>308</v>
      </c>
      <c r="AM3031" t="s">
        <v>309</v>
      </c>
      <c r="AN3031" t="s">
        <v>286</v>
      </c>
      <c r="AO3031" t="s">
        <v>70</v>
      </c>
    </row>
    <row r="3032" spans="1:41">
      <c r="A3032">
        <v>3025</v>
      </c>
      <c r="B3032" t="s">
        <v>41</v>
      </c>
      <c r="C3032" t="s">
        <v>42</v>
      </c>
      <c r="D3032" t="s">
        <v>43</v>
      </c>
      <c r="E3032">
        <f>"02"</f>
        <v>0</v>
      </c>
      <c r="F3032" t="s">
        <v>124</v>
      </c>
      <c r="G3032" t="s">
        <v>125</v>
      </c>
      <c r="H3032">
        <v>4834</v>
      </c>
      <c r="I3032" t="s">
        <v>2358</v>
      </c>
      <c r="J3032" t="s">
        <v>2359</v>
      </c>
      <c r="K3032" t="s">
        <v>77</v>
      </c>
      <c r="L3032" t="s">
        <v>49</v>
      </c>
      <c r="M3032">
        <v>14</v>
      </c>
      <c r="N3032" t="s">
        <v>2360</v>
      </c>
      <c r="O3032" t="s">
        <v>51</v>
      </c>
      <c r="P3032" t="s">
        <v>1707</v>
      </c>
      <c r="Q3032" t="s">
        <v>92</v>
      </c>
      <c r="R3032" t="s">
        <v>237</v>
      </c>
      <c r="S3032" t="s">
        <v>55</v>
      </c>
      <c r="T3032" t="s">
        <v>55</v>
      </c>
      <c r="U3032" t="s">
        <v>2361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60</v>
      </c>
      <c r="AD3032" t="s">
        <v>61</v>
      </c>
      <c r="AE3032" t="s">
        <v>60</v>
      </c>
      <c r="AF3032" t="s">
        <v>1734</v>
      </c>
      <c r="AG3032" t="s">
        <v>1735</v>
      </c>
      <c r="AH3032">
        <v>1</v>
      </c>
      <c r="AI3032">
        <f>"02001     "</f>
        <v>0</v>
      </c>
      <c r="AJ3032" t="s">
        <v>834</v>
      </c>
      <c r="AK3032" t="s">
        <v>835</v>
      </c>
      <c r="AL3032" t="s">
        <v>1712</v>
      </c>
      <c r="AM3032" t="s">
        <v>1713</v>
      </c>
      <c r="AN3032" t="s">
        <v>286</v>
      </c>
      <c r="AO3032" t="s">
        <v>70</v>
      </c>
    </row>
    <row r="3033" spans="1:41">
      <c r="A3033">
        <v>3089</v>
      </c>
      <c r="B3033" t="s">
        <v>41</v>
      </c>
      <c r="C3033" t="s">
        <v>42</v>
      </c>
      <c r="D3033" t="s">
        <v>43</v>
      </c>
      <c r="E3033">
        <f>"07"</f>
        <v>0</v>
      </c>
      <c r="F3033" t="s">
        <v>44</v>
      </c>
      <c r="G3033" t="s">
        <v>45</v>
      </c>
      <c r="H3033">
        <v>5747</v>
      </c>
      <c r="I3033" t="s">
        <v>2350</v>
      </c>
      <c r="J3033" t="s">
        <v>2351</v>
      </c>
      <c r="K3033" t="s">
        <v>48</v>
      </c>
      <c r="L3033" t="s">
        <v>49</v>
      </c>
      <c r="M3033">
        <v>11</v>
      </c>
      <c r="N3033" t="s">
        <v>2352</v>
      </c>
      <c r="O3033" t="s">
        <v>51</v>
      </c>
      <c r="P3033" t="s">
        <v>1733</v>
      </c>
      <c r="Q3033" t="s">
        <v>53</v>
      </c>
      <c r="R3033" t="s">
        <v>1708</v>
      </c>
      <c r="S3033" t="s">
        <v>237</v>
      </c>
      <c r="T3033" t="s">
        <v>55</v>
      </c>
      <c r="U3033" t="s">
        <v>965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95</v>
      </c>
      <c r="AI3033">
        <f>"07221     "</f>
        <v>0</v>
      </c>
      <c r="AJ3033" t="s">
        <v>353</v>
      </c>
      <c r="AK3033" t="s">
        <v>354</v>
      </c>
      <c r="AL3033" t="s">
        <v>96</v>
      </c>
      <c r="AM3033" t="s">
        <v>97</v>
      </c>
      <c r="AN3033" t="s">
        <v>286</v>
      </c>
      <c r="AO3033" t="s">
        <v>85</v>
      </c>
    </row>
    <row r="3034" spans="1:41">
      <c r="A3034">
        <v>3026</v>
      </c>
      <c r="B3034" t="s">
        <v>41</v>
      </c>
      <c r="C3034" t="s">
        <v>42</v>
      </c>
      <c r="D3034" t="s">
        <v>43</v>
      </c>
      <c r="E3034">
        <f>"04"</f>
        <v>0</v>
      </c>
      <c r="F3034" t="s">
        <v>86</v>
      </c>
      <c r="G3034" t="s">
        <v>87</v>
      </c>
      <c r="H3034">
        <v>4870</v>
      </c>
      <c r="I3034" t="s">
        <v>2362</v>
      </c>
      <c r="J3034" t="s">
        <v>2363</v>
      </c>
      <c r="K3034" t="s">
        <v>48</v>
      </c>
      <c r="L3034" t="s">
        <v>49</v>
      </c>
      <c r="M3034">
        <v>16</v>
      </c>
      <c r="N3034" t="s">
        <v>2364</v>
      </c>
      <c r="O3034" t="s">
        <v>51</v>
      </c>
      <c r="P3034" t="s">
        <v>1707</v>
      </c>
      <c r="Q3034" t="s">
        <v>53</v>
      </c>
      <c r="R3034" t="s">
        <v>1708</v>
      </c>
      <c r="S3034" t="s">
        <v>237</v>
      </c>
      <c r="T3034" t="s">
        <v>55</v>
      </c>
      <c r="U3034" t="s">
        <v>2343</v>
      </c>
      <c r="V3034" t="s">
        <v>80</v>
      </c>
      <c r="W3034" t="s">
        <v>80</v>
      </c>
      <c r="X3034" t="s">
        <v>60</v>
      </c>
      <c r="Y3034" t="s">
        <v>60</v>
      </c>
      <c r="Z3034" t="s">
        <v>61</v>
      </c>
      <c r="AA3034" t="s">
        <v>61</v>
      </c>
      <c r="AB3034" t="s">
        <v>61</v>
      </c>
      <c r="AC3034" t="s">
        <v>60</v>
      </c>
      <c r="AD3034" t="s">
        <v>61</v>
      </c>
      <c r="AE3034" t="s">
        <v>60</v>
      </c>
      <c r="AF3034" t="s">
        <v>80</v>
      </c>
      <c r="AG3034" t="s">
        <v>80</v>
      </c>
      <c r="AH3034">
        <v>1</v>
      </c>
      <c r="AI3034">
        <f>"04201     "</f>
        <v>0</v>
      </c>
      <c r="AJ3034" t="s">
        <v>219</v>
      </c>
      <c r="AK3034" t="s">
        <v>220</v>
      </c>
      <c r="AL3034" t="s">
        <v>121</v>
      </c>
      <c r="AM3034" t="s">
        <v>122</v>
      </c>
      <c r="AN3034" t="s">
        <v>286</v>
      </c>
      <c r="AO3034" t="s">
        <v>440</v>
      </c>
    </row>
    <row r="3035" spans="1:41">
      <c r="A3035">
        <v>3027</v>
      </c>
      <c r="B3035" t="s">
        <v>41</v>
      </c>
      <c r="C3035" t="s">
        <v>42</v>
      </c>
      <c r="D3035" t="s">
        <v>43</v>
      </c>
      <c r="E3035">
        <f>"07"</f>
        <v>0</v>
      </c>
      <c r="F3035" t="s">
        <v>44</v>
      </c>
      <c r="G3035" t="s">
        <v>45</v>
      </c>
      <c r="H3035">
        <v>4870</v>
      </c>
      <c r="I3035" t="s">
        <v>2362</v>
      </c>
      <c r="J3035" t="s">
        <v>2363</v>
      </c>
      <c r="K3035" t="s">
        <v>48</v>
      </c>
      <c r="L3035" t="s">
        <v>49</v>
      </c>
      <c r="M3035">
        <v>16</v>
      </c>
      <c r="N3035" t="s">
        <v>2364</v>
      </c>
      <c r="O3035" t="s">
        <v>51</v>
      </c>
      <c r="P3035" t="s">
        <v>1707</v>
      </c>
      <c r="Q3035" t="s">
        <v>53</v>
      </c>
      <c r="R3035" t="s">
        <v>1708</v>
      </c>
      <c r="S3035" t="s">
        <v>237</v>
      </c>
      <c r="T3035" t="s">
        <v>55</v>
      </c>
      <c r="U3035" t="s">
        <v>2343</v>
      </c>
      <c r="V3035" t="s">
        <v>80</v>
      </c>
      <c r="W3035" t="s">
        <v>80</v>
      </c>
      <c r="X3035" t="s">
        <v>60</v>
      </c>
      <c r="Y3035" t="s">
        <v>60</v>
      </c>
      <c r="Z3035" t="s">
        <v>61</v>
      </c>
      <c r="AA3035" t="s">
        <v>61</v>
      </c>
      <c r="AB3035" t="s">
        <v>61</v>
      </c>
      <c r="AC3035" t="s">
        <v>60</v>
      </c>
      <c r="AD3035" t="s">
        <v>61</v>
      </c>
      <c r="AE3035" t="s">
        <v>60</v>
      </c>
      <c r="AF3035" t="s">
        <v>80</v>
      </c>
      <c r="AG3035" t="s">
        <v>80</v>
      </c>
      <c r="AH3035">
        <v>2</v>
      </c>
      <c r="AI3035">
        <f>"07221     "</f>
        <v>0</v>
      </c>
      <c r="AJ3035" t="s">
        <v>353</v>
      </c>
      <c r="AK3035" t="s">
        <v>354</v>
      </c>
      <c r="AL3035" t="s">
        <v>96</v>
      </c>
      <c r="AM3035" t="s">
        <v>97</v>
      </c>
      <c r="AN3035" t="s">
        <v>286</v>
      </c>
      <c r="AO3035" t="s">
        <v>2365</v>
      </c>
    </row>
    <row r="3036" spans="1:41">
      <c r="A3036">
        <v>3028</v>
      </c>
      <c r="B3036" t="s">
        <v>41</v>
      </c>
      <c r="C3036" t="s">
        <v>42</v>
      </c>
      <c r="D3036" t="s">
        <v>43</v>
      </c>
      <c r="E3036">
        <f>"05"</f>
        <v>0</v>
      </c>
      <c r="F3036" t="s">
        <v>99</v>
      </c>
      <c r="G3036" t="s">
        <v>100</v>
      </c>
      <c r="H3036">
        <v>4870</v>
      </c>
      <c r="I3036" t="s">
        <v>2362</v>
      </c>
      <c r="J3036" t="s">
        <v>2363</v>
      </c>
      <c r="K3036" t="s">
        <v>48</v>
      </c>
      <c r="L3036" t="s">
        <v>49</v>
      </c>
      <c r="M3036">
        <v>16</v>
      </c>
      <c r="N3036" t="s">
        <v>2364</v>
      </c>
      <c r="O3036" t="s">
        <v>51</v>
      </c>
      <c r="P3036" t="s">
        <v>1707</v>
      </c>
      <c r="Q3036" t="s">
        <v>53</v>
      </c>
      <c r="R3036" t="s">
        <v>1708</v>
      </c>
      <c r="S3036" t="s">
        <v>237</v>
      </c>
      <c r="T3036" t="s">
        <v>55</v>
      </c>
      <c r="U3036" t="s">
        <v>2343</v>
      </c>
      <c r="V3036" t="s">
        <v>80</v>
      </c>
      <c r="W3036" t="s">
        <v>80</v>
      </c>
      <c r="X3036" t="s">
        <v>60</v>
      </c>
      <c r="Y3036" t="s">
        <v>60</v>
      </c>
      <c r="Z3036" t="s">
        <v>61</v>
      </c>
      <c r="AA3036" t="s">
        <v>61</v>
      </c>
      <c r="AB3036" t="s">
        <v>61</v>
      </c>
      <c r="AC3036" t="s">
        <v>60</v>
      </c>
      <c r="AD3036" t="s">
        <v>61</v>
      </c>
      <c r="AE3036" t="s">
        <v>60</v>
      </c>
      <c r="AF3036" t="s">
        <v>80</v>
      </c>
      <c r="AG3036" t="s">
        <v>80</v>
      </c>
      <c r="AH3036">
        <v>3</v>
      </c>
      <c r="AI3036">
        <f>"05201     "</f>
        <v>0</v>
      </c>
      <c r="AJ3036" t="s">
        <v>406</v>
      </c>
      <c r="AK3036" t="s">
        <v>407</v>
      </c>
      <c r="AL3036" t="s">
        <v>107</v>
      </c>
      <c r="AM3036" t="s">
        <v>108</v>
      </c>
      <c r="AN3036" t="s">
        <v>286</v>
      </c>
      <c r="AO3036" t="s">
        <v>85</v>
      </c>
    </row>
    <row r="3037" spans="1:41">
      <c r="A3037">
        <v>3029</v>
      </c>
      <c r="B3037" t="s">
        <v>41</v>
      </c>
      <c r="C3037" t="s">
        <v>42</v>
      </c>
      <c r="D3037" t="s">
        <v>43</v>
      </c>
      <c r="E3037">
        <f>"04"</f>
        <v>0</v>
      </c>
      <c r="F3037" t="s">
        <v>86</v>
      </c>
      <c r="G3037" t="s">
        <v>87</v>
      </c>
      <c r="H3037">
        <v>4873</v>
      </c>
      <c r="I3037" t="s">
        <v>2366</v>
      </c>
      <c r="J3037" t="s">
        <v>2367</v>
      </c>
      <c r="K3037" t="s">
        <v>48</v>
      </c>
      <c r="L3037" t="s">
        <v>49</v>
      </c>
      <c r="M3037">
        <v>13</v>
      </c>
      <c r="N3037" t="s">
        <v>2368</v>
      </c>
      <c r="O3037" t="s">
        <v>51</v>
      </c>
      <c r="P3037" t="s">
        <v>1707</v>
      </c>
      <c r="Q3037" t="s">
        <v>53</v>
      </c>
      <c r="R3037" t="s">
        <v>1708</v>
      </c>
      <c r="S3037" t="s">
        <v>237</v>
      </c>
      <c r="T3037" t="s">
        <v>55</v>
      </c>
      <c r="U3037" t="s">
        <v>2369</v>
      </c>
      <c r="V3037" t="s">
        <v>80</v>
      </c>
      <c r="W3037" t="s">
        <v>80</v>
      </c>
      <c r="X3037" t="s">
        <v>60</v>
      </c>
      <c r="Y3037" t="s">
        <v>60</v>
      </c>
      <c r="Z3037" t="s">
        <v>60</v>
      </c>
      <c r="AA3037" t="s">
        <v>61</v>
      </c>
      <c r="AB3037" t="s">
        <v>60</v>
      </c>
      <c r="AC3037" t="s">
        <v>61</v>
      </c>
      <c r="AD3037" t="s">
        <v>61</v>
      </c>
      <c r="AE3037" t="s">
        <v>60</v>
      </c>
      <c r="AF3037" t="s">
        <v>80</v>
      </c>
      <c r="AG3037" t="s">
        <v>80</v>
      </c>
      <c r="AH3037">
        <v>1</v>
      </c>
      <c r="AI3037">
        <f>"04201     "</f>
        <v>0</v>
      </c>
      <c r="AJ3037" t="s">
        <v>219</v>
      </c>
      <c r="AK3037" t="s">
        <v>220</v>
      </c>
      <c r="AL3037" t="s">
        <v>121</v>
      </c>
      <c r="AM3037" t="s">
        <v>122</v>
      </c>
      <c r="AN3037" t="s">
        <v>286</v>
      </c>
      <c r="AO3037" t="s">
        <v>1505</v>
      </c>
    </row>
    <row r="3038" spans="1:41">
      <c r="A3038">
        <v>3136</v>
      </c>
      <c r="B3038" t="s">
        <v>41</v>
      </c>
      <c r="C3038" t="s">
        <v>42</v>
      </c>
      <c r="D3038" t="s">
        <v>43</v>
      </c>
      <c r="E3038">
        <f>"07"</f>
        <v>0</v>
      </c>
      <c r="F3038" t="s">
        <v>44</v>
      </c>
      <c r="G3038" t="s">
        <v>45</v>
      </c>
      <c r="H3038">
        <v>5866</v>
      </c>
      <c r="I3038" t="s">
        <v>1730</v>
      </c>
      <c r="J3038" t="s">
        <v>1731</v>
      </c>
      <c r="K3038" t="s">
        <v>48</v>
      </c>
      <c r="L3038" t="s">
        <v>49</v>
      </c>
      <c r="M3038">
        <v>12</v>
      </c>
      <c r="N3038" t="s">
        <v>1732</v>
      </c>
      <c r="O3038" t="s">
        <v>51</v>
      </c>
      <c r="P3038" t="s">
        <v>1733</v>
      </c>
      <c r="Q3038" t="s">
        <v>53</v>
      </c>
      <c r="R3038" t="s">
        <v>1708</v>
      </c>
      <c r="S3038" t="s">
        <v>237</v>
      </c>
      <c r="T3038" t="s">
        <v>55</v>
      </c>
      <c r="U3038" t="s">
        <v>965</v>
      </c>
      <c r="V3038" t="s">
        <v>80</v>
      </c>
      <c r="W3038" t="s">
        <v>80</v>
      </c>
      <c r="X3038" t="s">
        <v>60</v>
      </c>
      <c r="Y3038" t="s">
        <v>60</v>
      </c>
      <c r="Z3038" t="s">
        <v>60</v>
      </c>
      <c r="AA3038" t="s">
        <v>61</v>
      </c>
      <c r="AB3038" t="s">
        <v>60</v>
      </c>
      <c r="AC3038" t="s">
        <v>60</v>
      </c>
      <c r="AD3038" t="s">
        <v>61</v>
      </c>
      <c r="AE3038" t="s">
        <v>60</v>
      </c>
      <c r="AF3038" t="s">
        <v>1734</v>
      </c>
      <c r="AG3038" t="s">
        <v>1735</v>
      </c>
      <c r="AH3038">
        <v>5</v>
      </c>
      <c r="AI3038">
        <f>"07223     "</f>
        <v>0</v>
      </c>
      <c r="AJ3038" t="s">
        <v>370</v>
      </c>
      <c r="AK3038" t="s">
        <v>371</v>
      </c>
      <c r="AL3038" t="s">
        <v>66</v>
      </c>
      <c r="AM3038" t="s">
        <v>67</v>
      </c>
      <c r="AN3038" t="s">
        <v>1714</v>
      </c>
      <c r="AO3038" t="s">
        <v>70</v>
      </c>
    </row>
    <row r="3039" spans="1:41">
      <c r="A3039">
        <v>3030</v>
      </c>
      <c r="B3039" t="s">
        <v>41</v>
      </c>
      <c r="C3039" t="s">
        <v>42</v>
      </c>
      <c r="D3039" t="s">
        <v>43</v>
      </c>
      <c r="E3039">
        <f>"04"</f>
        <v>0</v>
      </c>
      <c r="F3039" t="s">
        <v>86</v>
      </c>
      <c r="G3039" t="s">
        <v>87</v>
      </c>
      <c r="H3039">
        <v>4873</v>
      </c>
      <c r="I3039" t="s">
        <v>2366</v>
      </c>
      <c r="J3039" t="s">
        <v>2367</v>
      </c>
      <c r="K3039" t="s">
        <v>48</v>
      </c>
      <c r="L3039" t="s">
        <v>49</v>
      </c>
      <c r="M3039">
        <v>13</v>
      </c>
      <c r="N3039" t="s">
        <v>2368</v>
      </c>
      <c r="O3039" t="s">
        <v>51</v>
      </c>
      <c r="P3039" t="s">
        <v>1707</v>
      </c>
      <c r="Q3039" t="s">
        <v>53</v>
      </c>
      <c r="R3039" t="s">
        <v>1708</v>
      </c>
      <c r="S3039" t="s">
        <v>237</v>
      </c>
      <c r="T3039" t="s">
        <v>55</v>
      </c>
      <c r="U3039" t="s">
        <v>2369</v>
      </c>
      <c r="V3039" t="s">
        <v>80</v>
      </c>
      <c r="W3039" t="s">
        <v>80</v>
      </c>
      <c r="X3039" t="s">
        <v>60</v>
      </c>
      <c r="Y3039" t="s">
        <v>60</v>
      </c>
      <c r="Z3039" t="s">
        <v>60</v>
      </c>
      <c r="AA3039" t="s">
        <v>61</v>
      </c>
      <c r="AB3039" t="s">
        <v>60</v>
      </c>
      <c r="AC3039" t="s">
        <v>61</v>
      </c>
      <c r="AD3039" t="s">
        <v>61</v>
      </c>
      <c r="AE3039" t="s">
        <v>60</v>
      </c>
      <c r="AF3039" t="s">
        <v>80</v>
      </c>
      <c r="AG3039" t="s">
        <v>80</v>
      </c>
      <c r="AH3039">
        <v>2</v>
      </c>
      <c r="AI3039">
        <f>"04201     "</f>
        <v>0</v>
      </c>
      <c r="AJ3039" t="s">
        <v>219</v>
      </c>
      <c r="AK3039" t="s">
        <v>220</v>
      </c>
      <c r="AL3039" t="s">
        <v>121</v>
      </c>
      <c r="AM3039" t="s">
        <v>122</v>
      </c>
      <c r="AN3039" t="s">
        <v>286</v>
      </c>
      <c r="AO3039" t="s">
        <v>209</v>
      </c>
    </row>
    <row r="3040" spans="1:41">
      <c r="A3040">
        <v>3031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2366</v>
      </c>
      <c r="J3040" t="s">
        <v>2367</v>
      </c>
      <c r="K3040" t="s">
        <v>48</v>
      </c>
      <c r="L3040" t="s">
        <v>49</v>
      </c>
      <c r="M3040">
        <v>13</v>
      </c>
      <c r="N3040" t="s">
        <v>2368</v>
      </c>
      <c r="O3040" t="s">
        <v>51</v>
      </c>
      <c r="P3040" t="s">
        <v>1707</v>
      </c>
      <c r="Q3040" t="s">
        <v>53</v>
      </c>
      <c r="R3040" t="s">
        <v>1708</v>
      </c>
      <c r="S3040" t="s">
        <v>237</v>
      </c>
      <c r="T3040" t="s">
        <v>55</v>
      </c>
      <c r="U3040" t="s">
        <v>2369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4</v>
      </c>
      <c r="AI3040">
        <f>"042       "</f>
        <v>0</v>
      </c>
      <c r="AJ3040" t="s">
        <v>788</v>
      </c>
      <c r="AK3040" t="s">
        <v>789</v>
      </c>
      <c r="AL3040" t="s">
        <v>121</v>
      </c>
      <c r="AM3040" t="s">
        <v>122</v>
      </c>
      <c r="AN3040" t="s">
        <v>286</v>
      </c>
      <c r="AO3040" t="s">
        <v>209</v>
      </c>
    </row>
    <row r="3041" spans="1:41">
      <c r="A3041">
        <v>3032</v>
      </c>
      <c r="B3041" t="s">
        <v>41</v>
      </c>
      <c r="C3041" t="s">
        <v>42</v>
      </c>
      <c r="D3041" t="s">
        <v>43</v>
      </c>
      <c r="E3041">
        <f>"04"</f>
        <v>0</v>
      </c>
      <c r="F3041" t="s">
        <v>86</v>
      </c>
      <c r="G3041" t="s">
        <v>87</v>
      </c>
      <c r="H3041">
        <v>4873</v>
      </c>
      <c r="I3041" t="s">
        <v>2366</v>
      </c>
      <c r="J3041" t="s">
        <v>2367</v>
      </c>
      <c r="K3041" t="s">
        <v>48</v>
      </c>
      <c r="L3041" t="s">
        <v>49</v>
      </c>
      <c r="M3041">
        <v>13</v>
      </c>
      <c r="N3041" t="s">
        <v>2368</v>
      </c>
      <c r="O3041" t="s">
        <v>51</v>
      </c>
      <c r="P3041" t="s">
        <v>1707</v>
      </c>
      <c r="Q3041" t="s">
        <v>53</v>
      </c>
      <c r="R3041" t="s">
        <v>1708</v>
      </c>
      <c r="S3041" t="s">
        <v>237</v>
      </c>
      <c r="T3041" t="s">
        <v>55</v>
      </c>
      <c r="U3041" t="s">
        <v>2369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61</v>
      </c>
      <c r="AD3041" t="s">
        <v>61</v>
      </c>
      <c r="AE3041" t="s">
        <v>60</v>
      </c>
      <c r="AF3041" t="s">
        <v>80</v>
      </c>
      <c r="AG3041" t="s">
        <v>80</v>
      </c>
      <c r="AH3041">
        <v>6</v>
      </c>
      <c r="AI3041">
        <f>"04201     "</f>
        <v>0</v>
      </c>
      <c r="AJ3041" t="s">
        <v>219</v>
      </c>
      <c r="AK3041" t="s">
        <v>220</v>
      </c>
      <c r="AL3041" t="s">
        <v>121</v>
      </c>
      <c r="AM3041" t="s">
        <v>122</v>
      </c>
      <c r="AN3041" t="s">
        <v>286</v>
      </c>
      <c r="AO3041" t="s">
        <v>70</v>
      </c>
    </row>
    <row r="3042" spans="1:41">
      <c r="A3042">
        <v>3033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2366</v>
      </c>
      <c r="J3042" t="s">
        <v>2367</v>
      </c>
      <c r="K3042" t="s">
        <v>48</v>
      </c>
      <c r="L3042" t="s">
        <v>49</v>
      </c>
      <c r="M3042">
        <v>13</v>
      </c>
      <c r="N3042" t="s">
        <v>2368</v>
      </c>
      <c r="O3042" t="s">
        <v>51</v>
      </c>
      <c r="P3042" t="s">
        <v>1707</v>
      </c>
      <c r="Q3042" t="s">
        <v>53</v>
      </c>
      <c r="R3042" t="s">
        <v>1708</v>
      </c>
      <c r="S3042" t="s">
        <v>237</v>
      </c>
      <c r="T3042" t="s">
        <v>55</v>
      </c>
      <c r="U3042" t="s">
        <v>2369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7</v>
      </c>
      <c r="AI3042">
        <f>"04201     "</f>
        <v>0</v>
      </c>
      <c r="AJ3042" t="s">
        <v>219</v>
      </c>
      <c r="AK3042" t="s">
        <v>220</v>
      </c>
      <c r="AL3042" t="s">
        <v>221</v>
      </c>
      <c r="AM3042" t="s">
        <v>222</v>
      </c>
      <c r="AN3042" t="s">
        <v>286</v>
      </c>
      <c r="AO3042" t="s">
        <v>253</v>
      </c>
    </row>
    <row r="3043" spans="1:41">
      <c r="A3043">
        <v>3034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2366</v>
      </c>
      <c r="J3043" t="s">
        <v>2367</v>
      </c>
      <c r="K3043" t="s">
        <v>48</v>
      </c>
      <c r="L3043" t="s">
        <v>49</v>
      </c>
      <c r="M3043">
        <v>13</v>
      </c>
      <c r="N3043" t="s">
        <v>2368</v>
      </c>
      <c r="O3043" t="s">
        <v>51</v>
      </c>
      <c r="P3043" t="s">
        <v>1707</v>
      </c>
      <c r="Q3043" t="s">
        <v>53</v>
      </c>
      <c r="R3043" t="s">
        <v>1708</v>
      </c>
      <c r="S3043" t="s">
        <v>237</v>
      </c>
      <c r="T3043" t="s">
        <v>55</v>
      </c>
      <c r="U3043" t="s">
        <v>2369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8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286</v>
      </c>
      <c r="AO3043" t="s">
        <v>276</v>
      </c>
    </row>
    <row r="3044" spans="1:41">
      <c r="A3044">
        <v>3035</v>
      </c>
      <c r="B3044" t="s">
        <v>41</v>
      </c>
      <c r="C3044" t="s">
        <v>42</v>
      </c>
      <c r="D3044" t="s">
        <v>43</v>
      </c>
      <c r="E3044">
        <f>"04"</f>
        <v>0</v>
      </c>
      <c r="F3044" t="s">
        <v>86</v>
      </c>
      <c r="G3044" t="s">
        <v>87</v>
      </c>
      <c r="H3044">
        <v>4873</v>
      </c>
      <c r="I3044" t="s">
        <v>2366</v>
      </c>
      <c r="J3044" t="s">
        <v>2367</v>
      </c>
      <c r="K3044" t="s">
        <v>48</v>
      </c>
      <c r="L3044" t="s">
        <v>49</v>
      </c>
      <c r="M3044">
        <v>13</v>
      </c>
      <c r="N3044" t="s">
        <v>2368</v>
      </c>
      <c r="O3044" t="s">
        <v>51</v>
      </c>
      <c r="P3044" t="s">
        <v>1707</v>
      </c>
      <c r="Q3044" t="s">
        <v>53</v>
      </c>
      <c r="R3044" t="s">
        <v>1708</v>
      </c>
      <c r="S3044" t="s">
        <v>237</v>
      </c>
      <c r="T3044" t="s">
        <v>55</v>
      </c>
      <c r="U3044" t="s">
        <v>2369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61</v>
      </c>
      <c r="AD3044" t="s">
        <v>61</v>
      </c>
      <c r="AE3044" t="s">
        <v>60</v>
      </c>
      <c r="AF3044" t="s">
        <v>80</v>
      </c>
      <c r="AG3044" t="s">
        <v>80</v>
      </c>
      <c r="AH3044">
        <v>10</v>
      </c>
      <c r="AI3044">
        <f>"04201     "</f>
        <v>0</v>
      </c>
      <c r="AJ3044" t="s">
        <v>219</v>
      </c>
      <c r="AK3044" t="s">
        <v>220</v>
      </c>
      <c r="AL3044" t="s">
        <v>121</v>
      </c>
      <c r="AM3044" t="s">
        <v>122</v>
      </c>
      <c r="AN3044" t="s">
        <v>286</v>
      </c>
      <c r="AO3044" t="s">
        <v>85</v>
      </c>
    </row>
    <row r="3045" spans="1:41">
      <c r="A3045">
        <v>3036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2366</v>
      </c>
      <c r="J3045" t="s">
        <v>2367</v>
      </c>
      <c r="K3045" t="s">
        <v>48</v>
      </c>
      <c r="L3045" t="s">
        <v>49</v>
      </c>
      <c r="M3045">
        <v>13</v>
      </c>
      <c r="N3045" t="s">
        <v>2368</v>
      </c>
      <c r="O3045" t="s">
        <v>51</v>
      </c>
      <c r="P3045" t="s">
        <v>1707</v>
      </c>
      <c r="Q3045" t="s">
        <v>53</v>
      </c>
      <c r="R3045" t="s">
        <v>1708</v>
      </c>
      <c r="S3045" t="s">
        <v>237</v>
      </c>
      <c r="T3045" t="s">
        <v>55</v>
      </c>
      <c r="U3045" t="s">
        <v>2369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11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286</v>
      </c>
      <c r="AO3045" t="s">
        <v>69</v>
      </c>
    </row>
    <row r="3046" spans="1:41">
      <c r="A3046">
        <v>3037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2366</v>
      </c>
      <c r="J3046" t="s">
        <v>2367</v>
      </c>
      <c r="K3046" t="s">
        <v>48</v>
      </c>
      <c r="L3046" t="s">
        <v>49</v>
      </c>
      <c r="M3046">
        <v>13</v>
      </c>
      <c r="N3046" t="s">
        <v>2368</v>
      </c>
      <c r="O3046" t="s">
        <v>51</v>
      </c>
      <c r="P3046" t="s">
        <v>1707</v>
      </c>
      <c r="Q3046" t="s">
        <v>53</v>
      </c>
      <c r="R3046" t="s">
        <v>1708</v>
      </c>
      <c r="S3046" t="s">
        <v>237</v>
      </c>
      <c r="T3046" t="s">
        <v>55</v>
      </c>
      <c r="U3046" t="s">
        <v>2369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12</v>
      </c>
      <c r="AI3046">
        <f>"04201     "</f>
        <v>0</v>
      </c>
      <c r="AJ3046" t="s">
        <v>219</v>
      </c>
      <c r="AK3046" t="s">
        <v>220</v>
      </c>
      <c r="AL3046" t="s">
        <v>121</v>
      </c>
      <c r="AM3046" t="s">
        <v>122</v>
      </c>
      <c r="AN3046" t="s">
        <v>286</v>
      </c>
      <c r="AO3046" t="s">
        <v>70</v>
      </c>
    </row>
    <row r="3047" spans="1:41">
      <c r="A3047">
        <v>3038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2366</v>
      </c>
      <c r="J3047" t="s">
        <v>2367</v>
      </c>
      <c r="K3047" t="s">
        <v>48</v>
      </c>
      <c r="L3047" t="s">
        <v>49</v>
      </c>
      <c r="M3047">
        <v>13</v>
      </c>
      <c r="N3047" t="s">
        <v>2368</v>
      </c>
      <c r="O3047" t="s">
        <v>51</v>
      </c>
      <c r="P3047" t="s">
        <v>1707</v>
      </c>
      <c r="Q3047" t="s">
        <v>53</v>
      </c>
      <c r="R3047" t="s">
        <v>1708</v>
      </c>
      <c r="S3047" t="s">
        <v>237</v>
      </c>
      <c r="T3047" t="s">
        <v>55</v>
      </c>
      <c r="U3047" t="s">
        <v>2369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13</v>
      </c>
      <c r="AI3047">
        <f>"04201     "</f>
        <v>0</v>
      </c>
      <c r="AJ3047" t="s">
        <v>219</v>
      </c>
      <c r="AK3047" t="s">
        <v>220</v>
      </c>
      <c r="AL3047" t="s">
        <v>221</v>
      </c>
      <c r="AM3047" t="s">
        <v>222</v>
      </c>
      <c r="AN3047" t="s">
        <v>286</v>
      </c>
      <c r="AO3047" t="s">
        <v>1505</v>
      </c>
    </row>
    <row r="3048" spans="1:41">
      <c r="A3048">
        <v>3039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2366</v>
      </c>
      <c r="J3048" t="s">
        <v>2367</v>
      </c>
      <c r="K3048" t="s">
        <v>48</v>
      </c>
      <c r="L3048" t="s">
        <v>49</v>
      </c>
      <c r="M3048">
        <v>13</v>
      </c>
      <c r="N3048" t="s">
        <v>2368</v>
      </c>
      <c r="O3048" t="s">
        <v>51</v>
      </c>
      <c r="P3048" t="s">
        <v>1707</v>
      </c>
      <c r="Q3048" t="s">
        <v>53</v>
      </c>
      <c r="R3048" t="s">
        <v>1708</v>
      </c>
      <c r="S3048" t="s">
        <v>237</v>
      </c>
      <c r="T3048" t="s">
        <v>55</v>
      </c>
      <c r="U3048" t="s">
        <v>2369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14</v>
      </c>
      <c r="AI3048">
        <f>"04201     "</f>
        <v>0</v>
      </c>
      <c r="AJ3048" t="s">
        <v>219</v>
      </c>
      <c r="AK3048" t="s">
        <v>220</v>
      </c>
      <c r="AL3048" t="s">
        <v>221</v>
      </c>
      <c r="AM3048" t="s">
        <v>222</v>
      </c>
      <c r="AN3048" t="s">
        <v>286</v>
      </c>
      <c r="AO3048" t="s">
        <v>1505</v>
      </c>
    </row>
    <row r="3049" spans="1:41">
      <c r="A3049">
        <v>3040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2366</v>
      </c>
      <c r="J3049" t="s">
        <v>2367</v>
      </c>
      <c r="K3049" t="s">
        <v>48</v>
      </c>
      <c r="L3049" t="s">
        <v>49</v>
      </c>
      <c r="M3049">
        <v>13</v>
      </c>
      <c r="N3049" t="s">
        <v>2368</v>
      </c>
      <c r="O3049" t="s">
        <v>51</v>
      </c>
      <c r="P3049" t="s">
        <v>1707</v>
      </c>
      <c r="Q3049" t="s">
        <v>53</v>
      </c>
      <c r="R3049" t="s">
        <v>1708</v>
      </c>
      <c r="S3049" t="s">
        <v>237</v>
      </c>
      <c r="T3049" t="s">
        <v>55</v>
      </c>
      <c r="U3049" t="s">
        <v>2369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15</v>
      </c>
      <c r="AI3049">
        <f>"04201     "</f>
        <v>0</v>
      </c>
      <c r="AJ3049" t="s">
        <v>219</v>
      </c>
      <c r="AK3049" t="s">
        <v>220</v>
      </c>
      <c r="AL3049" t="s">
        <v>221</v>
      </c>
      <c r="AM3049" t="s">
        <v>222</v>
      </c>
      <c r="AN3049" t="s">
        <v>286</v>
      </c>
      <c r="AO3049" t="s">
        <v>440</v>
      </c>
    </row>
    <row r="3050" spans="1:41">
      <c r="A3050">
        <v>3041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2366</v>
      </c>
      <c r="J3050" t="s">
        <v>2367</v>
      </c>
      <c r="K3050" t="s">
        <v>48</v>
      </c>
      <c r="L3050" t="s">
        <v>49</v>
      </c>
      <c r="M3050">
        <v>13</v>
      </c>
      <c r="N3050" t="s">
        <v>2368</v>
      </c>
      <c r="O3050" t="s">
        <v>51</v>
      </c>
      <c r="P3050" t="s">
        <v>1707</v>
      </c>
      <c r="Q3050" t="s">
        <v>53</v>
      </c>
      <c r="R3050" t="s">
        <v>1708</v>
      </c>
      <c r="S3050" t="s">
        <v>237</v>
      </c>
      <c r="T3050" t="s">
        <v>55</v>
      </c>
      <c r="U3050" t="s">
        <v>2369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17</v>
      </c>
      <c r="AI3050">
        <f>"04201     "</f>
        <v>0</v>
      </c>
      <c r="AJ3050" t="s">
        <v>219</v>
      </c>
      <c r="AK3050" t="s">
        <v>220</v>
      </c>
      <c r="AL3050" t="s">
        <v>221</v>
      </c>
      <c r="AM3050" t="s">
        <v>222</v>
      </c>
      <c r="AN3050" t="s">
        <v>286</v>
      </c>
      <c r="AO3050" t="s">
        <v>440</v>
      </c>
    </row>
    <row r="3051" spans="1:41">
      <c r="A3051">
        <v>3042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2366</v>
      </c>
      <c r="J3051" t="s">
        <v>2367</v>
      </c>
      <c r="K3051" t="s">
        <v>48</v>
      </c>
      <c r="L3051" t="s">
        <v>49</v>
      </c>
      <c r="M3051">
        <v>13</v>
      </c>
      <c r="N3051" t="s">
        <v>2368</v>
      </c>
      <c r="O3051" t="s">
        <v>51</v>
      </c>
      <c r="P3051" t="s">
        <v>1707</v>
      </c>
      <c r="Q3051" t="s">
        <v>53</v>
      </c>
      <c r="R3051" t="s">
        <v>1708</v>
      </c>
      <c r="S3051" t="s">
        <v>237</v>
      </c>
      <c r="T3051" t="s">
        <v>55</v>
      </c>
      <c r="U3051" t="s">
        <v>2369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18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286</v>
      </c>
      <c r="AO3051" t="s">
        <v>1505</v>
      </c>
    </row>
    <row r="3052" spans="1:41">
      <c r="A3052">
        <v>3043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2366</v>
      </c>
      <c r="J3052" t="s">
        <v>2367</v>
      </c>
      <c r="K3052" t="s">
        <v>48</v>
      </c>
      <c r="L3052" t="s">
        <v>49</v>
      </c>
      <c r="M3052">
        <v>13</v>
      </c>
      <c r="N3052" t="s">
        <v>2368</v>
      </c>
      <c r="O3052" t="s">
        <v>51</v>
      </c>
      <c r="P3052" t="s">
        <v>1707</v>
      </c>
      <c r="Q3052" t="s">
        <v>53</v>
      </c>
      <c r="R3052" t="s">
        <v>1708</v>
      </c>
      <c r="S3052" t="s">
        <v>237</v>
      </c>
      <c r="T3052" t="s">
        <v>55</v>
      </c>
      <c r="U3052" t="s">
        <v>2369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19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286</v>
      </c>
      <c r="AO3052" t="s">
        <v>440</v>
      </c>
    </row>
    <row r="3053" spans="1:41">
      <c r="A3053">
        <v>3044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2366</v>
      </c>
      <c r="J3053" t="s">
        <v>2367</v>
      </c>
      <c r="K3053" t="s">
        <v>48</v>
      </c>
      <c r="L3053" t="s">
        <v>49</v>
      </c>
      <c r="M3053">
        <v>13</v>
      </c>
      <c r="N3053" t="s">
        <v>2368</v>
      </c>
      <c r="O3053" t="s">
        <v>51</v>
      </c>
      <c r="P3053" t="s">
        <v>1707</v>
      </c>
      <c r="Q3053" t="s">
        <v>53</v>
      </c>
      <c r="R3053" t="s">
        <v>1708</v>
      </c>
      <c r="S3053" t="s">
        <v>237</v>
      </c>
      <c r="T3053" t="s">
        <v>55</v>
      </c>
      <c r="U3053" t="s">
        <v>2369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27</v>
      </c>
      <c r="AI3053">
        <f>"04201     "</f>
        <v>0</v>
      </c>
      <c r="AJ3053" t="s">
        <v>219</v>
      </c>
      <c r="AK3053" t="s">
        <v>220</v>
      </c>
      <c r="AL3053" t="s">
        <v>121</v>
      </c>
      <c r="AM3053" t="s">
        <v>122</v>
      </c>
      <c r="AN3053" t="s">
        <v>286</v>
      </c>
      <c r="AO3053" t="s">
        <v>312</v>
      </c>
    </row>
    <row r="3054" spans="1:41">
      <c r="A3054">
        <v>3045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2366</v>
      </c>
      <c r="J3054" t="s">
        <v>2367</v>
      </c>
      <c r="K3054" t="s">
        <v>48</v>
      </c>
      <c r="L3054" t="s">
        <v>49</v>
      </c>
      <c r="M3054">
        <v>13</v>
      </c>
      <c r="N3054" t="s">
        <v>2368</v>
      </c>
      <c r="O3054" t="s">
        <v>51</v>
      </c>
      <c r="P3054" t="s">
        <v>1707</v>
      </c>
      <c r="Q3054" t="s">
        <v>53</v>
      </c>
      <c r="R3054" t="s">
        <v>1708</v>
      </c>
      <c r="S3054" t="s">
        <v>237</v>
      </c>
      <c r="T3054" t="s">
        <v>55</v>
      </c>
      <c r="U3054" t="s">
        <v>2369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28</v>
      </c>
      <c r="AI3054">
        <f>"04201     "</f>
        <v>0</v>
      </c>
      <c r="AJ3054" t="s">
        <v>219</v>
      </c>
      <c r="AK3054" t="s">
        <v>220</v>
      </c>
      <c r="AL3054" t="s">
        <v>121</v>
      </c>
      <c r="AM3054" t="s">
        <v>122</v>
      </c>
      <c r="AN3054" t="s">
        <v>286</v>
      </c>
      <c r="AO3054" t="s">
        <v>312</v>
      </c>
    </row>
    <row r="3055" spans="1:41">
      <c r="A3055">
        <v>3046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2366</v>
      </c>
      <c r="J3055" t="s">
        <v>2367</v>
      </c>
      <c r="K3055" t="s">
        <v>48</v>
      </c>
      <c r="L3055" t="s">
        <v>49</v>
      </c>
      <c r="M3055">
        <v>13</v>
      </c>
      <c r="N3055" t="s">
        <v>2368</v>
      </c>
      <c r="O3055" t="s">
        <v>51</v>
      </c>
      <c r="P3055" t="s">
        <v>1707</v>
      </c>
      <c r="Q3055" t="s">
        <v>53</v>
      </c>
      <c r="R3055" t="s">
        <v>1708</v>
      </c>
      <c r="S3055" t="s">
        <v>237</v>
      </c>
      <c r="T3055" t="s">
        <v>55</v>
      </c>
      <c r="U3055" t="s">
        <v>2369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29</v>
      </c>
      <c r="AI3055">
        <f>"04201     "</f>
        <v>0</v>
      </c>
      <c r="AJ3055" t="s">
        <v>219</v>
      </c>
      <c r="AK3055" t="s">
        <v>220</v>
      </c>
      <c r="AL3055" t="s">
        <v>121</v>
      </c>
      <c r="AM3055" t="s">
        <v>122</v>
      </c>
      <c r="AN3055" t="s">
        <v>286</v>
      </c>
      <c r="AO3055" t="s">
        <v>312</v>
      </c>
    </row>
    <row r="3056" spans="1:41">
      <c r="A3056">
        <v>3047</v>
      </c>
      <c r="B3056" t="s">
        <v>41</v>
      </c>
      <c r="C3056" t="s">
        <v>42</v>
      </c>
      <c r="D3056" t="s">
        <v>43</v>
      </c>
      <c r="E3056">
        <f>"04"</f>
        <v>0</v>
      </c>
      <c r="F3056" t="s">
        <v>86</v>
      </c>
      <c r="G3056" t="s">
        <v>87</v>
      </c>
      <c r="H3056">
        <v>5006</v>
      </c>
      <c r="I3056" t="s">
        <v>2370</v>
      </c>
      <c r="J3056" t="s">
        <v>2371</v>
      </c>
      <c r="K3056" t="s">
        <v>48</v>
      </c>
      <c r="L3056" t="s">
        <v>49</v>
      </c>
      <c r="M3056">
        <v>12</v>
      </c>
      <c r="N3056" t="s">
        <v>2372</v>
      </c>
      <c r="O3056" t="s">
        <v>51</v>
      </c>
      <c r="P3056" t="s">
        <v>1733</v>
      </c>
      <c r="Q3056" t="s">
        <v>53</v>
      </c>
      <c r="R3056" t="s">
        <v>1708</v>
      </c>
      <c r="S3056" t="s">
        <v>237</v>
      </c>
      <c r="T3056" t="s">
        <v>55</v>
      </c>
      <c r="U3056" t="s">
        <v>965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</v>
      </c>
      <c r="AI3056">
        <f>"04201     "</f>
        <v>0</v>
      </c>
      <c r="AJ3056" t="s">
        <v>219</v>
      </c>
      <c r="AK3056" t="s">
        <v>220</v>
      </c>
      <c r="AL3056" t="s">
        <v>221</v>
      </c>
      <c r="AM3056" t="s">
        <v>222</v>
      </c>
      <c r="AN3056" t="s">
        <v>1714</v>
      </c>
      <c r="AO3056" t="s">
        <v>70</v>
      </c>
    </row>
    <row r="3057" spans="1:41">
      <c r="A3057">
        <v>3048</v>
      </c>
      <c r="B3057" t="s">
        <v>41</v>
      </c>
      <c r="C3057" t="s">
        <v>42</v>
      </c>
      <c r="D3057" t="s">
        <v>43</v>
      </c>
      <c r="E3057">
        <f>"04"</f>
        <v>0</v>
      </c>
      <c r="F3057" t="s">
        <v>86</v>
      </c>
      <c r="G3057" t="s">
        <v>87</v>
      </c>
      <c r="H3057">
        <v>5006</v>
      </c>
      <c r="I3057" t="s">
        <v>2370</v>
      </c>
      <c r="J3057" t="s">
        <v>2371</v>
      </c>
      <c r="K3057" t="s">
        <v>48</v>
      </c>
      <c r="L3057" t="s">
        <v>49</v>
      </c>
      <c r="M3057">
        <v>12</v>
      </c>
      <c r="N3057" t="s">
        <v>2372</v>
      </c>
      <c r="O3057" t="s">
        <v>51</v>
      </c>
      <c r="P3057" t="s">
        <v>1733</v>
      </c>
      <c r="Q3057" t="s">
        <v>53</v>
      </c>
      <c r="R3057" t="s">
        <v>1708</v>
      </c>
      <c r="S3057" t="s">
        <v>237</v>
      </c>
      <c r="T3057" t="s">
        <v>55</v>
      </c>
      <c r="U3057" t="s">
        <v>965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</v>
      </c>
      <c r="AI3057">
        <f>"04201     "</f>
        <v>0</v>
      </c>
      <c r="AJ3057" t="s">
        <v>219</v>
      </c>
      <c r="AK3057" t="s">
        <v>220</v>
      </c>
      <c r="AL3057" t="s">
        <v>121</v>
      </c>
      <c r="AM3057" t="s">
        <v>122</v>
      </c>
      <c r="AN3057" t="s">
        <v>1714</v>
      </c>
      <c r="AO3057" t="s">
        <v>70</v>
      </c>
    </row>
    <row r="3058" spans="1:41">
      <c r="A3058">
        <v>3049</v>
      </c>
      <c r="B3058" t="s">
        <v>41</v>
      </c>
      <c r="C3058" t="s">
        <v>42</v>
      </c>
      <c r="D3058" t="s">
        <v>43</v>
      </c>
      <c r="E3058">
        <f>"02"</f>
        <v>0</v>
      </c>
      <c r="F3058" t="s">
        <v>124</v>
      </c>
      <c r="G3058" t="s">
        <v>125</v>
      </c>
      <c r="H3058">
        <v>5008</v>
      </c>
      <c r="I3058" t="s">
        <v>2373</v>
      </c>
      <c r="J3058" t="s">
        <v>2374</v>
      </c>
      <c r="K3058" t="s">
        <v>48</v>
      </c>
      <c r="L3058" t="s">
        <v>49</v>
      </c>
      <c r="M3058">
        <v>11</v>
      </c>
      <c r="N3058" t="s">
        <v>2375</v>
      </c>
      <c r="O3058" t="s">
        <v>51</v>
      </c>
      <c r="P3058" t="s">
        <v>1733</v>
      </c>
      <c r="Q3058" t="s">
        <v>53</v>
      </c>
      <c r="R3058" t="s">
        <v>1708</v>
      </c>
      <c r="S3058" t="s">
        <v>237</v>
      </c>
      <c r="T3058" t="s">
        <v>55</v>
      </c>
      <c r="U3058" t="s">
        <v>965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60</v>
      </c>
      <c r="AD3058" t="s">
        <v>61</v>
      </c>
      <c r="AE3058" t="s">
        <v>60</v>
      </c>
      <c r="AF3058" t="s">
        <v>80</v>
      </c>
      <c r="AG3058" t="s">
        <v>80</v>
      </c>
      <c r="AH3058">
        <v>23</v>
      </c>
      <c r="AI3058">
        <f>"02001     "</f>
        <v>0</v>
      </c>
      <c r="AJ3058" t="s">
        <v>834</v>
      </c>
      <c r="AK3058" t="s">
        <v>835</v>
      </c>
      <c r="AL3058" t="s">
        <v>1999</v>
      </c>
      <c r="AM3058" t="s">
        <v>2000</v>
      </c>
      <c r="AN3058" t="s">
        <v>1714</v>
      </c>
      <c r="AO3058" t="s">
        <v>70</v>
      </c>
    </row>
    <row r="3059" spans="1:41">
      <c r="A3059">
        <v>3050</v>
      </c>
      <c r="B3059" t="s">
        <v>41</v>
      </c>
      <c r="C3059" t="s">
        <v>42</v>
      </c>
      <c r="D3059" t="s">
        <v>43</v>
      </c>
      <c r="E3059">
        <f>"02"</f>
        <v>0</v>
      </c>
      <c r="F3059" t="s">
        <v>124</v>
      </c>
      <c r="G3059" t="s">
        <v>125</v>
      </c>
      <c r="H3059">
        <v>5012</v>
      </c>
      <c r="I3059" t="s">
        <v>2376</v>
      </c>
      <c r="J3059" t="s">
        <v>2377</v>
      </c>
      <c r="K3059" t="s">
        <v>77</v>
      </c>
      <c r="L3059" t="s">
        <v>49</v>
      </c>
      <c r="M3059">
        <v>13</v>
      </c>
      <c r="N3059" t="s">
        <v>2378</v>
      </c>
      <c r="O3059" t="s">
        <v>51</v>
      </c>
      <c r="P3059" t="s">
        <v>1733</v>
      </c>
      <c r="Q3059" t="s">
        <v>53</v>
      </c>
      <c r="R3059" t="s">
        <v>1708</v>
      </c>
      <c r="S3059" t="s">
        <v>237</v>
      </c>
      <c r="T3059" t="s">
        <v>55</v>
      </c>
      <c r="U3059" t="s">
        <v>2379</v>
      </c>
      <c r="V3059" t="s">
        <v>80</v>
      </c>
      <c r="W3059" t="s">
        <v>80</v>
      </c>
      <c r="X3059" t="s">
        <v>60</v>
      </c>
      <c r="Y3059" t="s">
        <v>60</v>
      </c>
      <c r="Z3059" t="s">
        <v>61</v>
      </c>
      <c r="AA3059" t="s">
        <v>61</v>
      </c>
      <c r="AB3059" t="s">
        <v>61</v>
      </c>
      <c r="AC3059" t="s">
        <v>60</v>
      </c>
      <c r="AD3059" t="s">
        <v>61</v>
      </c>
      <c r="AE3059" t="s">
        <v>61</v>
      </c>
      <c r="AF3059" t="s">
        <v>80</v>
      </c>
      <c r="AG3059" t="s">
        <v>80</v>
      </c>
      <c r="AH3059">
        <v>1</v>
      </c>
      <c r="AI3059">
        <f>"02105     "</f>
        <v>0</v>
      </c>
      <c r="AJ3059" t="s">
        <v>287</v>
      </c>
      <c r="AK3059" t="s">
        <v>288</v>
      </c>
      <c r="AL3059" t="s">
        <v>2380</v>
      </c>
      <c r="AM3059" t="s">
        <v>2381</v>
      </c>
      <c r="AN3059" t="s">
        <v>1714</v>
      </c>
      <c r="AO3059" t="s">
        <v>70</v>
      </c>
    </row>
    <row r="3060" spans="1:41">
      <c r="A3060">
        <v>3051</v>
      </c>
      <c r="B3060" t="s">
        <v>41</v>
      </c>
      <c r="C3060" t="s">
        <v>42</v>
      </c>
      <c r="D3060" t="s">
        <v>43</v>
      </c>
      <c r="E3060">
        <f>"02"</f>
        <v>0</v>
      </c>
      <c r="F3060" t="s">
        <v>124</v>
      </c>
      <c r="G3060" t="s">
        <v>125</v>
      </c>
      <c r="H3060">
        <v>5012</v>
      </c>
      <c r="I3060" t="s">
        <v>2376</v>
      </c>
      <c r="J3060" t="s">
        <v>2377</v>
      </c>
      <c r="K3060" t="s">
        <v>77</v>
      </c>
      <c r="L3060" t="s">
        <v>49</v>
      </c>
      <c r="M3060">
        <v>13</v>
      </c>
      <c r="N3060" t="s">
        <v>2378</v>
      </c>
      <c r="O3060" t="s">
        <v>51</v>
      </c>
      <c r="P3060" t="s">
        <v>1733</v>
      </c>
      <c r="Q3060" t="s">
        <v>53</v>
      </c>
      <c r="R3060" t="s">
        <v>1708</v>
      </c>
      <c r="S3060" t="s">
        <v>237</v>
      </c>
      <c r="T3060" t="s">
        <v>55</v>
      </c>
      <c r="U3060" t="s">
        <v>2379</v>
      </c>
      <c r="V3060" t="s">
        <v>80</v>
      </c>
      <c r="W3060" t="s">
        <v>80</v>
      </c>
      <c r="X3060" t="s">
        <v>60</v>
      </c>
      <c r="Y3060" t="s">
        <v>60</v>
      </c>
      <c r="Z3060" t="s">
        <v>61</v>
      </c>
      <c r="AA3060" t="s">
        <v>61</v>
      </c>
      <c r="AB3060" t="s">
        <v>61</v>
      </c>
      <c r="AC3060" t="s">
        <v>60</v>
      </c>
      <c r="AD3060" t="s">
        <v>61</v>
      </c>
      <c r="AE3060" t="s">
        <v>61</v>
      </c>
      <c r="AF3060" t="s">
        <v>80</v>
      </c>
      <c r="AG3060" t="s">
        <v>80</v>
      </c>
      <c r="AH3060">
        <v>2</v>
      </c>
      <c r="AI3060">
        <f>"02105     "</f>
        <v>0</v>
      </c>
      <c r="AJ3060" t="s">
        <v>287</v>
      </c>
      <c r="AK3060" t="s">
        <v>288</v>
      </c>
      <c r="AL3060" t="s">
        <v>2380</v>
      </c>
      <c r="AM3060" t="s">
        <v>2381</v>
      </c>
      <c r="AN3060" t="s">
        <v>1714</v>
      </c>
      <c r="AO3060" t="s">
        <v>70</v>
      </c>
    </row>
    <row r="3061" spans="1:41">
      <c r="A3061">
        <v>3052</v>
      </c>
      <c r="B3061" t="s">
        <v>41</v>
      </c>
      <c r="C3061" t="s">
        <v>42</v>
      </c>
      <c r="D3061" t="s">
        <v>43</v>
      </c>
      <c r="E3061">
        <f>"08"</f>
        <v>0</v>
      </c>
      <c r="F3061" t="s">
        <v>241</v>
      </c>
      <c r="G3061" t="s">
        <v>242</v>
      </c>
      <c r="H3061">
        <v>5019</v>
      </c>
      <c r="I3061" t="s">
        <v>2382</v>
      </c>
      <c r="J3061" t="s">
        <v>2383</v>
      </c>
      <c r="K3061" t="s">
        <v>48</v>
      </c>
      <c r="L3061" t="s">
        <v>49</v>
      </c>
      <c r="M3061">
        <v>11</v>
      </c>
      <c r="N3061" t="s">
        <v>2384</v>
      </c>
      <c r="O3061" t="s">
        <v>51</v>
      </c>
      <c r="P3061" t="s">
        <v>1733</v>
      </c>
      <c r="Q3061" t="s">
        <v>913</v>
      </c>
      <c r="R3061" t="s">
        <v>1708</v>
      </c>
      <c r="S3061" t="s">
        <v>237</v>
      </c>
      <c r="T3061" t="s">
        <v>55</v>
      </c>
      <c r="U3061" t="s">
        <v>2385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60</v>
      </c>
      <c r="AD3061" t="s">
        <v>61</v>
      </c>
      <c r="AE3061" t="s">
        <v>60</v>
      </c>
      <c r="AF3061" t="s">
        <v>2386</v>
      </c>
      <c r="AG3061" t="s">
        <v>2387</v>
      </c>
      <c r="AH3061">
        <v>4</v>
      </c>
      <c r="AI3061">
        <f>"08311     "</f>
        <v>0</v>
      </c>
      <c r="AJ3061" t="s">
        <v>601</v>
      </c>
      <c r="AK3061" t="s">
        <v>602</v>
      </c>
      <c r="AL3061" t="s">
        <v>375</v>
      </c>
      <c r="AM3061" t="s">
        <v>376</v>
      </c>
      <c r="AN3061" t="s">
        <v>1714</v>
      </c>
      <c r="AO3061" t="s">
        <v>70</v>
      </c>
    </row>
    <row r="3062" spans="1:41">
      <c r="A3062">
        <v>3053</v>
      </c>
      <c r="B3062" t="s">
        <v>41</v>
      </c>
      <c r="C3062" t="s">
        <v>42</v>
      </c>
      <c r="D3062" t="s">
        <v>43</v>
      </c>
      <c r="E3062">
        <f>"07"</f>
        <v>0</v>
      </c>
      <c r="F3062" t="s">
        <v>44</v>
      </c>
      <c r="G3062" t="s">
        <v>45</v>
      </c>
      <c r="H3062">
        <v>5019</v>
      </c>
      <c r="I3062" t="s">
        <v>2382</v>
      </c>
      <c r="J3062" t="s">
        <v>2383</v>
      </c>
      <c r="K3062" t="s">
        <v>48</v>
      </c>
      <c r="L3062" t="s">
        <v>49</v>
      </c>
      <c r="M3062">
        <v>11</v>
      </c>
      <c r="N3062" t="s">
        <v>2384</v>
      </c>
      <c r="O3062" t="s">
        <v>51</v>
      </c>
      <c r="P3062" t="s">
        <v>1733</v>
      </c>
      <c r="Q3062" t="s">
        <v>913</v>
      </c>
      <c r="R3062" t="s">
        <v>1708</v>
      </c>
      <c r="S3062" t="s">
        <v>237</v>
      </c>
      <c r="T3062" t="s">
        <v>55</v>
      </c>
      <c r="U3062" t="s">
        <v>2385</v>
      </c>
      <c r="V3062" t="s">
        <v>80</v>
      </c>
      <c r="W3062" t="s">
        <v>80</v>
      </c>
      <c r="X3062" t="s">
        <v>60</v>
      </c>
      <c r="Y3062" t="s">
        <v>60</v>
      </c>
      <c r="Z3062" t="s">
        <v>60</v>
      </c>
      <c r="AA3062" t="s">
        <v>61</v>
      </c>
      <c r="AB3062" t="s">
        <v>60</v>
      </c>
      <c r="AC3062" t="s">
        <v>60</v>
      </c>
      <c r="AD3062" t="s">
        <v>61</v>
      </c>
      <c r="AE3062" t="s">
        <v>60</v>
      </c>
      <c r="AF3062" t="s">
        <v>2386</v>
      </c>
      <c r="AG3062" t="s">
        <v>2387</v>
      </c>
      <c r="AH3062">
        <v>5</v>
      </c>
      <c r="AI3062">
        <f>"07221     "</f>
        <v>0</v>
      </c>
      <c r="AJ3062" t="s">
        <v>353</v>
      </c>
      <c r="AK3062" t="s">
        <v>354</v>
      </c>
      <c r="AL3062" t="s">
        <v>66</v>
      </c>
      <c r="AM3062" t="s">
        <v>67</v>
      </c>
      <c r="AN3062" t="s">
        <v>1714</v>
      </c>
      <c r="AO3062" t="s">
        <v>70</v>
      </c>
    </row>
    <row r="3063" spans="1:41">
      <c r="A3063">
        <v>3054</v>
      </c>
      <c r="B3063" t="s">
        <v>41</v>
      </c>
      <c r="C3063" t="s">
        <v>42</v>
      </c>
      <c r="D3063" t="s">
        <v>43</v>
      </c>
      <c r="E3063">
        <f>"07"</f>
        <v>0</v>
      </c>
      <c r="F3063" t="s">
        <v>44</v>
      </c>
      <c r="G3063" t="s">
        <v>45</v>
      </c>
      <c r="H3063">
        <v>5031</v>
      </c>
      <c r="I3063" t="s">
        <v>2388</v>
      </c>
      <c r="J3063" t="s">
        <v>2389</v>
      </c>
      <c r="K3063" t="s">
        <v>48</v>
      </c>
      <c r="L3063" t="s">
        <v>49</v>
      </c>
      <c r="M3063">
        <v>12</v>
      </c>
      <c r="N3063" t="s">
        <v>2390</v>
      </c>
      <c r="O3063" t="s">
        <v>51</v>
      </c>
      <c r="P3063" t="s">
        <v>1733</v>
      </c>
      <c r="Q3063" t="s">
        <v>53</v>
      </c>
      <c r="R3063" t="s">
        <v>1708</v>
      </c>
      <c r="S3063" t="s">
        <v>237</v>
      </c>
      <c r="T3063" t="s">
        <v>55</v>
      </c>
      <c r="U3063" t="s">
        <v>965</v>
      </c>
      <c r="V3063" t="s">
        <v>80</v>
      </c>
      <c r="W3063" t="s">
        <v>80</v>
      </c>
      <c r="X3063" t="s">
        <v>60</v>
      </c>
      <c r="Y3063" t="s">
        <v>60</v>
      </c>
      <c r="Z3063" t="s">
        <v>60</v>
      </c>
      <c r="AA3063" t="s">
        <v>61</v>
      </c>
      <c r="AB3063" t="s">
        <v>60</v>
      </c>
      <c r="AC3063" t="s">
        <v>60</v>
      </c>
      <c r="AD3063" t="s">
        <v>61</v>
      </c>
      <c r="AE3063" t="s">
        <v>60</v>
      </c>
      <c r="AF3063" t="s">
        <v>80</v>
      </c>
      <c r="AG3063" t="s">
        <v>80</v>
      </c>
      <c r="AH3063">
        <v>7</v>
      </c>
      <c r="AI3063">
        <f>"07223     "</f>
        <v>0</v>
      </c>
      <c r="AJ3063" t="s">
        <v>370</v>
      </c>
      <c r="AK3063" t="s">
        <v>371</v>
      </c>
      <c r="AL3063" t="s">
        <v>66</v>
      </c>
      <c r="AM3063" t="s">
        <v>67</v>
      </c>
      <c r="AN3063" t="s">
        <v>1714</v>
      </c>
      <c r="AO3063" t="s">
        <v>70</v>
      </c>
    </row>
    <row r="3064" spans="1:41">
      <c r="A3064">
        <v>3057</v>
      </c>
      <c r="B3064" t="s">
        <v>41</v>
      </c>
      <c r="C3064" t="s">
        <v>42</v>
      </c>
      <c r="D3064" t="s">
        <v>43</v>
      </c>
      <c r="E3064">
        <f>"05"</f>
        <v>0</v>
      </c>
      <c r="F3064" t="s">
        <v>99</v>
      </c>
      <c r="G3064" t="s">
        <v>100</v>
      </c>
      <c r="H3064">
        <v>5477</v>
      </c>
      <c r="I3064" t="s">
        <v>2391</v>
      </c>
      <c r="J3064" t="s">
        <v>2392</v>
      </c>
      <c r="K3064" t="s">
        <v>48</v>
      </c>
      <c r="L3064" t="s">
        <v>49</v>
      </c>
      <c r="M3064">
        <v>13</v>
      </c>
      <c r="N3064" t="s">
        <v>2393</v>
      </c>
      <c r="O3064" t="s">
        <v>51</v>
      </c>
      <c r="P3064" t="s">
        <v>1733</v>
      </c>
      <c r="Q3064" t="s">
        <v>53</v>
      </c>
      <c r="R3064" t="s">
        <v>1708</v>
      </c>
      <c r="S3064" t="s">
        <v>237</v>
      </c>
      <c r="T3064" t="s">
        <v>55</v>
      </c>
      <c r="U3064" t="s">
        <v>2379</v>
      </c>
      <c r="V3064" t="s">
        <v>80</v>
      </c>
      <c r="W3064" t="s">
        <v>80</v>
      </c>
      <c r="X3064" t="s">
        <v>60</v>
      </c>
      <c r="Y3064" t="s">
        <v>60</v>
      </c>
      <c r="Z3064" t="s">
        <v>60</v>
      </c>
      <c r="AA3064" t="s">
        <v>61</v>
      </c>
      <c r="AB3064" t="s">
        <v>60</v>
      </c>
      <c r="AC3064" t="s">
        <v>60</v>
      </c>
      <c r="AD3064" t="s">
        <v>61</v>
      </c>
      <c r="AE3064" t="s">
        <v>60</v>
      </c>
      <c r="AF3064" t="s">
        <v>80</v>
      </c>
      <c r="AG3064" t="s">
        <v>80</v>
      </c>
      <c r="AH3064">
        <v>1</v>
      </c>
      <c r="AI3064">
        <f>"05201     "</f>
        <v>0</v>
      </c>
      <c r="AJ3064" t="s">
        <v>406</v>
      </c>
      <c r="AK3064" t="s">
        <v>407</v>
      </c>
      <c r="AL3064" t="s">
        <v>107</v>
      </c>
      <c r="AM3064" t="s">
        <v>108</v>
      </c>
      <c r="AN3064" t="s">
        <v>1714</v>
      </c>
      <c r="AO3064" t="s">
        <v>70</v>
      </c>
    </row>
    <row r="3065" spans="1:41">
      <c r="A3065">
        <v>3058</v>
      </c>
      <c r="B3065" t="s">
        <v>41</v>
      </c>
      <c r="C3065" t="s">
        <v>42</v>
      </c>
      <c r="D3065" t="s">
        <v>43</v>
      </c>
      <c r="E3065">
        <f>"08"</f>
        <v>0</v>
      </c>
      <c r="F3065" t="s">
        <v>241</v>
      </c>
      <c r="G3065" t="s">
        <v>242</v>
      </c>
      <c r="H3065">
        <v>5500</v>
      </c>
      <c r="I3065" t="s">
        <v>2394</v>
      </c>
      <c r="J3065" t="s">
        <v>2395</v>
      </c>
      <c r="K3065" t="s">
        <v>48</v>
      </c>
      <c r="L3065" t="s">
        <v>49</v>
      </c>
      <c r="M3065">
        <v>11</v>
      </c>
      <c r="N3065" t="s">
        <v>2396</v>
      </c>
      <c r="O3065" t="s">
        <v>51</v>
      </c>
      <c r="P3065" t="s">
        <v>1733</v>
      </c>
      <c r="Q3065" t="s">
        <v>92</v>
      </c>
      <c r="R3065" t="s">
        <v>237</v>
      </c>
      <c r="S3065" t="s">
        <v>55</v>
      </c>
      <c r="T3065" t="s">
        <v>55</v>
      </c>
      <c r="U3065" t="s">
        <v>2397</v>
      </c>
      <c r="V3065" t="s">
        <v>80</v>
      </c>
      <c r="W3065" t="s">
        <v>80</v>
      </c>
      <c r="X3065" t="s">
        <v>60</v>
      </c>
      <c r="Y3065" t="s">
        <v>60</v>
      </c>
      <c r="Z3065" t="s">
        <v>61</v>
      </c>
      <c r="AA3065" t="s">
        <v>61</v>
      </c>
      <c r="AB3065" t="s">
        <v>61</v>
      </c>
      <c r="AC3065" t="s">
        <v>60</v>
      </c>
      <c r="AD3065" t="s">
        <v>61</v>
      </c>
      <c r="AE3065" t="s">
        <v>60</v>
      </c>
      <c r="AF3065" t="s">
        <v>1734</v>
      </c>
      <c r="AG3065" t="s">
        <v>1735</v>
      </c>
      <c r="AH3065">
        <v>1</v>
      </c>
      <c r="AI3065">
        <f>"08302     "</f>
        <v>0</v>
      </c>
      <c r="AJ3065" t="s">
        <v>477</v>
      </c>
      <c r="AK3065" t="s">
        <v>478</v>
      </c>
      <c r="AL3065" t="s">
        <v>375</v>
      </c>
      <c r="AM3065" t="s">
        <v>376</v>
      </c>
      <c r="AN3065" t="s">
        <v>286</v>
      </c>
      <c r="AO3065" t="s">
        <v>70</v>
      </c>
    </row>
    <row r="3066" spans="1:41">
      <c r="A3066">
        <v>3059</v>
      </c>
      <c r="B3066" t="s">
        <v>41</v>
      </c>
      <c r="C3066" t="s">
        <v>42</v>
      </c>
      <c r="D3066" t="s">
        <v>43</v>
      </c>
      <c r="E3066">
        <f>"08"</f>
        <v>0</v>
      </c>
      <c r="F3066" t="s">
        <v>241</v>
      </c>
      <c r="G3066" t="s">
        <v>242</v>
      </c>
      <c r="H3066">
        <v>5500</v>
      </c>
      <c r="I3066" t="s">
        <v>2394</v>
      </c>
      <c r="J3066" t="s">
        <v>2395</v>
      </c>
      <c r="K3066" t="s">
        <v>48</v>
      </c>
      <c r="L3066" t="s">
        <v>49</v>
      </c>
      <c r="M3066">
        <v>11</v>
      </c>
      <c r="N3066" t="s">
        <v>2396</v>
      </c>
      <c r="O3066" t="s">
        <v>51</v>
      </c>
      <c r="P3066" t="s">
        <v>1733</v>
      </c>
      <c r="Q3066" t="s">
        <v>92</v>
      </c>
      <c r="R3066" t="s">
        <v>237</v>
      </c>
      <c r="S3066" t="s">
        <v>55</v>
      </c>
      <c r="T3066" t="s">
        <v>55</v>
      </c>
      <c r="U3066" t="s">
        <v>2397</v>
      </c>
      <c r="V3066" t="s">
        <v>80</v>
      </c>
      <c r="W3066" t="s">
        <v>80</v>
      </c>
      <c r="X3066" t="s">
        <v>60</v>
      </c>
      <c r="Y3066" t="s">
        <v>60</v>
      </c>
      <c r="Z3066" t="s">
        <v>61</v>
      </c>
      <c r="AA3066" t="s">
        <v>61</v>
      </c>
      <c r="AB3066" t="s">
        <v>61</v>
      </c>
      <c r="AC3066" t="s">
        <v>60</v>
      </c>
      <c r="AD3066" t="s">
        <v>61</v>
      </c>
      <c r="AE3066" t="s">
        <v>60</v>
      </c>
      <c r="AF3066" t="s">
        <v>1734</v>
      </c>
      <c r="AG3066" t="s">
        <v>1735</v>
      </c>
      <c r="AH3066">
        <v>3</v>
      </c>
      <c r="AI3066">
        <f>"08312     "</f>
        <v>0</v>
      </c>
      <c r="AJ3066" t="s">
        <v>609</v>
      </c>
      <c r="AK3066" t="s">
        <v>610</v>
      </c>
      <c r="AL3066" t="s">
        <v>2398</v>
      </c>
      <c r="AM3066" t="s">
        <v>2399</v>
      </c>
      <c r="AN3066" t="s">
        <v>286</v>
      </c>
      <c r="AO3066" t="s">
        <v>70</v>
      </c>
    </row>
    <row r="3067" spans="1:41">
      <c r="A3067">
        <v>3060</v>
      </c>
      <c r="B3067" t="s">
        <v>41</v>
      </c>
      <c r="C3067" t="s">
        <v>42</v>
      </c>
      <c r="D3067" t="s">
        <v>43</v>
      </c>
      <c r="E3067">
        <f>"08"</f>
        <v>0</v>
      </c>
      <c r="F3067" t="s">
        <v>241</v>
      </c>
      <c r="G3067" t="s">
        <v>242</v>
      </c>
      <c r="H3067">
        <v>5500</v>
      </c>
      <c r="I3067" t="s">
        <v>2394</v>
      </c>
      <c r="J3067" t="s">
        <v>2395</v>
      </c>
      <c r="K3067" t="s">
        <v>48</v>
      </c>
      <c r="L3067" t="s">
        <v>49</v>
      </c>
      <c r="M3067">
        <v>11</v>
      </c>
      <c r="N3067" t="s">
        <v>2396</v>
      </c>
      <c r="O3067" t="s">
        <v>51</v>
      </c>
      <c r="P3067" t="s">
        <v>1733</v>
      </c>
      <c r="Q3067" t="s">
        <v>92</v>
      </c>
      <c r="R3067" t="s">
        <v>237</v>
      </c>
      <c r="S3067" t="s">
        <v>55</v>
      </c>
      <c r="T3067" t="s">
        <v>55</v>
      </c>
      <c r="U3067" t="s">
        <v>2397</v>
      </c>
      <c r="V3067" t="s">
        <v>80</v>
      </c>
      <c r="W3067" t="s">
        <v>80</v>
      </c>
      <c r="X3067" t="s">
        <v>60</v>
      </c>
      <c r="Y3067" t="s">
        <v>60</v>
      </c>
      <c r="Z3067" t="s">
        <v>61</v>
      </c>
      <c r="AA3067" t="s">
        <v>61</v>
      </c>
      <c r="AB3067" t="s">
        <v>61</v>
      </c>
      <c r="AC3067" t="s">
        <v>60</v>
      </c>
      <c r="AD3067" t="s">
        <v>61</v>
      </c>
      <c r="AE3067" t="s">
        <v>60</v>
      </c>
      <c r="AF3067" t="s">
        <v>1734</v>
      </c>
      <c r="AG3067" t="s">
        <v>1735</v>
      </c>
      <c r="AH3067">
        <v>6</v>
      </c>
      <c r="AI3067">
        <f>"08301     "</f>
        <v>0</v>
      </c>
      <c r="AJ3067" t="s">
        <v>426</v>
      </c>
      <c r="AK3067" t="s">
        <v>427</v>
      </c>
      <c r="AL3067" t="s">
        <v>428</v>
      </c>
      <c r="AM3067" t="s">
        <v>429</v>
      </c>
      <c r="AN3067" t="s">
        <v>286</v>
      </c>
      <c r="AO3067" t="s">
        <v>69</v>
      </c>
    </row>
    <row r="3068" spans="1:41">
      <c r="A3068">
        <v>3061</v>
      </c>
      <c r="B3068" t="s">
        <v>41</v>
      </c>
      <c r="C3068" t="s">
        <v>42</v>
      </c>
      <c r="D3068" t="s">
        <v>43</v>
      </c>
      <c r="E3068">
        <f>"08"</f>
        <v>0</v>
      </c>
      <c r="F3068" t="s">
        <v>241</v>
      </c>
      <c r="G3068" t="s">
        <v>242</v>
      </c>
      <c r="H3068">
        <v>5500</v>
      </c>
      <c r="I3068" t="s">
        <v>2394</v>
      </c>
      <c r="J3068" t="s">
        <v>2395</v>
      </c>
      <c r="K3068" t="s">
        <v>48</v>
      </c>
      <c r="L3068" t="s">
        <v>49</v>
      </c>
      <c r="M3068">
        <v>11</v>
      </c>
      <c r="N3068" t="s">
        <v>2396</v>
      </c>
      <c r="O3068" t="s">
        <v>51</v>
      </c>
      <c r="P3068" t="s">
        <v>1733</v>
      </c>
      <c r="Q3068" t="s">
        <v>92</v>
      </c>
      <c r="R3068" t="s">
        <v>237</v>
      </c>
      <c r="S3068" t="s">
        <v>55</v>
      </c>
      <c r="T3068" t="s">
        <v>55</v>
      </c>
      <c r="U3068" t="s">
        <v>2397</v>
      </c>
      <c r="V3068" t="s">
        <v>80</v>
      </c>
      <c r="W3068" t="s">
        <v>80</v>
      </c>
      <c r="X3068" t="s">
        <v>60</v>
      </c>
      <c r="Y3068" t="s">
        <v>60</v>
      </c>
      <c r="Z3068" t="s">
        <v>61</v>
      </c>
      <c r="AA3068" t="s">
        <v>61</v>
      </c>
      <c r="AB3068" t="s">
        <v>61</v>
      </c>
      <c r="AC3068" t="s">
        <v>60</v>
      </c>
      <c r="AD3068" t="s">
        <v>61</v>
      </c>
      <c r="AE3068" t="s">
        <v>60</v>
      </c>
      <c r="AF3068" t="s">
        <v>1734</v>
      </c>
      <c r="AG3068" t="s">
        <v>1735</v>
      </c>
      <c r="AH3068">
        <v>7</v>
      </c>
      <c r="AI3068">
        <f>"08312     "</f>
        <v>0</v>
      </c>
      <c r="AJ3068" t="s">
        <v>609</v>
      </c>
      <c r="AK3068" t="s">
        <v>610</v>
      </c>
      <c r="AL3068" t="s">
        <v>1623</v>
      </c>
      <c r="AM3068" t="s">
        <v>1624</v>
      </c>
      <c r="AN3068" t="s">
        <v>286</v>
      </c>
      <c r="AO3068" t="s">
        <v>70</v>
      </c>
    </row>
    <row r="3069" spans="1:41">
      <c r="A3069">
        <v>3062</v>
      </c>
      <c r="B3069" t="s">
        <v>41</v>
      </c>
      <c r="C3069" t="s">
        <v>42</v>
      </c>
      <c r="D3069" t="s">
        <v>43</v>
      </c>
      <c r="E3069">
        <f>"02"</f>
        <v>0</v>
      </c>
      <c r="F3069" t="s">
        <v>124</v>
      </c>
      <c r="G3069" t="s">
        <v>125</v>
      </c>
      <c r="H3069">
        <v>5613</v>
      </c>
      <c r="I3069" t="s">
        <v>2400</v>
      </c>
      <c r="J3069" t="s">
        <v>2401</v>
      </c>
      <c r="K3069" t="s">
        <v>48</v>
      </c>
      <c r="L3069" t="s">
        <v>49</v>
      </c>
      <c r="M3069">
        <v>11</v>
      </c>
      <c r="N3069" t="s">
        <v>2402</v>
      </c>
      <c r="O3069" t="s">
        <v>51</v>
      </c>
      <c r="P3069" t="s">
        <v>1733</v>
      </c>
      <c r="Q3069" t="s">
        <v>53</v>
      </c>
      <c r="R3069" t="s">
        <v>1708</v>
      </c>
      <c r="S3069" t="s">
        <v>237</v>
      </c>
      <c r="T3069" t="s">
        <v>55</v>
      </c>
      <c r="U3069" t="s">
        <v>2379</v>
      </c>
      <c r="V3069" t="s">
        <v>80</v>
      </c>
      <c r="W3069" t="s">
        <v>80</v>
      </c>
      <c r="X3069" t="s">
        <v>60</v>
      </c>
      <c r="Y3069" t="s">
        <v>60</v>
      </c>
      <c r="Z3069" t="s">
        <v>60</v>
      </c>
      <c r="AA3069" t="s">
        <v>61</v>
      </c>
      <c r="AB3069" t="s">
        <v>60</v>
      </c>
      <c r="AC3069" t="s">
        <v>60</v>
      </c>
      <c r="AD3069" t="s">
        <v>61</v>
      </c>
      <c r="AE3069" t="s">
        <v>60</v>
      </c>
      <c r="AF3069" t="s">
        <v>2403</v>
      </c>
      <c r="AG3069" t="s">
        <v>2404</v>
      </c>
      <c r="AH3069">
        <v>10</v>
      </c>
      <c r="AI3069">
        <f>"02104     "</f>
        <v>0</v>
      </c>
      <c r="AJ3069" t="s">
        <v>205</v>
      </c>
      <c r="AK3069" t="s">
        <v>206</v>
      </c>
      <c r="AL3069" t="s">
        <v>2314</v>
      </c>
      <c r="AM3069" t="s">
        <v>2315</v>
      </c>
      <c r="AN3069" t="s">
        <v>1714</v>
      </c>
      <c r="AO3069" t="s">
        <v>70</v>
      </c>
    </row>
    <row r="3070" spans="1:41">
      <c r="A3070">
        <v>3063</v>
      </c>
      <c r="B3070" t="s">
        <v>41</v>
      </c>
      <c r="C3070" t="s">
        <v>42</v>
      </c>
      <c r="D3070" t="s">
        <v>43</v>
      </c>
      <c r="E3070">
        <f>"02"</f>
        <v>0</v>
      </c>
      <c r="F3070" t="s">
        <v>124</v>
      </c>
      <c r="G3070" t="s">
        <v>125</v>
      </c>
      <c r="H3070">
        <v>5613</v>
      </c>
      <c r="I3070" t="s">
        <v>2400</v>
      </c>
      <c r="J3070" t="s">
        <v>2401</v>
      </c>
      <c r="K3070" t="s">
        <v>48</v>
      </c>
      <c r="L3070" t="s">
        <v>49</v>
      </c>
      <c r="M3070">
        <v>11</v>
      </c>
      <c r="N3070" t="s">
        <v>2402</v>
      </c>
      <c r="O3070" t="s">
        <v>51</v>
      </c>
      <c r="P3070" t="s">
        <v>1733</v>
      </c>
      <c r="Q3070" t="s">
        <v>53</v>
      </c>
      <c r="R3070" t="s">
        <v>1708</v>
      </c>
      <c r="S3070" t="s">
        <v>237</v>
      </c>
      <c r="T3070" t="s">
        <v>55</v>
      </c>
      <c r="U3070" t="s">
        <v>2379</v>
      </c>
      <c r="V3070" t="s">
        <v>80</v>
      </c>
      <c r="W3070" t="s">
        <v>80</v>
      </c>
      <c r="X3070" t="s">
        <v>60</v>
      </c>
      <c r="Y3070" t="s">
        <v>60</v>
      </c>
      <c r="Z3070" t="s">
        <v>60</v>
      </c>
      <c r="AA3070" t="s">
        <v>61</v>
      </c>
      <c r="AB3070" t="s">
        <v>60</v>
      </c>
      <c r="AC3070" t="s">
        <v>60</v>
      </c>
      <c r="AD3070" t="s">
        <v>61</v>
      </c>
      <c r="AE3070" t="s">
        <v>60</v>
      </c>
      <c r="AF3070" t="s">
        <v>2403</v>
      </c>
      <c r="AG3070" t="s">
        <v>2404</v>
      </c>
      <c r="AH3070">
        <v>13</v>
      </c>
      <c r="AI3070">
        <f>"02104     "</f>
        <v>0</v>
      </c>
      <c r="AJ3070" t="s">
        <v>205</v>
      </c>
      <c r="AK3070" t="s">
        <v>206</v>
      </c>
      <c r="AL3070" t="s">
        <v>2312</v>
      </c>
      <c r="AM3070" t="s">
        <v>2313</v>
      </c>
      <c r="AN3070" t="s">
        <v>1714</v>
      </c>
      <c r="AO3070" t="s">
        <v>70</v>
      </c>
    </row>
    <row r="3071" spans="1:41">
      <c r="A3071">
        <v>3064</v>
      </c>
      <c r="B3071" t="s">
        <v>41</v>
      </c>
      <c r="C3071" t="s">
        <v>42</v>
      </c>
      <c r="D3071" t="s">
        <v>43</v>
      </c>
      <c r="E3071">
        <f>"02"</f>
        <v>0</v>
      </c>
      <c r="F3071" t="s">
        <v>124</v>
      </c>
      <c r="G3071" t="s">
        <v>125</v>
      </c>
      <c r="H3071">
        <v>5613</v>
      </c>
      <c r="I3071" t="s">
        <v>2400</v>
      </c>
      <c r="J3071" t="s">
        <v>2401</v>
      </c>
      <c r="K3071" t="s">
        <v>48</v>
      </c>
      <c r="L3071" t="s">
        <v>49</v>
      </c>
      <c r="M3071">
        <v>11</v>
      </c>
      <c r="N3071" t="s">
        <v>2402</v>
      </c>
      <c r="O3071" t="s">
        <v>51</v>
      </c>
      <c r="P3071" t="s">
        <v>1733</v>
      </c>
      <c r="Q3071" t="s">
        <v>53</v>
      </c>
      <c r="R3071" t="s">
        <v>1708</v>
      </c>
      <c r="S3071" t="s">
        <v>237</v>
      </c>
      <c r="T3071" t="s">
        <v>55</v>
      </c>
      <c r="U3071" t="s">
        <v>2379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2403</v>
      </c>
      <c r="AG3071" t="s">
        <v>2404</v>
      </c>
      <c r="AH3071">
        <v>17</v>
      </c>
      <c r="AI3071">
        <f>"02104     "</f>
        <v>0</v>
      </c>
      <c r="AJ3071" t="s">
        <v>205</v>
      </c>
      <c r="AK3071" t="s">
        <v>206</v>
      </c>
      <c r="AL3071" t="s">
        <v>2312</v>
      </c>
      <c r="AM3071" t="s">
        <v>2313</v>
      </c>
      <c r="AN3071" t="s">
        <v>1714</v>
      </c>
      <c r="AO3071" t="s">
        <v>70</v>
      </c>
    </row>
    <row r="3072" spans="1:41">
      <c r="A3072">
        <v>3065</v>
      </c>
      <c r="B3072" t="s">
        <v>41</v>
      </c>
      <c r="C3072" t="s">
        <v>42</v>
      </c>
      <c r="D3072" t="s">
        <v>43</v>
      </c>
      <c r="E3072">
        <f>"02"</f>
        <v>0</v>
      </c>
      <c r="F3072" t="s">
        <v>124</v>
      </c>
      <c r="G3072" t="s">
        <v>125</v>
      </c>
      <c r="H3072">
        <v>5613</v>
      </c>
      <c r="I3072" t="s">
        <v>2400</v>
      </c>
      <c r="J3072" t="s">
        <v>2401</v>
      </c>
      <c r="K3072" t="s">
        <v>48</v>
      </c>
      <c r="L3072" t="s">
        <v>49</v>
      </c>
      <c r="M3072">
        <v>11</v>
      </c>
      <c r="N3072" t="s">
        <v>2402</v>
      </c>
      <c r="O3072" t="s">
        <v>51</v>
      </c>
      <c r="P3072" t="s">
        <v>1733</v>
      </c>
      <c r="Q3072" t="s">
        <v>53</v>
      </c>
      <c r="R3072" t="s">
        <v>1708</v>
      </c>
      <c r="S3072" t="s">
        <v>237</v>
      </c>
      <c r="T3072" t="s">
        <v>55</v>
      </c>
      <c r="U3072" t="s">
        <v>2379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60</v>
      </c>
      <c r="AD3072" t="s">
        <v>61</v>
      </c>
      <c r="AE3072" t="s">
        <v>60</v>
      </c>
      <c r="AF3072" t="s">
        <v>2403</v>
      </c>
      <c r="AG3072" t="s">
        <v>2404</v>
      </c>
      <c r="AH3072">
        <v>18</v>
      </c>
      <c r="AI3072">
        <f>"02104     "</f>
        <v>0</v>
      </c>
      <c r="AJ3072" t="s">
        <v>205</v>
      </c>
      <c r="AK3072" t="s">
        <v>206</v>
      </c>
      <c r="AL3072" t="s">
        <v>2312</v>
      </c>
      <c r="AM3072" t="s">
        <v>2313</v>
      </c>
      <c r="AN3072" t="s">
        <v>1714</v>
      </c>
      <c r="AO3072" t="s">
        <v>70</v>
      </c>
    </row>
    <row r="3073" spans="1:41">
      <c r="A3073">
        <v>3066</v>
      </c>
      <c r="B3073" t="s">
        <v>41</v>
      </c>
      <c r="C3073" t="s">
        <v>42</v>
      </c>
      <c r="D3073" t="s">
        <v>43</v>
      </c>
      <c r="E3073">
        <f>"02"</f>
        <v>0</v>
      </c>
      <c r="F3073" t="s">
        <v>124</v>
      </c>
      <c r="G3073" t="s">
        <v>125</v>
      </c>
      <c r="H3073">
        <v>5613</v>
      </c>
      <c r="I3073" t="s">
        <v>2400</v>
      </c>
      <c r="J3073" t="s">
        <v>2401</v>
      </c>
      <c r="K3073" t="s">
        <v>48</v>
      </c>
      <c r="L3073" t="s">
        <v>49</v>
      </c>
      <c r="M3073">
        <v>11</v>
      </c>
      <c r="N3073" t="s">
        <v>2402</v>
      </c>
      <c r="O3073" t="s">
        <v>51</v>
      </c>
      <c r="P3073" t="s">
        <v>1733</v>
      </c>
      <c r="Q3073" t="s">
        <v>53</v>
      </c>
      <c r="R3073" t="s">
        <v>1708</v>
      </c>
      <c r="S3073" t="s">
        <v>237</v>
      </c>
      <c r="T3073" t="s">
        <v>55</v>
      </c>
      <c r="U3073" t="s">
        <v>2379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60</v>
      </c>
      <c r="AD3073" t="s">
        <v>61</v>
      </c>
      <c r="AE3073" t="s">
        <v>60</v>
      </c>
      <c r="AF3073" t="s">
        <v>2403</v>
      </c>
      <c r="AG3073" t="s">
        <v>2404</v>
      </c>
      <c r="AH3073">
        <v>20</v>
      </c>
      <c r="AI3073">
        <f>"02104     "</f>
        <v>0</v>
      </c>
      <c r="AJ3073" t="s">
        <v>205</v>
      </c>
      <c r="AK3073" t="s">
        <v>206</v>
      </c>
      <c r="AL3073" t="s">
        <v>2314</v>
      </c>
      <c r="AM3073" t="s">
        <v>2315</v>
      </c>
      <c r="AN3073" t="s">
        <v>1714</v>
      </c>
      <c r="AO3073" t="s">
        <v>70</v>
      </c>
    </row>
    <row r="3074" spans="1:41">
      <c r="A3074">
        <v>3067</v>
      </c>
      <c r="B3074" t="s">
        <v>41</v>
      </c>
      <c r="C3074" t="s">
        <v>42</v>
      </c>
      <c r="D3074" t="s">
        <v>43</v>
      </c>
      <c r="E3074">
        <f>"02"</f>
        <v>0</v>
      </c>
      <c r="F3074" t="s">
        <v>124</v>
      </c>
      <c r="G3074" t="s">
        <v>125</v>
      </c>
      <c r="H3074">
        <v>5613</v>
      </c>
      <c r="I3074" t="s">
        <v>2400</v>
      </c>
      <c r="J3074" t="s">
        <v>2401</v>
      </c>
      <c r="K3074" t="s">
        <v>48</v>
      </c>
      <c r="L3074" t="s">
        <v>49</v>
      </c>
      <c r="M3074">
        <v>11</v>
      </c>
      <c r="N3074" t="s">
        <v>2402</v>
      </c>
      <c r="O3074" t="s">
        <v>51</v>
      </c>
      <c r="P3074" t="s">
        <v>1733</v>
      </c>
      <c r="Q3074" t="s">
        <v>53</v>
      </c>
      <c r="R3074" t="s">
        <v>1708</v>
      </c>
      <c r="S3074" t="s">
        <v>237</v>
      </c>
      <c r="T3074" t="s">
        <v>55</v>
      </c>
      <c r="U3074" t="s">
        <v>2379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60</v>
      </c>
      <c r="AD3074" t="s">
        <v>61</v>
      </c>
      <c r="AE3074" t="s">
        <v>60</v>
      </c>
      <c r="AF3074" t="s">
        <v>2403</v>
      </c>
      <c r="AG3074" t="s">
        <v>2404</v>
      </c>
      <c r="AH3074">
        <v>23</v>
      </c>
      <c r="AI3074">
        <f>"02104     "</f>
        <v>0</v>
      </c>
      <c r="AJ3074" t="s">
        <v>205</v>
      </c>
      <c r="AK3074" t="s">
        <v>206</v>
      </c>
      <c r="AL3074" t="s">
        <v>2314</v>
      </c>
      <c r="AM3074" t="s">
        <v>2315</v>
      </c>
      <c r="AN3074" t="s">
        <v>1714</v>
      </c>
      <c r="AO3074" t="s">
        <v>70</v>
      </c>
    </row>
    <row r="3075" spans="1:41">
      <c r="A3075">
        <v>3068</v>
      </c>
      <c r="B3075" t="s">
        <v>41</v>
      </c>
      <c r="C3075" t="s">
        <v>42</v>
      </c>
      <c r="D3075" t="s">
        <v>43</v>
      </c>
      <c r="E3075">
        <f>"02"</f>
        <v>0</v>
      </c>
      <c r="F3075" t="s">
        <v>124</v>
      </c>
      <c r="G3075" t="s">
        <v>125</v>
      </c>
      <c r="H3075">
        <v>5613</v>
      </c>
      <c r="I3075" t="s">
        <v>2400</v>
      </c>
      <c r="J3075" t="s">
        <v>2401</v>
      </c>
      <c r="K3075" t="s">
        <v>48</v>
      </c>
      <c r="L3075" t="s">
        <v>49</v>
      </c>
      <c r="M3075">
        <v>11</v>
      </c>
      <c r="N3075" t="s">
        <v>2402</v>
      </c>
      <c r="O3075" t="s">
        <v>51</v>
      </c>
      <c r="P3075" t="s">
        <v>1733</v>
      </c>
      <c r="Q3075" t="s">
        <v>53</v>
      </c>
      <c r="R3075" t="s">
        <v>1708</v>
      </c>
      <c r="S3075" t="s">
        <v>237</v>
      </c>
      <c r="T3075" t="s">
        <v>55</v>
      </c>
      <c r="U3075" t="s">
        <v>2379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60</v>
      </c>
      <c r="AD3075" t="s">
        <v>61</v>
      </c>
      <c r="AE3075" t="s">
        <v>60</v>
      </c>
      <c r="AF3075" t="s">
        <v>2403</v>
      </c>
      <c r="AG3075" t="s">
        <v>2404</v>
      </c>
      <c r="AH3075">
        <v>28</v>
      </c>
      <c r="AI3075">
        <f>"02104     "</f>
        <v>0</v>
      </c>
      <c r="AJ3075" t="s">
        <v>205</v>
      </c>
      <c r="AK3075" t="s">
        <v>206</v>
      </c>
      <c r="AL3075" t="s">
        <v>2312</v>
      </c>
      <c r="AM3075" t="s">
        <v>2313</v>
      </c>
      <c r="AN3075" t="s">
        <v>1714</v>
      </c>
      <c r="AO3075" t="s">
        <v>70</v>
      </c>
    </row>
    <row r="3076" spans="1:41">
      <c r="A3076">
        <v>3069</v>
      </c>
      <c r="B3076" t="s">
        <v>41</v>
      </c>
      <c r="C3076" t="s">
        <v>42</v>
      </c>
      <c r="D3076" t="s">
        <v>43</v>
      </c>
      <c r="E3076">
        <f>"04"</f>
        <v>0</v>
      </c>
      <c r="F3076" t="s">
        <v>86</v>
      </c>
      <c r="G3076" t="s">
        <v>87</v>
      </c>
      <c r="H3076">
        <v>5720</v>
      </c>
      <c r="I3076" t="s">
        <v>2405</v>
      </c>
      <c r="J3076" t="s">
        <v>2406</v>
      </c>
      <c r="K3076" t="s">
        <v>48</v>
      </c>
      <c r="L3076" t="s">
        <v>49</v>
      </c>
      <c r="M3076">
        <v>13</v>
      </c>
      <c r="N3076" t="s">
        <v>2393</v>
      </c>
      <c r="O3076" t="s">
        <v>51</v>
      </c>
      <c r="P3076" t="s">
        <v>1733</v>
      </c>
      <c r="Q3076" t="s">
        <v>53</v>
      </c>
      <c r="R3076" t="s">
        <v>1708</v>
      </c>
      <c r="S3076" t="s">
        <v>237</v>
      </c>
      <c r="T3076" t="s">
        <v>55</v>
      </c>
      <c r="U3076" t="s">
        <v>965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60</v>
      </c>
      <c r="AD3076" t="s">
        <v>61</v>
      </c>
      <c r="AE3076" t="s">
        <v>60</v>
      </c>
      <c r="AF3076" t="s">
        <v>80</v>
      </c>
      <c r="AG3076" t="s">
        <v>80</v>
      </c>
      <c r="AH3076">
        <v>1</v>
      </c>
      <c r="AI3076">
        <f>"042       "</f>
        <v>0</v>
      </c>
      <c r="AJ3076" t="s">
        <v>788</v>
      </c>
      <c r="AK3076" t="s">
        <v>789</v>
      </c>
      <c r="AL3076" t="s">
        <v>121</v>
      </c>
      <c r="AM3076" t="s">
        <v>122</v>
      </c>
      <c r="AN3076" t="s">
        <v>286</v>
      </c>
      <c r="AO3076" t="s">
        <v>69</v>
      </c>
    </row>
    <row r="3077" spans="1:41">
      <c r="A3077">
        <v>3070</v>
      </c>
      <c r="B3077" t="s">
        <v>41</v>
      </c>
      <c r="C3077" t="s">
        <v>42</v>
      </c>
      <c r="D3077" t="s">
        <v>43</v>
      </c>
      <c r="E3077">
        <f>"04"</f>
        <v>0</v>
      </c>
      <c r="F3077" t="s">
        <v>86</v>
      </c>
      <c r="G3077" t="s">
        <v>87</v>
      </c>
      <c r="H3077">
        <v>5720</v>
      </c>
      <c r="I3077" t="s">
        <v>2405</v>
      </c>
      <c r="J3077" t="s">
        <v>2406</v>
      </c>
      <c r="K3077" t="s">
        <v>48</v>
      </c>
      <c r="L3077" t="s">
        <v>49</v>
      </c>
      <c r="M3077">
        <v>13</v>
      </c>
      <c r="N3077" t="s">
        <v>2393</v>
      </c>
      <c r="O3077" t="s">
        <v>51</v>
      </c>
      <c r="P3077" t="s">
        <v>1733</v>
      </c>
      <c r="Q3077" t="s">
        <v>53</v>
      </c>
      <c r="R3077" t="s">
        <v>1708</v>
      </c>
      <c r="S3077" t="s">
        <v>237</v>
      </c>
      <c r="T3077" t="s">
        <v>55</v>
      </c>
      <c r="U3077" t="s">
        <v>965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60</v>
      </c>
      <c r="AD3077" t="s">
        <v>61</v>
      </c>
      <c r="AE3077" t="s">
        <v>60</v>
      </c>
      <c r="AF3077" t="s">
        <v>80</v>
      </c>
      <c r="AG3077" t="s">
        <v>80</v>
      </c>
      <c r="AH3077">
        <v>2</v>
      </c>
      <c r="AI3077">
        <f>"042       "</f>
        <v>0</v>
      </c>
      <c r="AJ3077" t="s">
        <v>788</v>
      </c>
      <c r="AK3077" t="s">
        <v>789</v>
      </c>
      <c r="AL3077" t="s">
        <v>121</v>
      </c>
      <c r="AM3077" t="s">
        <v>122</v>
      </c>
      <c r="AN3077" t="s">
        <v>286</v>
      </c>
      <c r="AO3077" t="s">
        <v>71</v>
      </c>
    </row>
    <row r="3078" spans="1:41">
      <c r="A3078">
        <v>3071</v>
      </c>
      <c r="B3078" t="s">
        <v>41</v>
      </c>
      <c r="C3078" t="s">
        <v>42</v>
      </c>
      <c r="D3078" t="s">
        <v>43</v>
      </c>
      <c r="E3078">
        <f>"08"</f>
        <v>0</v>
      </c>
      <c r="F3078" t="s">
        <v>241</v>
      </c>
      <c r="G3078" t="s">
        <v>242</v>
      </c>
      <c r="H3078">
        <v>5747</v>
      </c>
      <c r="I3078" t="s">
        <v>2350</v>
      </c>
      <c r="J3078" t="s">
        <v>2351</v>
      </c>
      <c r="K3078" t="s">
        <v>48</v>
      </c>
      <c r="L3078" t="s">
        <v>49</v>
      </c>
      <c r="M3078">
        <v>11</v>
      </c>
      <c r="N3078" t="s">
        <v>2352</v>
      </c>
      <c r="O3078" t="s">
        <v>51</v>
      </c>
      <c r="P3078" t="s">
        <v>1733</v>
      </c>
      <c r="Q3078" t="s">
        <v>53</v>
      </c>
      <c r="R3078" t="s">
        <v>1708</v>
      </c>
      <c r="S3078" t="s">
        <v>237</v>
      </c>
      <c r="T3078" t="s">
        <v>55</v>
      </c>
      <c r="U3078" t="s">
        <v>965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61</v>
      </c>
      <c r="AD3078" t="s">
        <v>61</v>
      </c>
      <c r="AE3078" t="s">
        <v>60</v>
      </c>
      <c r="AF3078" t="s">
        <v>80</v>
      </c>
      <c r="AG3078" t="s">
        <v>80</v>
      </c>
      <c r="AH3078">
        <v>6</v>
      </c>
      <c r="AI3078">
        <f>"08101     "</f>
        <v>0</v>
      </c>
      <c r="AJ3078" t="s">
        <v>581</v>
      </c>
      <c r="AK3078" t="s">
        <v>582</v>
      </c>
      <c r="AL3078" t="s">
        <v>375</v>
      </c>
      <c r="AM3078" t="s">
        <v>376</v>
      </c>
      <c r="AN3078" t="s">
        <v>286</v>
      </c>
      <c r="AO3078" t="s">
        <v>85</v>
      </c>
    </row>
    <row r="3079" spans="1:41">
      <c r="A3079">
        <v>3072</v>
      </c>
      <c r="B3079" t="s">
        <v>41</v>
      </c>
      <c r="C3079" t="s">
        <v>42</v>
      </c>
      <c r="D3079" t="s">
        <v>43</v>
      </c>
      <c r="E3079">
        <f>"05"</f>
        <v>0</v>
      </c>
      <c r="F3079" t="s">
        <v>99</v>
      </c>
      <c r="G3079" t="s">
        <v>100</v>
      </c>
      <c r="H3079">
        <v>5747</v>
      </c>
      <c r="I3079" t="s">
        <v>2350</v>
      </c>
      <c r="J3079" t="s">
        <v>2351</v>
      </c>
      <c r="K3079" t="s">
        <v>48</v>
      </c>
      <c r="L3079" t="s">
        <v>49</v>
      </c>
      <c r="M3079">
        <v>11</v>
      </c>
      <c r="N3079" t="s">
        <v>2352</v>
      </c>
      <c r="O3079" t="s">
        <v>51</v>
      </c>
      <c r="P3079" t="s">
        <v>1733</v>
      </c>
      <c r="Q3079" t="s">
        <v>53</v>
      </c>
      <c r="R3079" t="s">
        <v>1708</v>
      </c>
      <c r="S3079" t="s">
        <v>237</v>
      </c>
      <c r="T3079" t="s">
        <v>55</v>
      </c>
      <c r="U3079" t="s">
        <v>965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61</v>
      </c>
      <c r="AD3079" t="s">
        <v>61</v>
      </c>
      <c r="AE3079" t="s">
        <v>60</v>
      </c>
      <c r="AF3079" t="s">
        <v>80</v>
      </c>
      <c r="AG3079" t="s">
        <v>80</v>
      </c>
      <c r="AH3079">
        <v>8</v>
      </c>
      <c r="AI3079">
        <f>"05201     "</f>
        <v>0</v>
      </c>
      <c r="AJ3079" t="s">
        <v>406</v>
      </c>
      <c r="AK3079" t="s">
        <v>407</v>
      </c>
      <c r="AL3079" t="s">
        <v>107</v>
      </c>
      <c r="AM3079" t="s">
        <v>108</v>
      </c>
      <c r="AN3079" t="s">
        <v>286</v>
      </c>
      <c r="AO3079" t="s">
        <v>85</v>
      </c>
    </row>
    <row r="3080" spans="1:41">
      <c r="A3080">
        <v>3073</v>
      </c>
      <c r="B3080" t="s">
        <v>41</v>
      </c>
      <c r="C3080" t="s">
        <v>42</v>
      </c>
      <c r="D3080" t="s">
        <v>43</v>
      </c>
      <c r="E3080">
        <f>"08"</f>
        <v>0</v>
      </c>
      <c r="F3080" t="s">
        <v>241</v>
      </c>
      <c r="G3080" t="s">
        <v>242</v>
      </c>
      <c r="H3080">
        <v>5747</v>
      </c>
      <c r="I3080" t="s">
        <v>2350</v>
      </c>
      <c r="J3080" t="s">
        <v>2351</v>
      </c>
      <c r="K3080" t="s">
        <v>48</v>
      </c>
      <c r="L3080" t="s">
        <v>49</v>
      </c>
      <c r="M3080">
        <v>11</v>
      </c>
      <c r="N3080" t="s">
        <v>2352</v>
      </c>
      <c r="O3080" t="s">
        <v>51</v>
      </c>
      <c r="P3080" t="s">
        <v>1733</v>
      </c>
      <c r="Q3080" t="s">
        <v>53</v>
      </c>
      <c r="R3080" t="s">
        <v>1708</v>
      </c>
      <c r="S3080" t="s">
        <v>237</v>
      </c>
      <c r="T3080" t="s">
        <v>55</v>
      </c>
      <c r="U3080" t="s">
        <v>965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61</v>
      </c>
      <c r="AD3080" t="s">
        <v>61</v>
      </c>
      <c r="AE3080" t="s">
        <v>60</v>
      </c>
      <c r="AF3080" t="s">
        <v>80</v>
      </c>
      <c r="AG3080" t="s">
        <v>80</v>
      </c>
      <c r="AH3080">
        <v>25</v>
      </c>
      <c r="AI3080">
        <f>"08101     "</f>
        <v>0</v>
      </c>
      <c r="AJ3080" t="s">
        <v>581</v>
      </c>
      <c r="AK3080" t="s">
        <v>582</v>
      </c>
      <c r="AL3080" t="s">
        <v>248</v>
      </c>
      <c r="AM3080" t="s">
        <v>249</v>
      </c>
      <c r="AN3080" t="s">
        <v>286</v>
      </c>
      <c r="AO3080" t="s">
        <v>85</v>
      </c>
    </row>
    <row r="3081" spans="1:41">
      <c r="A3081">
        <v>3074</v>
      </c>
      <c r="B3081" t="s">
        <v>41</v>
      </c>
      <c r="C3081" t="s">
        <v>42</v>
      </c>
      <c r="D3081" t="s">
        <v>43</v>
      </c>
      <c r="E3081">
        <f>"07"</f>
        <v>0</v>
      </c>
      <c r="F3081" t="s">
        <v>44</v>
      </c>
      <c r="G3081" t="s">
        <v>45</v>
      </c>
      <c r="H3081">
        <v>5747</v>
      </c>
      <c r="I3081" t="s">
        <v>2350</v>
      </c>
      <c r="J3081" t="s">
        <v>2351</v>
      </c>
      <c r="K3081" t="s">
        <v>48</v>
      </c>
      <c r="L3081" t="s">
        <v>49</v>
      </c>
      <c r="M3081">
        <v>11</v>
      </c>
      <c r="N3081" t="s">
        <v>2352</v>
      </c>
      <c r="O3081" t="s">
        <v>51</v>
      </c>
      <c r="P3081" t="s">
        <v>1733</v>
      </c>
      <c r="Q3081" t="s">
        <v>53</v>
      </c>
      <c r="R3081" t="s">
        <v>1708</v>
      </c>
      <c r="S3081" t="s">
        <v>237</v>
      </c>
      <c r="T3081" t="s">
        <v>55</v>
      </c>
      <c r="U3081" t="s">
        <v>965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28</v>
      </c>
      <c r="AI3081">
        <f>"07221     "</f>
        <v>0</v>
      </c>
      <c r="AJ3081" t="s">
        <v>353</v>
      </c>
      <c r="AK3081" t="s">
        <v>354</v>
      </c>
      <c r="AL3081" t="s">
        <v>444</v>
      </c>
      <c r="AM3081" t="s">
        <v>445</v>
      </c>
      <c r="AN3081" t="s">
        <v>286</v>
      </c>
      <c r="AO3081" t="s">
        <v>72</v>
      </c>
    </row>
    <row r="3082" spans="1:41">
      <c r="A3082">
        <v>3075</v>
      </c>
      <c r="B3082" t="s">
        <v>41</v>
      </c>
      <c r="C3082" t="s">
        <v>42</v>
      </c>
      <c r="D3082" t="s">
        <v>43</v>
      </c>
      <c r="E3082">
        <f>"05"</f>
        <v>0</v>
      </c>
      <c r="F3082" t="s">
        <v>99</v>
      </c>
      <c r="G3082" t="s">
        <v>100</v>
      </c>
      <c r="H3082">
        <v>5747</v>
      </c>
      <c r="I3082" t="s">
        <v>2350</v>
      </c>
      <c r="J3082" t="s">
        <v>2351</v>
      </c>
      <c r="K3082" t="s">
        <v>48</v>
      </c>
      <c r="L3082" t="s">
        <v>49</v>
      </c>
      <c r="M3082">
        <v>11</v>
      </c>
      <c r="N3082" t="s">
        <v>2352</v>
      </c>
      <c r="O3082" t="s">
        <v>51</v>
      </c>
      <c r="P3082" t="s">
        <v>1733</v>
      </c>
      <c r="Q3082" t="s">
        <v>53</v>
      </c>
      <c r="R3082" t="s">
        <v>1708</v>
      </c>
      <c r="S3082" t="s">
        <v>237</v>
      </c>
      <c r="T3082" t="s">
        <v>55</v>
      </c>
      <c r="U3082" t="s">
        <v>965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31</v>
      </c>
      <c r="AI3082">
        <f>"05201     "</f>
        <v>0</v>
      </c>
      <c r="AJ3082" t="s">
        <v>406</v>
      </c>
      <c r="AK3082" t="s">
        <v>407</v>
      </c>
      <c r="AL3082" t="s">
        <v>107</v>
      </c>
      <c r="AM3082" t="s">
        <v>108</v>
      </c>
      <c r="AN3082" t="s">
        <v>286</v>
      </c>
      <c r="AO3082" t="s">
        <v>85</v>
      </c>
    </row>
    <row r="3083" spans="1:41">
      <c r="A3083">
        <v>3076</v>
      </c>
      <c r="B3083" t="s">
        <v>41</v>
      </c>
      <c r="C3083" t="s">
        <v>42</v>
      </c>
      <c r="D3083" t="s">
        <v>43</v>
      </c>
      <c r="E3083">
        <f>"09"</f>
        <v>0</v>
      </c>
      <c r="F3083" t="s">
        <v>297</v>
      </c>
      <c r="G3083" t="s">
        <v>298</v>
      </c>
      <c r="H3083">
        <v>5747</v>
      </c>
      <c r="I3083" t="s">
        <v>2350</v>
      </c>
      <c r="J3083" t="s">
        <v>2351</v>
      </c>
      <c r="K3083" t="s">
        <v>48</v>
      </c>
      <c r="L3083" t="s">
        <v>49</v>
      </c>
      <c r="M3083">
        <v>11</v>
      </c>
      <c r="N3083" t="s">
        <v>2352</v>
      </c>
      <c r="O3083" t="s">
        <v>51</v>
      </c>
      <c r="P3083" t="s">
        <v>1733</v>
      </c>
      <c r="Q3083" t="s">
        <v>53</v>
      </c>
      <c r="R3083" t="s">
        <v>1708</v>
      </c>
      <c r="S3083" t="s">
        <v>237</v>
      </c>
      <c r="T3083" t="s">
        <v>55</v>
      </c>
      <c r="U3083" t="s">
        <v>965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37</v>
      </c>
      <c r="AI3083">
        <f>"09102     "</f>
        <v>0</v>
      </c>
      <c r="AJ3083" t="s">
        <v>645</v>
      </c>
      <c r="AK3083" t="s">
        <v>646</v>
      </c>
      <c r="AL3083" t="s">
        <v>454</v>
      </c>
      <c r="AM3083" t="s">
        <v>455</v>
      </c>
      <c r="AN3083" t="s">
        <v>286</v>
      </c>
      <c r="AO3083" t="s">
        <v>1505</v>
      </c>
    </row>
    <row r="3084" spans="1:41">
      <c r="A3084">
        <v>3077</v>
      </c>
      <c r="B3084" t="s">
        <v>41</v>
      </c>
      <c r="C3084" t="s">
        <v>42</v>
      </c>
      <c r="D3084" t="s">
        <v>43</v>
      </c>
      <c r="E3084">
        <f>"05"</f>
        <v>0</v>
      </c>
      <c r="F3084" t="s">
        <v>99</v>
      </c>
      <c r="G3084" t="s">
        <v>100</v>
      </c>
      <c r="H3084">
        <v>5747</v>
      </c>
      <c r="I3084" t="s">
        <v>2350</v>
      </c>
      <c r="J3084" t="s">
        <v>2351</v>
      </c>
      <c r="K3084" t="s">
        <v>48</v>
      </c>
      <c r="L3084" t="s">
        <v>49</v>
      </c>
      <c r="M3084">
        <v>11</v>
      </c>
      <c r="N3084" t="s">
        <v>2352</v>
      </c>
      <c r="O3084" t="s">
        <v>51</v>
      </c>
      <c r="P3084" t="s">
        <v>1733</v>
      </c>
      <c r="Q3084" t="s">
        <v>53</v>
      </c>
      <c r="R3084" t="s">
        <v>1708</v>
      </c>
      <c r="S3084" t="s">
        <v>237</v>
      </c>
      <c r="T3084" t="s">
        <v>55</v>
      </c>
      <c r="U3084" t="s">
        <v>965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50</v>
      </c>
      <c r="AI3084">
        <f>"05132     "</f>
        <v>0</v>
      </c>
      <c r="AJ3084" t="s">
        <v>494</v>
      </c>
      <c r="AK3084" t="s">
        <v>495</v>
      </c>
      <c r="AL3084" t="s">
        <v>107</v>
      </c>
      <c r="AM3084" t="s">
        <v>108</v>
      </c>
      <c r="AN3084" t="s">
        <v>286</v>
      </c>
      <c r="AO3084" t="s">
        <v>1505</v>
      </c>
    </row>
    <row r="3085" spans="1:41">
      <c r="A3085">
        <v>3137</v>
      </c>
      <c r="B3085" t="s">
        <v>41</v>
      </c>
      <c r="C3085" t="s">
        <v>42</v>
      </c>
      <c r="D3085" t="s">
        <v>43</v>
      </c>
      <c r="E3085">
        <f>"05"</f>
        <v>0</v>
      </c>
      <c r="F3085" t="s">
        <v>99</v>
      </c>
      <c r="G3085" t="s">
        <v>100</v>
      </c>
      <c r="H3085">
        <v>5866</v>
      </c>
      <c r="I3085" t="s">
        <v>1730</v>
      </c>
      <c r="J3085" t="s">
        <v>1731</v>
      </c>
      <c r="K3085" t="s">
        <v>48</v>
      </c>
      <c r="L3085" t="s">
        <v>49</v>
      </c>
      <c r="M3085">
        <v>12</v>
      </c>
      <c r="N3085" t="s">
        <v>1732</v>
      </c>
      <c r="O3085" t="s">
        <v>51</v>
      </c>
      <c r="P3085" t="s">
        <v>1733</v>
      </c>
      <c r="Q3085" t="s">
        <v>53</v>
      </c>
      <c r="R3085" t="s">
        <v>1708</v>
      </c>
      <c r="S3085" t="s">
        <v>237</v>
      </c>
      <c r="T3085" t="s">
        <v>55</v>
      </c>
      <c r="U3085" t="s">
        <v>965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60</v>
      </c>
      <c r="AD3085" t="s">
        <v>61</v>
      </c>
      <c r="AE3085" t="s">
        <v>60</v>
      </c>
      <c r="AF3085" t="s">
        <v>1734</v>
      </c>
      <c r="AG3085" t="s">
        <v>1735</v>
      </c>
      <c r="AH3085">
        <v>7</v>
      </c>
      <c r="AI3085">
        <f>"05201     "</f>
        <v>0</v>
      </c>
      <c r="AJ3085" t="s">
        <v>406</v>
      </c>
      <c r="AK3085" t="s">
        <v>407</v>
      </c>
      <c r="AL3085" t="s">
        <v>107</v>
      </c>
      <c r="AM3085" t="s">
        <v>108</v>
      </c>
      <c r="AN3085" t="s">
        <v>1714</v>
      </c>
      <c r="AO3085" t="s">
        <v>70</v>
      </c>
    </row>
    <row r="3086" spans="1:41">
      <c r="A3086">
        <v>3078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5747</v>
      </c>
      <c r="I3086" t="s">
        <v>2350</v>
      </c>
      <c r="J3086" t="s">
        <v>2351</v>
      </c>
      <c r="K3086" t="s">
        <v>48</v>
      </c>
      <c r="L3086" t="s">
        <v>49</v>
      </c>
      <c r="M3086">
        <v>11</v>
      </c>
      <c r="N3086" t="s">
        <v>2352</v>
      </c>
      <c r="O3086" t="s">
        <v>51</v>
      </c>
      <c r="P3086" t="s">
        <v>1733</v>
      </c>
      <c r="Q3086" t="s">
        <v>53</v>
      </c>
      <c r="R3086" t="s">
        <v>1708</v>
      </c>
      <c r="S3086" t="s">
        <v>237</v>
      </c>
      <c r="T3086" t="s">
        <v>55</v>
      </c>
      <c r="U3086" t="s">
        <v>965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61</v>
      </c>
      <c r="AD3086" t="s">
        <v>61</v>
      </c>
      <c r="AE3086" t="s">
        <v>60</v>
      </c>
      <c r="AF3086" t="s">
        <v>80</v>
      </c>
      <c r="AG3086" t="s">
        <v>80</v>
      </c>
      <c r="AH3086">
        <v>63</v>
      </c>
      <c r="AI3086">
        <f>"07221     "</f>
        <v>0</v>
      </c>
      <c r="AJ3086" t="s">
        <v>353</v>
      </c>
      <c r="AK3086" t="s">
        <v>354</v>
      </c>
      <c r="AL3086" t="s">
        <v>66</v>
      </c>
      <c r="AM3086" t="s">
        <v>67</v>
      </c>
      <c r="AN3086" t="s">
        <v>286</v>
      </c>
      <c r="AO3086" t="s">
        <v>85</v>
      </c>
    </row>
    <row r="3087" spans="1:41">
      <c r="A3087">
        <v>3079</v>
      </c>
      <c r="B3087" t="s">
        <v>41</v>
      </c>
      <c r="C3087" t="s">
        <v>42</v>
      </c>
      <c r="D3087" t="s">
        <v>43</v>
      </c>
      <c r="E3087">
        <f>"07"</f>
        <v>0</v>
      </c>
      <c r="F3087" t="s">
        <v>44</v>
      </c>
      <c r="G3087" t="s">
        <v>45</v>
      </c>
      <c r="H3087">
        <v>5747</v>
      </c>
      <c r="I3087" t="s">
        <v>2350</v>
      </c>
      <c r="J3087" t="s">
        <v>2351</v>
      </c>
      <c r="K3087" t="s">
        <v>48</v>
      </c>
      <c r="L3087" t="s">
        <v>49</v>
      </c>
      <c r="M3087">
        <v>11</v>
      </c>
      <c r="N3087" t="s">
        <v>2352</v>
      </c>
      <c r="O3087" t="s">
        <v>51</v>
      </c>
      <c r="P3087" t="s">
        <v>1733</v>
      </c>
      <c r="Q3087" t="s">
        <v>53</v>
      </c>
      <c r="R3087" t="s">
        <v>1708</v>
      </c>
      <c r="S3087" t="s">
        <v>237</v>
      </c>
      <c r="T3087" t="s">
        <v>55</v>
      </c>
      <c r="U3087" t="s">
        <v>965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64</v>
      </c>
      <c r="AI3087">
        <f>"07221     "</f>
        <v>0</v>
      </c>
      <c r="AJ3087" t="s">
        <v>353</v>
      </c>
      <c r="AK3087" t="s">
        <v>354</v>
      </c>
      <c r="AL3087" t="s">
        <v>96</v>
      </c>
      <c r="AM3087" t="s">
        <v>97</v>
      </c>
      <c r="AN3087" t="s">
        <v>286</v>
      </c>
      <c r="AO3087" t="s">
        <v>85</v>
      </c>
    </row>
    <row r="3088" spans="1:41">
      <c r="A3088">
        <v>3080</v>
      </c>
      <c r="B3088" t="s">
        <v>41</v>
      </c>
      <c r="C3088" t="s">
        <v>42</v>
      </c>
      <c r="D3088" t="s">
        <v>43</v>
      </c>
      <c r="E3088">
        <f>"07"</f>
        <v>0</v>
      </c>
      <c r="F3088" t="s">
        <v>44</v>
      </c>
      <c r="G3088" t="s">
        <v>45</v>
      </c>
      <c r="H3088">
        <v>5747</v>
      </c>
      <c r="I3088" t="s">
        <v>2350</v>
      </c>
      <c r="J3088" t="s">
        <v>2351</v>
      </c>
      <c r="K3088" t="s">
        <v>48</v>
      </c>
      <c r="L3088" t="s">
        <v>49</v>
      </c>
      <c r="M3088">
        <v>11</v>
      </c>
      <c r="N3088" t="s">
        <v>2352</v>
      </c>
      <c r="O3088" t="s">
        <v>51</v>
      </c>
      <c r="P3088" t="s">
        <v>1733</v>
      </c>
      <c r="Q3088" t="s">
        <v>53</v>
      </c>
      <c r="R3088" t="s">
        <v>1708</v>
      </c>
      <c r="S3088" t="s">
        <v>237</v>
      </c>
      <c r="T3088" t="s">
        <v>55</v>
      </c>
      <c r="U3088" t="s">
        <v>965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61</v>
      </c>
      <c r="AD3088" t="s">
        <v>61</v>
      </c>
      <c r="AE3088" t="s">
        <v>60</v>
      </c>
      <c r="AF3088" t="s">
        <v>80</v>
      </c>
      <c r="AG3088" t="s">
        <v>80</v>
      </c>
      <c r="AH3088">
        <v>67</v>
      </c>
      <c r="AI3088">
        <f>"07221     "</f>
        <v>0</v>
      </c>
      <c r="AJ3088" t="s">
        <v>353</v>
      </c>
      <c r="AK3088" t="s">
        <v>354</v>
      </c>
      <c r="AL3088" t="s">
        <v>96</v>
      </c>
      <c r="AM3088" t="s">
        <v>97</v>
      </c>
      <c r="AN3088" t="s">
        <v>286</v>
      </c>
      <c r="AO3088" t="s">
        <v>85</v>
      </c>
    </row>
    <row r="3089" spans="1:41">
      <c r="A3089">
        <v>3081</v>
      </c>
      <c r="B3089" t="s">
        <v>41</v>
      </c>
      <c r="C3089" t="s">
        <v>42</v>
      </c>
      <c r="D3089" t="s">
        <v>43</v>
      </c>
      <c r="E3089">
        <f>"07"</f>
        <v>0</v>
      </c>
      <c r="F3089" t="s">
        <v>44</v>
      </c>
      <c r="G3089" t="s">
        <v>45</v>
      </c>
      <c r="H3089">
        <v>5747</v>
      </c>
      <c r="I3089" t="s">
        <v>2350</v>
      </c>
      <c r="J3089" t="s">
        <v>2351</v>
      </c>
      <c r="K3089" t="s">
        <v>48</v>
      </c>
      <c r="L3089" t="s">
        <v>49</v>
      </c>
      <c r="M3089">
        <v>11</v>
      </c>
      <c r="N3089" t="s">
        <v>2352</v>
      </c>
      <c r="O3089" t="s">
        <v>51</v>
      </c>
      <c r="P3089" t="s">
        <v>1733</v>
      </c>
      <c r="Q3089" t="s">
        <v>53</v>
      </c>
      <c r="R3089" t="s">
        <v>1708</v>
      </c>
      <c r="S3089" t="s">
        <v>237</v>
      </c>
      <c r="T3089" t="s">
        <v>55</v>
      </c>
      <c r="U3089" t="s">
        <v>965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68</v>
      </c>
      <c r="AI3089">
        <f>"07221     "</f>
        <v>0</v>
      </c>
      <c r="AJ3089" t="s">
        <v>353</v>
      </c>
      <c r="AK3089" t="s">
        <v>354</v>
      </c>
      <c r="AL3089" t="s">
        <v>96</v>
      </c>
      <c r="AM3089" t="s">
        <v>97</v>
      </c>
      <c r="AN3089" t="s">
        <v>286</v>
      </c>
      <c r="AO3089" t="s">
        <v>85</v>
      </c>
    </row>
    <row r="3090" spans="1:41">
      <c r="A3090">
        <v>3082</v>
      </c>
      <c r="B3090" t="s">
        <v>41</v>
      </c>
      <c r="C3090" t="s">
        <v>42</v>
      </c>
      <c r="D3090" t="s">
        <v>43</v>
      </c>
      <c r="E3090">
        <f>"02"</f>
        <v>0</v>
      </c>
      <c r="F3090" t="s">
        <v>124</v>
      </c>
      <c r="G3090" t="s">
        <v>125</v>
      </c>
      <c r="H3090">
        <v>5747</v>
      </c>
      <c r="I3090" t="s">
        <v>2350</v>
      </c>
      <c r="J3090" t="s">
        <v>2351</v>
      </c>
      <c r="K3090" t="s">
        <v>48</v>
      </c>
      <c r="L3090" t="s">
        <v>49</v>
      </c>
      <c r="M3090">
        <v>11</v>
      </c>
      <c r="N3090" t="s">
        <v>2352</v>
      </c>
      <c r="O3090" t="s">
        <v>51</v>
      </c>
      <c r="P3090" t="s">
        <v>1733</v>
      </c>
      <c r="Q3090" t="s">
        <v>53</v>
      </c>
      <c r="R3090" t="s">
        <v>1708</v>
      </c>
      <c r="S3090" t="s">
        <v>237</v>
      </c>
      <c r="T3090" t="s">
        <v>55</v>
      </c>
      <c r="U3090" t="s">
        <v>965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74</v>
      </c>
      <c r="AI3090">
        <f>"02001     "</f>
        <v>0</v>
      </c>
      <c r="AJ3090" t="s">
        <v>834</v>
      </c>
      <c r="AK3090" t="s">
        <v>835</v>
      </c>
      <c r="AL3090" t="s">
        <v>207</v>
      </c>
      <c r="AM3090" t="s">
        <v>208</v>
      </c>
      <c r="AN3090" t="s">
        <v>286</v>
      </c>
      <c r="AO3090" t="s">
        <v>253</v>
      </c>
    </row>
    <row r="3091" spans="1:41">
      <c r="A3091">
        <v>3138</v>
      </c>
      <c r="B3091" t="s">
        <v>41</v>
      </c>
      <c r="C3091" t="s">
        <v>42</v>
      </c>
      <c r="D3091" t="s">
        <v>43</v>
      </c>
      <c r="E3091">
        <f>"05"</f>
        <v>0</v>
      </c>
      <c r="F3091" t="s">
        <v>99</v>
      </c>
      <c r="G3091" t="s">
        <v>100</v>
      </c>
      <c r="H3091">
        <v>5866</v>
      </c>
      <c r="I3091" t="s">
        <v>1730</v>
      </c>
      <c r="J3091" t="s">
        <v>1731</v>
      </c>
      <c r="K3091" t="s">
        <v>48</v>
      </c>
      <c r="L3091" t="s">
        <v>49</v>
      </c>
      <c r="M3091">
        <v>12</v>
      </c>
      <c r="N3091" t="s">
        <v>1732</v>
      </c>
      <c r="O3091" t="s">
        <v>51</v>
      </c>
      <c r="P3091" t="s">
        <v>1733</v>
      </c>
      <c r="Q3091" t="s">
        <v>53</v>
      </c>
      <c r="R3091" t="s">
        <v>1708</v>
      </c>
      <c r="S3091" t="s">
        <v>237</v>
      </c>
      <c r="T3091" t="s">
        <v>55</v>
      </c>
      <c r="U3091" t="s">
        <v>965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60</v>
      </c>
      <c r="AD3091" t="s">
        <v>61</v>
      </c>
      <c r="AE3091" t="s">
        <v>60</v>
      </c>
      <c r="AF3091" t="s">
        <v>1734</v>
      </c>
      <c r="AG3091" t="s">
        <v>1735</v>
      </c>
      <c r="AH3091">
        <v>8</v>
      </c>
      <c r="AI3091">
        <f>"05201     "</f>
        <v>0</v>
      </c>
      <c r="AJ3091" t="s">
        <v>406</v>
      </c>
      <c r="AK3091" t="s">
        <v>407</v>
      </c>
      <c r="AL3091" t="s">
        <v>107</v>
      </c>
      <c r="AM3091" t="s">
        <v>108</v>
      </c>
      <c r="AN3091" t="s">
        <v>1714</v>
      </c>
      <c r="AO3091" t="s">
        <v>70</v>
      </c>
    </row>
    <row r="3092" spans="1:41">
      <c r="A3092">
        <v>3083</v>
      </c>
      <c r="B3092" t="s">
        <v>41</v>
      </c>
      <c r="C3092" t="s">
        <v>42</v>
      </c>
      <c r="D3092" t="s">
        <v>43</v>
      </c>
      <c r="E3092">
        <f>"03"</f>
        <v>0</v>
      </c>
      <c r="F3092" t="s">
        <v>73</v>
      </c>
      <c r="G3092" t="s">
        <v>74</v>
      </c>
      <c r="H3092">
        <v>5747</v>
      </c>
      <c r="I3092" t="s">
        <v>2350</v>
      </c>
      <c r="J3092" t="s">
        <v>2351</v>
      </c>
      <c r="K3092" t="s">
        <v>48</v>
      </c>
      <c r="L3092" t="s">
        <v>49</v>
      </c>
      <c r="M3092">
        <v>11</v>
      </c>
      <c r="N3092" t="s">
        <v>2352</v>
      </c>
      <c r="O3092" t="s">
        <v>51</v>
      </c>
      <c r="P3092" t="s">
        <v>1733</v>
      </c>
      <c r="Q3092" t="s">
        <v>53</v>
      </c>
      <c r="R3092" t="s">
        <v>1708</v>
      </c>
      <c r="S3092" t="s">
        <v>237</v>
      </c>
      <c r="T3092" t="s">
        <v>55</v>
      </c>
      <c r="U3092" t="s">
        <v>965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78</v>
      </c>
      <c r="AI3092">
        <f>"03101     "</f>
        <v>0</v>
      </c>
      <c r="AJ3092" t="s">
        <v>81</v>
      </c>
      <c r="AK3092" t="s">
        <v>82</v>
      </c>
      <c r="AL3092" t="s">
        <v>83</v>
      </c>
      <c r="AM3092" t="s">
        <v>84</v>
      </c>
      <c r="AN3092" t="s">
        <v>286</v>
      </c>
      <c r="AO3092" t="s">
        <v>85</v>
      </c>
    </row>
    <row r="3093" spans="1:41">
      <c r="A3093">
        <v>3084</v>
      </c>
      <c r="B3093" t="s">
        <v>41</v>
      </c>
      <c r="C3093" t="s">
        <v>42</v>
      </c>
      <c r="D3093" t="s">
        <v>43</v>
      </c>
      <c r="E3093">
        <f>"07"</f>
        <v>0</v>
      </c>
      <c r="F3093" t="s">
        <v>44</v>
      </c>
      <c r="G3093" t="s">
        <v>45</v>
      </c>
      <c r="H3093">
        <v>5747</v>
      </c>
      <c r="I3093" t="s">
        <v>2350</v>
      </c>
      <c r="J3093" t="s">
        <v>2351</v>
      </c>
      <c r="K3093" t="s">
        <v>48</v>
      </c>
      <c r="L3093" t="s">
        <v>49</v>
      </c>
      <c r="M3093">
        <v>11</v>
      </c>
      <c r="N3093" t="s">
        <v>2352</v>
      </c>
      <c r="O3093" t="s">
        <v>51</v>
      </c>
      <c r="P3093" t="s">
        <v>1733</v>
      </c>
      <c r="Q3093" t="s">
        <v>53</v>
      </c>
      <c r="R3093" t="s">
        <v>1708</v>
      </c>
      <c r="S3093" t="s">
        <v>237</v>
      </c>
      <c r="T3093" t="s">
        <v>55</v>
      </c>
      <c r="U3093" t="s">
        <v>965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79</v>
      </c>
      <c r="AI3093">
        <f>"07221     "</f>
        <v>0</v>
      </c>
      <c r="AJ3093" t="s">
        <v>353</v>
      </c>
      <c r="AK3093" t="s">
        <v>354</v>
      </c>
      <c r="AL3093" t="s">
        <v>96</v>
      </c>
      <c r="AM3093" t="s">
        <v>97</v>
      </c>
      <c r="AN3093" t="s">
        <v>286</v>
      </c>
      <c r="AO3093" t="s">
        <v>253</v>
      </c>
    </row>
    <row r="3094" spans="1:41">
      <c r="A3094">
        <v>3085</v>
      </c>
      <c r="B3094" t="s">
        <v>41</v>
      </c>
      <c r="C3094" t="s">
        <v>42</v>
      </c>
      <c r="D3094" t="s">
        <v>43</v>
      </c>
      <c r="E3094">
        <f>"08"</f>
        <v>0</v>
      </c>
      <c r="F3094" t="s">
        <v>241</v>
      </c>
      <c r="G3094" t="s">
        <v>242</v>
      </c>
      <c r="H3094">
        <v>5747</v>
      </c>
      <c r="I3094" t="s">
        <v>2350</v>
      </c>
      <c r="J3094" t="s">
        <v>2351</v>
      </c>
      <c r="K3094" t="s">
        <v>48</v>
      </c>
      <c r="L3094" t="s">
        <v>49</v>
      </c>
      <c r="M3094">
        <v>11</v>
      </c>
      <c r="N3094" t="s">
        <v>2352</v>
      </c>
      <c r="O3094" t="s">
        <v>51</v>
      </c>
      <c r="P3094" t="s">
        <v>1733</v>
      </c>
      <c r="Q3094" t="s">
        <v>53</v>
      </c>
      <c r="R3094" t="s">
        <v>1708</v>
      </c>
      <c r="S3094" t="s">
        <v>237</v>
      </c>
      <c r="T3094" t="s">
        <v>55</v>
      </c>
      <c r="U3094" t="s">
        <v>965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61</v>
      </c>
      <c r="AD3094" t="s">
        <v>61</v>
      </c>
      <c r="AE3094" t="s">
        <v>60</v>
      </c>
      <c r="AF3094" t="s">
        <v>80</v>
      </c>
      <c r="AG3094" t="s">
        <v>80</v>
      </c>
      <c r="AH3094">
        <v>84</v>
      </c>
      <c r="AI3094">
        <f>"08101     "</f>
        <v>0</v>
      </c>
      <c r="AJ3094" t="s">
        <v>581</v>
      </c>
      <c r="AK3094" t="s">
        <v>582</v>
      </c>
      <c r="AL3094" t="s">
        <v>375</v>
      </c>
      <c r="AM3094" t="s">
        <v>376</v>
      </c>
      <c r="AN3094" t="s">
        <v>286</v>
      </c>
      <c r="AO3094" t="s">
        <v>85</v>
      </c>
    </row>
    <row r="3095" spans="1:41">
      <c r="A3095">
        <v>3086</v>
      </c>
      <c r="B3095" t="s">
        <v>41</v>
      </c>
      <c r="C3095" t="s">
        <v>42</v>
      </c>
      <c r="D3095" t="s">
        <v>43</v>
      </c>
      <c r="E3095">
        <f>"06"</f>
        <v>0</v>
      </c>
      <c r="F3095" t="s">
        <v>448</v>
      </c>
      <c r="G3095" t="s">
        <v>449</v>
      </c>
      <c r="H3095">
        <v>5747</v>
      </c>
      <c r="I3095" t="s">
        <v>2350</v>
      </c>
      <c r="J3095" t="s">
        <v>2351</v>
      </c>
      <c r="K3095" t="s">
        <v>48</v>
      </c>
      <c r="L3095" t="s">
        <v>49</v>
      </c>
      <c r="M3095">
        <v>11</v>
      </c>
      <c r="N3095" t="s">
        <v>2352</v>
      </c>
      <c r="O3095" t="s">
        <v>51</v>
      </c>
      <c r="P3095" t="s">
        <v>1733</v>
      </c>
      <c r="Q3095" t="s">
        <v>53</v>
      </c>
      <c r="R3095" t="s">
        <v>1708</v>
      </c>
      <c r="S3095" t="s">
        <v>237</v>
      </c>
      <c r="T3095" t="s">
        <v>55</v>
      </c>
      <c r="U3095" t="s">
        <v>965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86</v>
      </c>
      <c r="AI3095">
        <f>"06001     "</f>
        <v>0</v>
      </c>
      <c r="AJ3095" t="s">
        <v>637</v>
      </c>
      <c r="AK3095" t="s">
        <v>638</v>
      </c>
      <c r="AL3095" t="s">
        <v>454</v>
      </c>
      <c r="AM3095" t="s">
        <v>455</v>
      </c>
      <c r="AN3095" t="s">
        <v>286</v>
      </c>
      <c r="AO3095" t="s">
        <v>276</v>
      </c>
    </row>
    <row r="3096" spans="1:41">
      <c r="A3096">
        <v>3087</v>
      </c>
      <c r="B3096" t="s">
        <v>41</v>
      </c>
      <c r="C3096" t="s">
        <v>42</v>
      </c>
      <c r="D3096" t="s">
        <v>43</v>
      </c>
      <c r="E3096">
        <f>"09"</f>
        <v>0</v>
      </c>
      <c r="F3096" t="s">
        <v>297</v>
      </c>
      <c r="G3096" t="s">
        <v>298</v>
      </c>
      <c r="H3096">
        <v>5747</v>
      </c>
      <c r="I3096" t="s">
        <v>2350</v>
      </c>
      <c r="J3096" t="s">
        <v>2351</v>
      </c>
      <c r="K3096" t="s">
        <v>48</v>
      </c>
      <c r="L3096" t="s">
        <v>49</v>
      </c>
      <c r="M3096">
        <v>11</v>
      </c>
      <c r="N3096" t="s">
        <v>2352</v>
      </c>
      <c r="O3096" t="s">
        <v>51</v>
      </c>
      <c r="P3096" t="s">
        <v>1733</v>
      </c>
      <c r="Q3096" t="s">
        <v>53</v>
      </c>
      <c r="R3096" t="s">
        <v>1708</v>
      </c>
      <c r="S3096" t="s">
        <v>237</v>
      </c>
      <c r="T3096" t="s">
        <v>55</v>
      </c>
      <c r="U3096" t="s">
        <v>965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87</v>
      </c>
      <c r="AI3096">
        <f>"09102     "</f>
        <v>0</v>
      </c>
      <c r="AJ3096" t="s">
        <v>645</v>
      </c>
      <c r="AK3096" t="s">
        <v>646</v>
      </c>
      <c r="AL3096" t="s">
        <v>575</v>
      </c>
      <c r="AM3096" t="s">
        <v>576</v>
      </c>
      <c r="AN3096" t="s">
        <v>286</v>
      </c>
      <c r="AO3096" t="s">
        <v>85</v>
      </c>
    </row>
    <row r="3097" spans="1:41">
      <c r="A3097">
        <v>3090</v>
      </c>
      <c r="B3097" t="s">
        <v>41</v>
      </c>
      <c r="C3097" t="s">
        <v>42</v>
      </c>
      <c r="D3097" t="s">
        <v>43</v>
      </c>
      <c r="E3097">
        <f>"08"</f>
        <v>0</v>
      </c>
      <c r="F3097" t="s">
        <v>241</v>
      </c>
      <c r="G3097" t="s">
        <v>242</v>
      </c>
      <c r="H3097">
        <v>5747</v>
      </c>
      <c r="I3097" t="s">
        <v>2350</v>
      </c>
      <c r="J3097" t="s">
        <v>2351</v>
      </c>
      <c r="K3097" t="s">
        <v>48</v>
      </c>
      <c r="L3097" t="s">
        <v>49</v>
      </c>
      <c r="M3097">
        <v>11</v>
      </c>
      <c r="N3097" t="s">
        <v>2352</v>
      </c>
      <c r="O3097" t="s">
        <v>51</v>
      </c>
      <c r="P3097" t="s">
        <v>1733</v>
      </c>
      <c r="Q3097" t="s">
        <v>53</v>
      </c>
      <c r="R3097" t="s">
        <v>1708</v>
      </c>
      <c r="S3097" t="s">
        <v>237</v>
      </c>
      <c r="T3097" t="s">
        <v>55</v>
      </c>
      <c r="U3097" t="s">
        <v>965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96</v>
      </c>
      <c r="AI3097">
        <f>"08101     "</f>
        <v>0</v>
      </c>
      <c r="AJ3097" t="s">
        <v>581</v>
      </c>
      <c r="AK3097" t="s">
        <v>582</v>
      </c>
      <c r="AL3097" t="s">
        <v>375</v>
      </c>
      <c r="AM3097" t="s">
        <v>376</v>
      </c>
      <c r="AN3097" t="s">
        <v>286</v>
      </c>
      <c r="AO3097" t="s">
        <v>85</v>
      </c>
    </row>
    <row r="3098" spans="1:41">
      <c r="A3098">
        <v>3091</v>
      </c>
      <c r="B3098" t="s">
        <v>41</v>
      </c>
      <c r="C3098" t="s">
        <v>42</v>
      </c>
      <c r="D3098" t="s">
        <v>43</v>
      </c>
      <c r="E3098">
        <f>"05"</f>
        <v>0</v>
      </c>
      <c r="F3098" t="s">
        <v>99</v>
      </c>
      <c r="G3098" t="s">
        <v>100</v>
      </c>
      <c r="H3098">
        <v>5747</v>
      </c>
      <c r="I3098" t="s">
        <v>2350</v>
      </c>
      <c r="J3098" t="s">
        <v>2351</v>
      </c>
      <c r="K3098" t="s">
        <v>48</v>
      </c>
      <c r="L3098" t="s">
        <v>49</v>
      </c>
      <c r="M3098">
        <v>11</v>
      </c>
      <c r="N3098" t="s">
        <v>2352</v>
      </c>
      <c r="O3098" t="s">
        <v>51</v>
      </c>
      <c r="P3098" t="s">
        <v>1733</v>
      </c>
      <c r="Q3098" t="s">
        <v>53</v>
      </c>
      <c r="R3098" t="s">
        <v>1708</v>
      </c>
      <c r="S3098" t="s">
        <v>237</v>
      </c>
      <c r="T3098" t="s">
        <v>55</v>
      </c>
      <c r="U3098" t="s">
        <v>965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99</v>
      </c>
      <c r="AI3098">
        <f>"05201     "</f>
        <v>0</v>
      </c>
      <c r="AJ3098" t="s">
        <v>406</v>
      </c>
      <c r="AK3098" t="s">
        <v>407</v>
      </c>
      <c r="AL3098" t="s">
        <v>107</v>
      </c>
      <c r="AM3098" t="s">
        <v>108</v>
      </c>
      <c r="AN3098" t="s">
        <v>286</v>
      </c>
      <c r="AO3098" t="s">
        <v>85</v>
      </c>
    </row>
    <row r="3099" spans="1:41">
      <c r="A3099">
        <v>3092</v>
      </c>
      <c r="B3099" t="s">
        <v>41</v>
      </c>
      <c r="C3099" t="s">
        <v>42</v>
      </c>
      <c r="D3099" t="s">
        <v>43</v>
      </c>
      <c r="E3099">
        <f>"05"</f>
        <v>0</v>
      </c>
      <c r="F3099" t="s">
        <v>99</v>
      </c>
      <c r="G3099" t="s">
        <v>100</v>
      </c>
      <c r="H3099">
        <v>5747</v>
      </c>
      <c r="I3099" t="s">
        <v>2350</v>
      </c>
      <c r="J3099" t="s">
        <v>2351</v>
      </c>
      <c r="K3099" t="s">
        <v>48</v>
      </c>
      <c r="L3099" t="s">
        <v>49</v>
      </c>
      <c r="M3099">
        <v>11</v>
      </c>
      <c r="N3099" t="s">
        <v>2352</v>
      </c>
      <c r="O3099" t="s">
        <v>51</v>
      </c>
      <c r="P3099" t="s">
        <v>1733</v>
      </c>
      <c r="Q3099" t="s">
        <v>53</v>
      </c>
      <c r="R3099" t="s">
        <v>1708</v>
      </c>
      <c r="S3099" t="s">
        <v>237</v>
      </c>
      <c r="T3099" t="s">
        <v>55</v>
      </c>
      <c r="U3099" t="s">
        <v>965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100</v>
      </c>
      <c r="AI3099">
        <f>"05201     "</f>
        <v>0</v>
      </c>
      <c r="AJ3099" t="s">
        <v>406</v>
      </c>
      <c r="AK3099" t="s">
        <v>407</v>
      </c>
      <c r="AL3099" t="s">
        <v>107</v>
      </c>
      <c r="AM3099" t="s">
        <v>108</v>
      </c>
      <c r="AN3099" t="s">
        <v>286</v>
      </c>
      <c r="AO3099" t="s">
        <v>70</v>
      </c>
    </row>
    <row r="3100" spans="1:41">
      <c r="A3100">
        <v>3093</v>
      </c>
      <c r="B3100" t="s">
        <v>41</v>
      </c>
      <c r="C3100" t="s">
        <v>42</v>
      </c>
      <c r="D3100" t="s">
        <v>43</v>
      </c>
      <c r="E3100">
        <f>"05"</f>
        <v>0</v>
      </c>
      <c r="F3100" t="s">
        <v>99</v>
      </c>
      <c r="G3100" t="s">
        <v>100</v>
      </c>
      <c r="H3100">
        <v>5747</v>
      </c>
      <c r="I3100" t="s">
        <v>2350</v>
      </c>
      <c r="J3100" t="s">
        <v>2351</v>
      </c>
      <c r="K3100" t="s">
        <v>48</v>
      </c>
      <c r="L3100" t="s">
        <v>49</v>
      </c>
      <c r="M3100">
        <v>11</v>
      </c>
      <c r="N3100" t="s">
        <v>2352</v>
      </c>
      <c r="O3100" t="s">
        <v>51</v>
      </c>
      <c r="P3100" t="s">
        <v>1733</v>
      </c>
      <c r="Q3100" t="s">
        <v>53</v>
      </c>
      <c r="R3100" t="s">
        <v>1708</v>
      </c>
      <c r="S3100" t="s">
        <v>237</v>
      </c>
      <c r="T3100" t="s">
        <v>55</v>
      </c>
      <c r="U3100" t="s">
        <v>965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102</v>
      </c>
      <c r="AI3100">
        <f>"05201     "</f>
        <v>0</v>
      </c>
      <c r="AJ3100" t="s">
        <v>406</v>
      </c>
      <c r="AK3100" t="s">
        <v>407</v>
      </c>
      <c r="AL3100" t="s">
        <v>107</v>
      </c>
      <c r="AM3100" t="s">
        <v>108</v>
      </c>
      <c r="AN3100" t="s">
        <v>286</v>
      </c>
      <c r="AO3100" t="s">
        <v>253</v>
      </c>
    </row>
    <row r="3101" spans="1:41">
      <c r="A3101">
        <v>3094</v>
      </c>
      <c r="B3101" t="s">
        <v>41</v>
      </c>
      <c r="C3101" t="s">
        <v>42</v>
      </c>
      <c r="D3101" t="s">
        <v>43</v>
      </c>
      <c r="E3101">
        <f>"05"</f>
        <v>0</v>
      </c>
      <c r="F3101" t="s">
        <v>99</v>
      </c>
      <c r="G3101" t="s">
        <v>100</v>
      </c>
      <c r="H3101">
        <v>5747</v>
      </c>
      <c r="I3101" t="s">
        <v>2350</v>
      </c>
      <c r="J3101" t="s">
        <v>2351</v>
      </c>
      <c r="K3101" t="s">
        <v>48</v>
      </c>
      <c r="L3101" t="s">
        <v>49</v>
      </c>
      <c r="M3101">
        <v>11</v>
      </c>
      <c r="N3101" t="s">
        <v>2352</v>
      </c>
      <c r="O3101" t="s">
        <v>51</v>
      </c>
      <c r="P3101" t="s">
        <v>1733</v>
      </c>
      <c r="Q3101" t="s">
        <v>53</v>
      </c>
      <c r="R3101" t="s">
        <v>1708</v>
      </c>
      <c r="S3101" t="s">
        <v>237</v>
      </c>
      <c r="T3101" t="s">
        <v>55</v>
      </c>
      <c r="U3101" t="s">
        <v>965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103</v>
      </c>
      <c r="AI3101">
        <f>"05201     "</f>
        <v>0</v>
      </c>
      <c r="AJ3101" t="s">
        <v>406</v>
      </c>
      <c r="AK3101" t="s">
        <v>407</v>
      </c>
      <c r="AL3101" t="s">
        <v>107</v>
      </c>
      <c r="AM3101" t="s">
        <v>108</v>
      </c>
      <c r="AN3101" t="s">
        <v>286</v>
      </c>
      <c r="AO3101" t="s">
        <v>85</v>
      </c>
    </row>
    <row r="3102" spans="1:41">
      <c r="A3102">
        <v>3095</v>
      </c>
      <c r="B3102" t="s">
        <v>41</v>
      </c>
      <c r="C3102" t="s">
        <v>42</v>
      </c>
      <c r="D3102" t="s">
        <v>43</v>
      </c>
      <c r="E3102">
        <f>"07"</f>
        <v>0</v>
      </c>
      <c r="F3102" t="s">
        <v>44</v>
      </c>
      <c r="G3102" t="s">
        <v>45</v>
      </c>
      <c r="H3102">
        <v>5747</v>
      </c>
      <c r="I3102" t="s">
        <v>2350</v>
      </c>
      <c r="J3102" t="s">
        <v>2351</v>
      </c>
      <c r="K3102" t="s">
        <v>48</v>
      </c>
      <c r="L3102" t="s">
        <v>49</v>
      </c>
      <c r="M3102">
        <v>11</v>
      </c>
      <c r="N3102" t="s">
        <v>2352</v>
      </c>
      <c r="O3102" t="s">
        <v>51</v>
      </c>
      <c r="P3102" t="s">
        <v>1733</v>
      </c>
      <c r="Q3102" t="s">
        <v>53</v>
      </c>
      <c r="R3102" t="s">
        <v>1708</v>
      </c>
      <c r="S3102" t="s">
        <v>237</v>
      </c>
      <c r="T3102" t="s">
        <v>55</v>
      </c>
      <c r="U3102" t="s">
        <v>965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107</v>
      </c>
      <c r="AI3102">
        <f>"07221     "</f>
        <v>0</v>
      </c>
      <c r="AJ3102" t="s">
        <v>353</v>
      </c>
      <c r="AK3102" t="s">
        <v>354</v>
      </c>
      <c r="AL3102" t="s">
        <v>66</v>
      </c>
      <c r="AM3102" t="s">
        <v>67</v>
      </c>
      <c r="AN3102" t="s">
        <v>286</v>
      </c>
      <c r="AO3102" t="s">
        <v>85</v>
      </c>
    </row>
    <row r="3103" spans="1:41">
      <c r="A3103">
        <v>3096</v>
      </c>
      <c r="B3103" t="s">
        <v>41</v>
      </c>
      <c r="C3103" t="s">
        <v>42</v>
      </c>
      <c r="D3103" t="s">
        <v>43</v>
      </c>
      <c r="E3103">
        <f>"02"</f>
        <v>0</v>
      </c>
      <c r="F3103" t="s">
        <v>124</v>
      </c>
      <c r="G3103" t="s">
        <v>125</v>
      </c>
      <c r="H3103">
        <v>5747</v>
      </c>
      <c r="I3103" t="s">
        <v>2350</v>
      </c>
      <c r="J3103" t="s">
        <v>2351</v>
      </c>
      <c r="K3103" t="s">
        <v>48</v>
      </c>
      <c r="L3103" t="s">
        <v>49</v>
      </c>
      <c r="M3103">
        <v>11</v>
      </c>
      <c r="N3103" t="s">
        <v>2352</v>
      </c>
      <c r="O3103" t="s">
        <v>51</v>
      </c>
      <c r="P3103" t="s">
        <v>1733</v>
      </c>
      <c r="Q3103" t="s">
        <v>53</v>
      </c>
      <c r="R3103" t="s">
        <v>1708</v>
      </c>
      <c r="S3103" t="s">
        <v>237</v>
      </c>
      <c r="T3103" t="s">
        <v>55</v>
      </c>
      <c r="U3103" t="s">
        <v>965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108</v>
      </c>
      <c r="AI3103">
        <f>"02001     "</f>
        <v>0</v>
      </c>
      <c r="AJ3103" t="s">
        <v>834</v>
      </c>
      <c r="AK3103" t="s">
        <v>835</v>
      </c>
      <c r="AL3103" t="s">
        <v>207</v>
      </c>
      <c r="AM3103" t="s">
        <v>208</v>
      </c>
      <c r="AN3103" t="s">
        <v>286</v>
      </c>
      <c r="AO3103" t="s">
        <v>85</v>
      </c>
    </row>
    <row r="3104" spans="1:41">
      <c r="A3104">
        <v>3097</v>
      </c>
      <c r="B3104" t="s">
        <v>41</v>
      </c>
      <c r="C3104" t="s">
        <v>42</v>
      </c>
      <c r="D3104" t="s">
        <v>43</v>
      </c>
      <c r="E3104">
        <f>"02"</f>
        <v>0</v>
      </c>
      <c r="F3104" t="s">
        <v>124</v>
      </c>
      <c r="G3104" t="s">
        <v>125</v>
      </c>
      <c r="H3104">
        <v>5747</v>
      </c>
      <c r="I3104" t="s">
        <v>2350</v>
      </c>
      <c r="J3104" t="s">
        <v>2351</v>
      </c>
      <c r="K3104" t="s">
        <v>48</v>
      </c>
      <c r="L3104" t="s">
        <v>49</v>
      </c>
      <c r="M3104">
        <v>11</v>
      </c>
      <c r="N3104" t="s">
        <v>2352</v>
      </c>
      <c r="O3104" t="s">
        <v>51</v>
      </c>
      <c r="P3104" t="s">
        <v>1733</v>
      </c>
      <c r="Q3104" t="s">
        <v>53</v>
      </c>
      <c r="R3104" t="s">
        <v>1708</v>
      </c>
      <c r="S3104" t="s">
        <v>237</v>
      </c>
      <c r="T3104" t="s">
        <v>55</v>
      </c>
      <c r="U3104" t="s">
        <v>965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109</v>
      </c>
      <c r="AI3104">
        <f>"02001     "</f>
        <v>0</v>
      </c>
      <c r="AJ3104" t="s">
        <v>834</v>
      </c>
      <c r="AK3104" t="s">
        <v>835</v>
      </c>
      <c r="AL3104" t="s">
        <v>207</v>
      </c>
      <c r="AM3104" t="s">
        <v>208</v>
      </c>
      <c r="AN3104" t="s">
        <v>286</v>
      </c>
      <c r="AO3104" t="s">
        <v>85</v>
      </c>
    </row>
    <row r="3105" spans="1:41">
      <c r="A3105">
        <v>3098</v>
      </c>
      <c r="B3105" t="s">
        <v>41</v>
      </c>
      <c r="C3105" t="s">
        <v>42</v>
      </c>
      <c r="D3105" t="s">
        <v>43</v>
      </c>
      <c r="E3105">
        <f>"08"</f>
        <v>0</v>
      </c>
      <c r="F3105" t="s">
        <v>241</v>
      </c>
      <c r="G3105" t="s">
        <v>242</v>
      </c>
      <c r="H3105">
        <v>5747</v>
      </c>
      <c r="I3105" t="s">
        <v>2350</v>
      </c>
      <c r="J3105" t="s">
        <v>2351</v>
      </c>
      <c r="K3105" t="s">
        <v>48</v>
      </c>
      <c r="L3105" t="s">
        <v>49</v>
      </c>
      <c r="M3105">
        <v>11</v>
      </c>
      <c r="N3105" t="s">
        <v>2352</v>
      </c>
      <c r="O3105" t="s">
        <v>51</v>
      </c>
      <c r="P3105" t="s">
        <v>1733</v>
      </c>
      <c r="Q3105" t="s">
        <v>53</v>
      </c>
      <c r="R3105" t="s">
        <v>1708</v>
      </c>
      <c r="S3105" t="s">
        <v>237</v>
      </c>
      <c r="T3105" t="s">
        <v>55</v>
      </c>
      <c r="U3105" t="s">
        <v>965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110</v>
      </c>
      <c r="AI3105">
        <f>"08311     "</f>
        <v>0</v>
      </c>
      <c r="AJ3105" t="s">
        <v>601</v>
      </c>
      <c r="AK3105" t="s">
        <v>602</v>
      </c>
      <c r="AL3105" t="s">
        <v>375</v>
      </c>
      <c r="AM3105" t="s">
        <v>376</v>
      </c>
      <c r="AN3105" t="s">
        <v>286</v>
      </c>
      <c r="AO3105" t="s">
        <v>70</v>
      </c>
    </row>
    <row r="3106" spans="1:41">
      <c r="A3106">
        <v>3099</v>
      </c>
      <c r="B3106" t="s">
        <v>41</v>
      </c>
      <c r="C3106" t="s">
        <v>42</v>
      </c>
      <c r="D3106" t="s">
        <v>43</v>
      </c>
      <c r="E3106">
        <f>"08"</f>
        <v>0</v>
      </c>
      <c r="F3106" t="s">
        <v>241</v>
      </c>
      <c r="G3106" t="s">
        <v>242</v>
      </c>
      <c r="H3106">
        <v>5747</v>
      </c>
      <c r="I3106" t="s">
        <v>2350</v>
      </c>
      <c r="J3106" t="s">
        <v>2351</v>
      </c>
      <c r="K3106" t="s">
        <v>48</v>
      </c>
      <c r="L3106" t="s">
        <v>49</v>
      </c>
      <c r="M3106">
        <v>11</v>
      </c>
      <c r="N3106" t="s">
        <v>2352</v>
      </c>
      <c r="O3106" t="s">
        <v>51</v>
      </c>
      <c r="P3106" t="s">
        <v>1733</v>
      </c>
      <c r="Q3106" t="s">
        <v>53</v>
      </c>
      <c r="R3106" t="s">
        <v>1708</v>
      </c>
      <c r="S3106" t="s">
        <v>237</v>
      </c>
      <c r="T3106" t="s">
        <v>55</v>
      </c>
      <c r="U3106" t="s">
        <v>965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112</v>
      </c>
      <c r="AI3106">
        <f>"08101     "</f>
        <v>0</v>
      </c>
      <c r="AJ3106" t="s">
        <v>581</v>
      </c>
      <c r="AK3106" t="s">
        <v>582</v>
      </c>
      <c r="AL3106" t="s">
        <v>375</v>
      </c>
      <c r="AM3106" t="s">
        <v>376</v>
      </c>
      <c r="AN3106" t="s">
        <v>286</v>
      </c>
      <c r="AO3106" t="s">
        <v>70</v>
      </c>
    </row>
    <row r="3107" spans="1:41">
      <c r="A3107">
        <v>3100</v>
      </c>
      <c r="B3107" t="s">
        <v>41</v>
      </c>
      <c r="C3107" t="s">
        <v>42</v>
      </c>
      <c r="D3107" t="s">
        <v>43</v>
      </c>
      <c r="E3107">
        <f>"03"</f>
        <v>0</v>
      </c>
      <c r="F3107" t="s">
        <v>73</v>
      </c>
      <c r="G3107" t="s">
        <v>74</v>
      </c>
      <c r="H3107">
        <v>5747</v>
      </c>
      <c r="I3107" t="s">
        <v>2350</v>
      </c>
      <c r="J3107" t="s">
        <v>2351</v>
      </c>
      <c r="K3107" t="s">
        <v>48</v>
      </c>
      <c r="L3107" t="s">
        <v>49</v>
      </c>
      <c r="M3107">
        <v>11</v>
      </c>
      <c r="N3107" t="s">
        <v>2352</v>
      </c>
      <c r="O3107" t="s">
        <v>51</v>
      </c>
      <c r="P3107" t="s">
        <v>1733</v>
      </c>
      <c r="Q3107" t="s">
        <v>53</v>
      </c>
      <c r="R3107" t="s">
        <v>1708</v>
      </c>
      <c r="S3107" t="s">
        <v>237</v>
      </c>
      <c r="T3107" t="s">
        <v>55</v>
      </c>
      <c r="U3107" t="s">
        <v>965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113</v>
      </c>
      <c r="AI3107">
        <f>"03101     "</f>
        <v>0</v>
      </c>
      <c r="AJ3107" t="s">
        <v>81</v>
      </c>
      <c r="AK3107" t="s">
        <v>82</v>
      </c>
      <c r="AL3107" t="s">
        <v>83</v>
      </c>
      <c r="AM3107" t="s">
        <v>84</v>
      </c>
      <c r="AN3107" t="s">
        <v>286</v>
      </c>
      <c r="AO3107" t="s">
        <v>253</v>
      </c>
    </row>
    <row r="3108" spans="1:41">
      <c r="A3108">
        <v>3101</v>
      </c>
      <c r="B3108" t="s">
        <v>41</v>
      </c>
      <c r="C3108" t="s">
        <v>42</v>
      </c>
      <c r="D3108" t="s">
        <v>43</v>
      </c>
      <c r="E3108">
        <f>"03"</f>
        <v>0</v>
      </c>
      <c r="F3108" t="s">
        <v>73</v>
      </c>
      <c r="G3108" t="s">
        <v>74</v>
      </c>
      <c r="H3108">
        <v>5747</v>
      </c>
      <c r="I3108" t="s">
        <v>2350</v>
      </c>
      <c r="J3108" t="s">
        <v>2351</v>
      </c>
      <c r="K3108" t="s">
        <v>48</v>
      </c>
      <c r="L3108" t="s">
        <v>49</v>
      </c>
      <c r="M3108">
        <v>11</v>
      </c>
      <c r="N3108" t="s">
        <v>2352</v>
      </c>
      <c r="O3108" t="s">
        <v>51</v>
      </c>
      <c r="P3108" t="s">
        <v>1733</v>
      </c>
      <c r="Q3108" t="s">
        <v>53</v>
      </c>
      <c r="R3108" t="s">
        <v>1708</v>
      </c>
      <c r="S3108" t="s">
        <v>237</v>
      </c>
      <c r="T3108" t="s">
        <v>55</v>
      </c>
      <c r="U3108" t="s">
        <v>965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114</v>
      </c>
      <c r="AI3108">
        <f>"03101     "</f>
        <v>0</v>
      </c>
      <c r="AJ3108" t="s">
        <v>81</v>
      </c>
      <c r="AK3108" t="s">
        <v>82</v>
      </c>
      <c r="AL3108" t="s">
        <v>83</v>
      </c>
      <c r="AM3108" t="s">
        <v>84</v>
      </c>
      <c r="AN3108" t="s">
        <v>286</v>
      </c>
      <c r="AO3108" t="s">
        <v>142</v>
      </c>
    </row>
    <row r="3109" spans="1:41">
      <c r="A3109">
        <v>3102</v>
      </c>
      <c r="B3109" t="s">
        <v>41</v>
      </c>
      <c r="C3109" t="s">
        <v>42</v>
      </c>
      <c r="D3109" t="s">
        <v>43</v>
      </c>
      <c r="E3109">
        <f>"02"</f>
        <v>0</v>
      </c>
      <c r="F3109" t="s">
        <v>124</v>
      </c>
      <c r="G3109" t="s">
        <v>125</v>
      </c>
      <c r="H3109">
        <v>5747</v>
      </c>
      <c r="I3109" t="s">
        <v>2350</v>
      </c>
      <c r="J3109" t="s">
        <v>2351</v>
      </c>
      <c r="K3109" t="s">
        <v>48</v>
      </c>
      <c r="L3109" t="s">
        <v>49</v>
      </c>
      <c r="M3109">
        <v>11</v>
      </c>
      <c r="N3109" t="s">
        <v>2352</v>
      </c>
      <c r="O3109" t="s">
        <v>51</v>
      </c>
      <c r="P3109" t="s">
        <v>1733</v>
      </c>
      <c r="Q3109" t="s">
        <v>53</v>
      </c>
      <c r="R3109" t="s">
        <v>1708</v>
      </c>
      <c r="S3109" t="s">
        <v>237</v>
      </c>
      <c r="T3109" t="s">
        <v>55</v>
      </c>
      <c r="U3109" t="s">
        <v>965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115</v>
      </c>
      <c r="AI3109">
        <f>"02001     "</f>
        <v>0</v>
      </c>
      <c r="AJ3109" t="s">
        <v>834</v>
      </c>
      <c r="AK3109" t="s">
        <v>835</v>
      </c>
      <c r="AL3109" t="s">
        <v>207</v>
      </c>
      <c r="AM3109" t="s">
        <v>208</v>
      </c>
      <c r="AN3109" t="s">
        <v>286</v>
      </c>
      <c r="AO3109" t="s">
        <v>253</v>
      </c>
    </row>
    <row r="3110" spans="1:41">
      <c r="A3110">
        <v>3103</v>
      </c>
      <c r="B3110" t="s">
        <v>41</v>
      </c>
      <c r="C3110" t="s">
        <v>42</v>
      </c>
      <c r="D3110" t="s">
        <v>43</v>
      </c>
      <c r="E3110">
        <f>"05"</f>
        <v>0</v>
      </c>
      <c r="F3110" t="s">
        <v>99</v>
      </c>
      <c r="G3110" t="s">
        <v>100</v>
      </c>
      <c r="H3110">
        <v>5747</v>
      </c>
      <c r="I3110" t="s">
        <v>2350</v>
      </c>
      <c r="J3110" t="s">
        <v>2351</v>
      </c>
      <c r="K3110" t="s">
        <v>48</v>
      </c>
      <c r="L3110" t="s">
        <v>49</v>
      </c>
      <c r="M3110">
        <v>11</v>
      </c>
      <c r="N3110" t="s">
        <v>2352</v>
      </c>
      <c r="O3110" t="s">
        <v>51</v>
      </c>
      <c r="P3110" t="s">
        <v>1733</v>
      </c>
      <c r="Q3110" t="s">
        <v>53</v>
      </c>
      <c r="R3110" t="s">
        <v>1708</v>
      </c>
      <c r="S3110" t="s">
        <v>237</v>
      </c>
      <c r="T3110" t="s">
        <v>55</v>
      </c>
      <c r="U3110" t="s">
        <v>965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116</v>
      </c>
      <c r="AI3110">
        <f>"05201     "</f>
        <v>0</v>
      </c>
      <c r="AJ3110" t="s">
        <v>406</v>
      </c>
      <c r="AK3110" t="s">
        <v>407</v>
      </c>
      <c r="AL3110" t="s">
        <v>107</v>
      </c>
      <c r="AM3110" t="s">
        <v>108</v>
      </c>
      <c r="AN3110" t="s">
        <v>286</v>
      </c>
      <c r="AO3110" t="s">
        <v>233</v>
      </c>
    </row>
    <row r="3111" spans="1:41">
      <c r="A3111">
        <v>3104</v>
      </c>
      <c r="B3111" t="s">
        <v>41</v>
      </c>
      <c r="C3111" t="s">
        <v>42</v>
      </c>
      <c r="D3111" t="s">
        <v>43</v>
      </c>
      <c r="E3111">
        <f>"05"</f>
        <v>0</v>
      </c>
      <c r="F3111" t="s">
        <v>99</v>
      </c>
      <c r="G3111" t="s">
        <v>100</v>
      </c>
      <c r="H3111">
        <v>5747</v>
      </c>
      <c r="I3111" t="s">
        <v>2350</v>
      </c>
      <c r="J3111" t="s">
        <v>2351</v>
      </c>
      <c r="K3111" t="s">
        <v>48</v>
      </c>
      <c r="L3111" t="s">
        <v>49</v>
      </c>
      <c r="M3111">
        <v>11</v>
      </c>
      <c r="N3111" t="s">
        <v>2352</v>
      </c>
      <c r="O3111" t="s">
        <v>51</v>
      </c>
      <c r="P3111" t="s">
        <v>1733</v>
      </c>
      <c r="Q3111" t="s">
        <v>53</v>
      </c>
      <c r="R3111" t="s">
        <v>1708</v>
      </c>
      <c r="S3111" t="s">
        <v>237</v>
      </c>
      <c r="T3111" t="s">
        <v>55</v>
      </c>
      <c r="U3111" t="s">
        <v>965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117</v>
      </c>
      <c r="AI3111">
        <f>"05201     "</f>
        <v>0</v>
      </c>
      <c r="AJ3111" t="s">
        <v>406</v>
      </c>
      <c r="AK3111" t="s">
        <v>407</v>
      </c>
      <c r="AL3111" t="s">
        <v>107</v>
      </c>
      <c r="AM3111" t="s">
        <v>108</v>
      </c>
      <c r="AN3111" t="s">
        <v>286</v>
      </c>
      <c r="AO3111" t="s">
        <v>85</v>
      </c>
    </row>
    <row r="3112" spans="1:41">
      <c r="A3112">
        <v>3105</v>
      </c>
      <c r="B3112" t="s">
        <v>41</v>
      </c>
      <c r="C3112" t="s">
        <v>42</v>
      </c>
      <c r="D3112" t="s">
        <v>43</v>
      </c>
      <c r="E3112">
        <f>"05"</f>
        <v>0</v>
      </c>
      <c r="F3112" t="s">
        <v>99</v>
      </c>
      <c r="G3112" t="s">
        <v>100</v>
      </c>
      <c r="H3112">
        <v>5747</v>
      </c>
      <c r="I3112" t="s">
        <v>2350</v>
      </c>
      <c r="J3112" t="s">
        <v>2351</v>
      </c>
      <c r="K3112" t="s">
        <v>48</v>
      </c>
      <c r="L3112" t="s">
        <v>49</v>
      </c>
      <c r="M3112">
        <v>11</v>
      </c>
      <c r="N3112" t="s">
        <v>2352</v>
      </c>
      <c r="O3112" t="s">
        <v>51</v>
      </c>
      <c r="P3112" t="s">
        <v>1733</v>
      </c>
      <c r="Q3112" t="s">
        <v>53</v>
      </c>
      <c r="R3112" t="s">
        <v>1708</v>
      </c>
      <c r="S3112" t="s">
        <v>237</v>
      </c>
      <c r="T3112" t="s">
        <v>55</v>
      </c>
      <c r="U3112" t="s">
        <v>965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119</v>
      </c>
      <c r="AI3112">
        <f>"05201     "</f>
        <v>0</v>
      </c>
      <c r="AJ3112" t="s">
        <v>406</v>
      </c>
      <c r="AK3112" t="s">
        <v>407</v>
      </c>
      <c r="AL3112" t="s">
        <v>107</v>
      </c>
      <c r="AM3112" t="s">
        <v>108</v>
      </c>
      <c r="AN3112" t="s">
        <v>286</v>
      </c>
      <c r="AO3112" t="s">
        <v>253</v>
      </c>
    </row>
    <row r="3113" spans="1:41">
      <c r="A3113">
        <v>3106</v>
      </c>
      <c r="B3113" t="s">
        <v>41</v>
      </c>
      <c r="C3113" t="s">
        <v>42</v>
      </c>
      <c r="D3113" t="s">
        <v>43</v>
      </c>
      <c r="E3113">
        <f>"07"</f>
        <v>0</v>
      </c>
      <c r="F3113" t="s">
        <v>44</v>
      </c>
      <c r="G3113" t="s">
        <v>45</v>
      </c>
      <c r="H3113">
        <v>5747</v>
      </c>
      <c r="I3113" t="s">
        <v>2350</v>
      </c>
      <c r="J3113" t="s">
        <v>2351</v>
      </c>
      <c r="K3113" t="s">
        <v>48</v>
      </c>
      <c r="L3113" t="s">
        <v>49</v>
      </c>
      <c r="M3113">
        <v>11</v>
      </c>
      <c r="N3113" t="s">
        <v>2352</v>
      </c>
      <c r="O3113" t="s">
        <v>51</v>
      </c>
      <c r="P3113" t="s">
        <v>1733</v>
      </c>
      <c r="Q3113" t="s">
        <v>53</v>
      </c>
      <c r="R3113" t="s">
        <v>1708</v>
      </c>
      <c r="S3113" t="s">
        <v>237</v>
      </c>
      <c r="T3113" t="s">
        <v>55</v>
      </c>
      <c r="U3113" t="s">
        <v>965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120</v>
      </c>
      <c r="AI3113">
        <f>"07221     "</f>
        <v>0</v>
      </c>
      <c r="AJ3113" t="s">
        <v>353</v>
      </c>
      <c r="AK3113" t="s">
        <v>354</v>
      </c>
      <c r="AL3113" t="s">
        <v>66</v>
      </c>
      <c r="AM3113" t="s">
        <v>67</v>
      </c>
      <c r="AN3113" t="s">
        <v>286</v>
      </c>
      <c r="AO3113" t="s">
        <v>70</v>
      </c>
    </row>
    <row r="3114" spans="1:41">
      <c r="A3114">
        <v>3107</v>
      </c>
      <c r="B3114" t="s">
        <v>41</v>
      </c>
      <c r="C3114" t="s">
        <v>42</v>
      </c>
      <c r="D3114" t="s">
        <v>43</v>
      </c>
      <c r="E3114">
        <f>"07"</f>
        <v>0</v>
      </c>
      <c r="F3114" t="s">
        <v>44</v>
      </c>
      <c r="G3114" t="s">
        <v>45</v>
      </c>
      <c r="H3114">
        <v>5747</v>
      </c>
      <c r="I3114" t="s">
        <v>2350</v>
      </c>
      <c r="J3114" t="s">
        <v>2351</v>
      </c>
      <c r="K3114" t="s">
        <v>48</v>
      </c>
      <c r="L3114" t="s">
        <v>49</v>
      </c>
      <c r="M3114">
        <v>11</v>
      </c>
      <c r="N3114" t="s">
        <v>2352</v>
      </c>
      <c r="O3114" t="s">
        <v>51</v>
      </c>
      <c r="P3114" t="s">
        <v>1733</v>
      </c>
      <c r="Q3114" t="s">
        <v>53</v>
      </c>
      <c r="R3114" t="s">
        <v>1708</v>
      </c>
      <c r="S3114" t="s">
        <v>237</v>
      </c>
      <c r="T3114" t="s">
        <v>55</v>
      </c>
      <c r="U3114" t="s">
        <v>965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61</v>
      </c>
      <c r="AD3114" t="s">
        <v>61</v>
      </c>
      <c r="AE3114" t="s">
        <v>60</v>
      </c>
      <c r="AF3114" t="s">
        <v>80</v>
      </c>
      <c r="AG3114" t="s">
        <v>80</v>
      </c>
      <c r="AH3114">
        <v>122</v>
      </c>
      <c r="AI3114">
        <f>"07221     "</f>
        <v>0</v>
      </c>
      <c r="AJ3114" t="s">
        <v>353</v>
      </c>
      <c r="AK3114" t="s">
        <v>354</v>
      </c>
      <c r="AL3114" t="s">
        <v>355</v>
      </c>
      <c r="AM3114" t="s">
        <v>356</v>
      </c>
      <c r="AN3114" t="s">
        <v>286</v>
      </c>
      <c r="AO3114" t="s">
        <v>253</v>
      </c>
    </row>
    <row r="3115" spans="1:41">
      <c r="A3115">
        <v>3108</v>
      </c>
      <c r="B3115" t="s">
        <v>41</v>
      </c>
      <c r="C3115" t="s">
        <v>42</v>
      </c>
      <c r="D3115" t="s">
        <v>43</v>
      </c>
      <c r="E3115">
        <f>"08"</f>
        <v>0</v>
      </c>
      <c r="F3115" t="s">
        <v>241</v>
      </c>
      <c r="G3115" t="s">
        <v>242</v>
      </c>
      <c r="H3115">
        <v>5747</v>
      </c>
      <c r="I3115" t="s">
        <v>2350</v>
      </c>
      <c r="J3115" t="s">
        <v>2351</v>
      </c>
      <c r="K3115" t="s">
        <v>48</v>
      </c>
      <c r="L3115" t="s">
        <v>49</v>
      </c>
      <c r="M3115">
        <v>11</v>
      </c>
      <c r="N3115" t="s">
        <v>2352</v>
      </c>
      <c r="O3115" t="s">
        <v>51</v>
      </c>
      <c r="P3115" t="s">
        <v>1733</v>
      </c>
      <c r="Q3115" t="s">
        <v>53</v>
      </c>
      <c r="R3115" t="s">
        <v>1708</v>
      </c>
      <c r="S3115" t="s">
        <v>237</v>
      </c>
      <c r="T3115" t="s">
        <v>55</v>
      </c>
      <c r="U3115" t="s">
        <v>965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126</v>
      </c>
      <c r="AI3115">
        <f>"08101     "</f>
        <v>0</v>
      </c>
      <c r="AJ3115" t="s">
        <v>581</v>
      </c>
      <c r="AK3115" t="s">
        <v>582</v>
      </c>
      <c r="AL3115" t="s">
        <v>248</v>
      </c>
      <c r="AM3115" t="s">
        <v>249</v>
      </c>
      <c r="AN3115" t="s">
        <v>286</v>
      </c>
      <c r="AO3115" t="s">
        <v>233</v>
      </c>
    </row>
    <row r="3116" spans="1:41">
      <c r="A3116">
        <v>3109</v>
      </c>
      <c r="B3116" t="s">
        <v>41</v>
      </c>
      <c r="C3116" t="s">
        <v>42</v>
      </c>
      <c r="D3116" t="s">
        <v>43</v>
      </c>
      <c r="E3116">
        <f>"05"</f>
        <v>0</v>
      </c>
      <c r="F3116" t="s">
        <v>99</v>
      </c>
      <c r="G3116" t="s">
        <v>100</v>
      </c>
      <c r="H3116">
        <v>5747</v>
      </c>
      <c r="I3116" t="s">
        <v>2350</v>
      </c>
      <c r="J3116" t="s">
        <v>2351</v>
      </c>
      <c r="K3116" t="s">
        <v>48</v>
      </c>
      <c r="L3116" t="s">
        <v>49</v>
      </c>
      <c r="M3116">
        <v>11</v>
      </c>
      <c r="N3116" t="s">
        <v>2352</v>
      </c>
      <c r="O3116" t="s">
        <v>51</v>
      </c>
      <c r="P3116" t="s">
        <v>1733</v>
      </c>
      <c r="Q3116" t="s">
        <v>53</v>
      </c>
      <c r="R3116" t="s">
        <v>1708</v>
      </c>
      <c r="S3116" t="s">
        <v>237</v>
      </c>
      <c r="T3116" t="s">
        <v>55</v>
      </c>
      <c r="U3116" t="s">
        <v>965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61</v>
      </c>
      <c r="AD3116" t="s">
        <v>61</v>
      </c>
      <c r="AE3116" t="s">
        <v>60</v>
      </c>
      <c r="AF3116" t="s">
        <v>80</v>
      </c>
      <c r="AG3116" t="s">
        <v>80</v>
      </c>
      <c r="AH3116">
        <v>127</v>
      </c>
      <c r="AI3116">
        <f>"05201     "</f>
        <v>0</v>
      </c>
      <c r="AJ3116" t="s">
        <v>406</v>
      </c>
      <c r="AK3116" t="s">
        <v>407</v>
      </c>
      <c r="AL3116" t="s">
        <v>107</v>
      </c>
      <c r="AM3116" t="s">
        <v>108</v>
      </c>
      <c r="AN3116" t="s">
        <v>286</v>
      </c>
      <c r="AO3116" t="s">
        <v>253</v>
      </c>
    </row>
    <row r="3117" spans="1:41">
      <c r="A3117">
        <v>3110</v>
      </c>
      <c r="B3117" t="s">
        <v>41</v>
      </c>
      <c r="C3117" t="s">
        <v>42</v>
      </c>
      <c r="D3117" t="s">
        <v>43</v>
      </c>
      <c r="E3117">
        <f>"05"</f>
        <v>0</v>
      </c>
      <c r="F3117" t="s">
        <v>99</v>
      </c>
      <c r="G3117" t="s">
        <v>100</v>
      </c>
      <c r="H3117">
        <v>5747</v>
      </c>
      <c r="I3117" t="s">
        <v>2350</v>
      </c>
      <c r="J3117" t="s">
        <v>2351</v>
      </c>
      <c r="K3117" t="s">
        <v>48</v>
      </c>
      <c r="L3117" t="s">
        <v>49</v>
      </c>
      <c r="M3117">
        <v>11</v>
      </c>
      <c r="N3117" t="s">
        <v>2352</v>
      </c>
      <c r="O3117" t="s">
        <v>51</v>
      </c>
      <c r="P3117" t="s">
        <v>1733</v>
      </c>
      <c r="Q3117" t="s">
        <v>53</v>
      </c>
      <c r="R3117" t="s">
        <v>1708</v>
      </c>
      <c r="S3117" t="s">
        <v>237</v>
      </c>
      <c r="T3117" t="s">
        <v>55</v>
      </c>
      <c r="U3117" t="s">
        <v>965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128</v>
      </c>
      <c r="AI3117">
        <f>"05201     "</f>
        <v>0</v>
      </c>
      <c r="AJ3117" t="s">
        <v>406</v>
      </c>
      <c r="AK3117" t="s">
        <v>407</v>
      </c>
      <c r="AL3117" t="s">
        <v>107</v>
      </c>
      <c r="AM3117" t="s">
        <v>108</v>
      </c>
      <c r="AN3117" t="s">
        <v>286</v>
      </c>
      <c r="AO3117" t="s">
        <v>253</v>
      </c>
    </row>
    <row r="3118" spans="1:41">
      <c r="A3118">
        <v>3111</v>
      </c>
      <c r="B3118" t="s">
        <v>41</v>
      </c>
      <c r="C3118" t="s">
        <v>42</v>
      </c>
      <c r="D3118" t="s">
        <v>43</v>
      </c>
      <c r="E3118">
        <f>"09"</f>
        <v>0</v>
      </c>
      <c r="F3118" t="s">
        <v>297</v>
      </c>
      <c r="G3118" t="s">
        <v>298</v>
      </c>
      <c r="H3118">
        <v>5747</v>
      </c>
      <c r="I3118" t="s">
        <v>2350</v>
      </c>
      <c r="J3118" t="s">
        <v>2351</v>
      </c>
      <c r="K3118" t="s">
        <v>48</v>
      </c>
      <c r="L3118" t="s">
        <v>49</v>
      </c>
      <c r="M3118">
        <v>11</v>
      </c>
      <c r="N3118" t="s">
        <v>2352</v>
      </c>
      <c r="O3118" t="s">
        <v>51</v>
      </c>
      <c r="P3118" t="s">
        <v>1733</v>
      </c>
      <c r="Q3118" t="s">
        <v>53</v>
      </c>
      <c r="R3118" t="s">
        <v>1708</v>
      </c>
      <c r="S3118" t="s">
        <v>237</v>
      </c>
      <c r="T3118" t="s">
        <v>55</v>
      </c>
      <c r="U3118" t="s">
        <v>965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130</v>
      </c>
      <c r="AI3118">
        <f>"09102     "</f>
        <v>0</v>
      </c>
      <c r="AJ3118" t="s">
        <v>645</v>
      </c>
      <c r="AK3118" t="s">
        <v>646</v>
      </c>
      <c r="AL3118" t="s">
        <v>843</v>
      </c>
      <c r="AM3118" t="s">
        <v>844</v>
      </c>
      <c r="AN3118" t="s">
        <v>286</v>
      </c>
      <c r="AO3118" t="s">
        <v>2407</v>
      </c>
    </row>
    <row r="3119" spans="1:41">
      <c r="A3119">
        <v>3112</v>
      </c>
      <c r="B3119" t="s">
        <v>41</v>
      </c>
      <c r="C3119" t="s">
        <v>42</v>
      </c>
      <c r="D3119" t="s">
        <v>43</v>
      </c>
      <c r="E3119">
        <f>"06"</f>
        <v>0</v>
      </c>
      <c r="F3119" t="s">
        <v>448</v>
      </c>
      <c r="G3119" t="s">
        <v>449</v>
      </c>
      <c r="H3119">
        <v>5747</v>
      </c>
      <c r="I3119" t="s">
        <v>2350</v>
      </c>
      <c r="J3119" t="s">
        <v>2351</v>
      </c>
      <c r="K3119" t="s">
        <v>48</v>
      </c>
      <c r="L3119" t="s">
        <v>49</v>
      </c>
      <c r="M3119">
        <v>11</v>
      </c>
      <c r="N3119" t="s">
        <v>2352</v>
      </c>
      <c r="O3119" t="s">
        <v>51</v>
      </c>
      <c r="P3119" t="s">
        <v>1733</v>
      </c>
      <c r="Q3119" t="s">
        <v>53</v>
      </c>
      <c r="R3119" t="s">
        <v>1708</v>
      </c>
      <c r="S3119" t="s">
        <v>237</v>
      </c>
      <c r="T3119" t="s">
        <v>55</v>
      </c>
      <c r="U3119" t="s">
        <v>965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61</v>
      </c>
      <c r="AD3119" t="s">
        <v>61</v>
      </c>
      <c r="AE3119" t="s">
        <v>60</v>
      </c>
      <c r="AF3119" t="s">
        <v>80</v>
      </c>
      <c r="AG3119" t="s">
        <v>80</v>
      </c>
      <c r="AH3119">
        <v>132</v>
      </c>
      <c r="AI3119">
        <f>"06001     "</f>
        <v>0</v>
      </c>
      <c r="AJ3119" t="s">
        <v>637</v>
      </c>
      <c r="AK3119" t="s">
        <v>638</v>
      </c>
      <c r="AL3119" t="s">
        <v>454</v>
      </c>
      <c r="AM3119" t="s">
        <v>455</v>
      </c>
      <c r="AN3119" t="s">
        <v>286</v>
      </c>
      <c r="AO3119" t="s">
        <v>1650</v>
      </c>
    </row>
    <row r="3120" spans="1:41">
      <c r="A3120">
        <v>3113</v>
      </c>
      <c r="B3120" t="s">
        <v>41</v>
      </c>
      <c r="C3120" t="s">
        <v>42</v>
      </c>
      <c r="D3120" t="s">
        <v>43</v>
      </c>
      <c r="E3120">
        <f>"07"</f>
        <v>0</v>
      </c>
      <c r="F3120" t="s">
        <v>44</v>
      </c>
      <c r="G3120" t="s">
        <v>45</v>
      </c>
      <c r="H3120">
        <v>5747</v>
      </c>
      <c r="I3120" t="s">
        <v>2350</v>
      </c>
      <c r="J3120" t="s">
        <v>2351</v>
      </c>
      <c r="K3120" t="s">
        <v>48</v>
      </c>
      <c r="L3120" t="s">
        <v>49</v>
      </c>
      <c r="M3120">
        <v>11</v>
      </c>
      <c r="N3120" t="s">
        <v>2352</v>
      </c>
      <c r="O3120" t="s">
        <v>51</v>
      </c>
      <c r="P3120" t="s">
        <v>1733</v>
      </c>
      <c r="Q3120" t="s">
        <v>53</v>
      </c>
      <c r="R3120" t="s">
        <v>1708</v>
      </c>
      <c r="S3120" t="s">
        <v>237</v>
      </c>
      <c r="T3120" t="s">
        <v>55</v>
      </c>
      <c r="U3120" t="s">
        <v>965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133</v>
      </c>
      <c r="AI3120">
        <f>"07221     "</f>
        <v>0</v>
      </c>
      <c r="AJ3120" t="s">
        <v>353</v>
      </c>
      <c r="AK3120" t="s">
        <v>354</v>
      </c>
      <c r="AL3120" t="s">
        <v>66</v>
      </c>
      <c r="AM3120" t="s">
        <v>67</v>
      </c>
      <c r="AN3120" t="s">
        <v>286</v>
      </c>
      <c r="AO3120" t="s">
        <v>1650</v>
      </c>
    </row>
    <row r="3121" spans="1:41">
      <c r="A3121">
        <v>3139</v>
      </c>
      <c r="B3121" t="s">
        <v>41</v>
      </c>
      <c r="C3121" t="s">
        <v>42</v>
      </c>
      <c r="D3121" t="s">
        <v>43</v>
      </c>
      <c r="E3121">
        <f>"05"</f>
        <v>0</v>
      </c>
      <c r="F3121" t="s">
        <v>99</v>
      </c>
      <c r="G3121" t="s">
        <v>100</v>
      </c>
      <c r="H3121">
        <v>5866</v>
      </c>
      <c r="I3121" t="s">
        <v>1730</v>
      </c>
      <c r="J3121" t="s">
        <v>1731</v>
      </c>
      <c r="K3121" t="s">
        <v>48</v>
      </c>
      <c r="L3121" t="s">
        <v>49</v>
      </c>
      <c r="M3121">
        <v>12</v>
      </c>
      <c r="N3121" t="s">
        <v>1732</v>
      </c>
      <c r="O3121" t="s">
        <v>51</v>
      </c>
      <c r="P3121" t="s">
        <v>1733</v>
      </c>
      <c r="Q3121" t="s">
        <v>53</v>
      </c>
      <c r="R3121" t="s">
        <v>1708</v>
      </c>
      <c r="S3121" t="s">
        <v>237</v>
      </c>
      <c r="T3121" t="s">
        <v>55</v>
      </c>
      <c r="U3121" t="s">
        <v>965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60</v>
      </c>
      <c r="AD3121" t="s">
        <v>61</v>
      </c>
      <c r="AE3121" t="s">
        <v>60</v>
      </c>
      <c r="AF3121" t="s">
        <v>1734</v>
      </c>
      <c r="AG3121" t="s">
        <v>1735</v>
      </c>
      <c r="AH3121">
        <v>9</v>
      </c>
      <c r="AI3121">
        <f>"05201     "</f>
        <v>0</v>
      </c>
      <c r="AJ3121" t="s">
        <v>406</v>
      </c>
      <c r="AK3121" t="s">
        <v>407</v>
      </c>
      <c r="AL3121" t="s">
        <v>107</v>
      </c>
      <c r="AM3121" t="s">
        <v>108</v>
      </c>
      <c r="AN3121" t="s">
        <v>1714</v>
      </c>
      <c r="AO3121" t="s">
        <v>70</v>
      </c>
    </row>
    <row r="3122" spans="1:41">
      <c r="A3122">
        <v>3114</v>
      </c>
      <c r="B3122" t="s">
        <v>41</v>
      </c>
      <c r="C3122" t="s">
        <v>42</v>
      </c>
      <c r="D3122" t="s">
        <v>43</v>
      </c>
      <c r="E3122">
        <f>"05"</f>
        <v>0</v>
      </c>
      <c r="F3122" t="s">
        <v>99</v>
      </c>
      <c r="G3122" t="s">
        <v>100</v>
      </c>
      <c r="H3122">
        <v>5747</v>
      </c>
      <c r="I3122" t="s">
        <v>2350</v>
      </c>
      <c r="J3122" t="s">
        <v>2351</v>
      </c>
      <c r="K3122" t="s">
        <v>48</v>
      </c>
      <c r="L3122" t="s">
        <v>49</v>
      </c>
      <c r="M3122">
        <v>11</v>
      </c>
      <c r="N3122" t="s">
        <v>2352</v>
      </c>
      <c r="O3122" t="s">
        <v>51</v>
      </c>
      <c r="P3122" t="s">
        <v>1733</v>
      </c>
      <c r="Q3122" t="s">
        <v>53</v>
      </c>
      <c r="R3122" t="s">
        <v>1708</v>
      </c>
      <c r="S3122" t="s">
        <v>237</v>
      </c>
      <c r="T3122" t="s">
        <v>55</v>
      </c>
      <c r="U3122" t="s">
        <v>965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61</v>
      </c>
      <c r="AD3122" t="s">
        <v>61</v>
      </c>
      <c r="AE3122" t="s">
        <v>60</v>
      </c>
      <c r="AF3122" t="s">
        <v>80</v>
      </c>
      <c r="AG3122" t="s">
        <v>80</v>
      </c>
      <c r="AH3122">
        <v>134</v>
      </c>
      <c r="AI3122">
        <f>"05201     "</f>
        <v>0</v>
      </c>
      <c r="AJ3122" t="s">
        <v>406</v>
      </c>
      <c r="AK3122" t="s">
        <v>407</v>
      </c>
      <c r="AL3122" t="s">
        <v>107</v>
      </c>
      <c r="AM3122" t="s">
        <v>108</v>
      </c>
      <c r="AN3122" t="s">
        <v>286</v>
      </c>
      <c r="AO3122" t="s">
        <v>69</v>
      </c>
    </row>
    <row r="3123" spans="1:41">
      <c r="A3123">
        <v>3115</v>
      </c>
      <c r="B3123" t="s">
        <v>41</v>
      </c>
      <c r="C3123" t="s">
        <v>42</v>
      </c>
      <c r="D3123" t="s">
        <v>43</v>
      </c>
      <c r="E3123">
        <f>"09"</f>
        <v>0</v>
      </c>
      <c r="F3123" t="s">
        <v>297</v>
      </c>
      <c r="G3123" t="s">
        <v>298</v>
      </c>
      <c r="H3123">
        <v>5747</v>
      </c>
      <c r="I3123" t="s">
        <v>2350</v>
      </c>
      <c r="J3123" t="s">
        <v>2351</v>
      </c>
      <c r="K3123" t="s">
        <v>48</v>
      </c>
      <c r="L3123" t="s">
        <v>49</v>
      </c>
      <c r="M3123">
        <v>11</v>
      </c>
      <c r="N3123" t="s">
        <v>2352</v>
      </c>
      <c r="O3123" t="s">
        <v>51</v>
      </c>
      <c r="P3123" t="s">
        <v>1733</v>
      </c>
      <c r="Q3123" t="s">
        <v>53</v>
      </c>
      <c r="R3123" t="s">
        <v>1708</v>
      </c>
      <c r="S3123" t="s">
        <v>237</v>
      </c>
      <c r="T3123" t="s">
        <v>55</v>
      </c>
      <c r="U3123" t="s">
        <v>965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135</v>
      </c>
      <c r="AI3123">
        <f>"09102     "</f>
        <v>0</v>
      </c>
      <c r="AJ3123" t="s">
        <v>645</v>
      </c>
      <c r="AK3123" t="s">
        <v>646</v>
      </c>
      <c r="AL3123" t="s">
        <v>843</v>
      </c>
      <c r="AM3123" t="s">
        <v>844</v>
      </c>
      <c r="AN3123" t="s">
        <v>286</v>
      </c>
      <c r="AO3123" t="s">
        <v>1404</v>
      </c>
    </row>
    <row r="3124" spans="1:41">
      <c r="A3124">
        <v>3116</v>
      </c>
      <c r="B3124" t="s">
        <v>41</v>
      </c>
      <c r="C3124" t="s">
        <v>42</v>
      </c>
      <c r="D3124" t="s">
        <v>43</v>
      </c>
      <c r="E3124">
        <f>"08"</f>
        <v>0</v>
      </c>
      <c r="F3124" t="s">
        <v>241</v>
      </c>
      <c r="G3124" t="s">
        <v>242</v>
      </c>
      <c r="H3124">
        <v>5747</v>
      </c>
      <c r="I3124" t="s">
        <v>2350</v>
      </c>
      <c r="J3124" t="s">
        <v>2351</v>
      </c>
      <c r="K3124" t="s">
        <v>48</v>
      </c>
      <c r="L3124" t="s">
        <v>49</v>
      </c>
      <c r="M3124">
        <v>11</v>
      </c>
      <c r="N3124" t="s">
        <v>2352</v>
      </c>
      <c r="O3124" t="s">
        <v>51</v>
      </c>
      <c r="P3124" t="s">
        <v>1733</v>
      </c>
      <c r="Q3124" t="s">
        <v>53</v>
      </c>
      <c r="R3124" t="s">
        <v>1708</v>
      </c>
      <c r="S3124" t="s">
        <v>237</v>
      </c>
      <c r="T3124" t="s">
        <v>55</v>
      </c>
      <c r="U3124" t="s">
        <v>965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61</v>
      </c>
      <c r="AD3124" t="s">
        <v>61</v>
      </c>
      <c r="AE3124" t="s">
        <v>60</v>
      </c>
      <c r="AF3124" t="s">
        <v>80</v>
      </c>
      <c r="AG3124" t="s">
        <v>80</v>
      </c>
      <c r="AH3124">
        <v>136</v>
      </c>
      <c r="AI3124">
        <f>"08101     "</f>
        <v>0</v>
      </c>
      <c r="AJ3124" t="s">
        <v>581</v>
      </c>
      <c r="AK3124" t="s">
        <v>582</v>
      </c>
      <c r="AL3124" t="s">
        <v>375</v>
      </c>
      <c r="AM3124" t="s">
        <v>376</v>
      </c>
      <c r="AN3124" t="s">
        <v>286</v>
      </c>
      <c r="AO3124" t="s">
        <v>69</v>
      </c>
    </row>
    <row r="3125" spans="1:41">
      <c r="A3125">
        <v>3117</v>
      </c>
      <c r="B3125" t="s">
        <v>41</v>
      </c>
      <c r="C3125" t="s">
        <v>42</v>
      </c>
      <c r="D3125" t="s">
        <v>43</v>
      </c>
      <c r="E3125">
        <f>"03"</f>
        <v>0</v>
      </c>
      <c r="F3125" t="s">
        <v>73</v>
      </c>
      <c r="G3125" t="s">
        <v>74</v>
      </c>
      <c r="H3125">
        <v>5747</v>
      </c>
      <c r="I3125" t="s">
        <v>2350</v>
      </c>
      <c r="J3125" t="s">
        <v>2351</v>
      </c>
      <c r="K3125" t="s">
        <v>48</v>
      </c>
      <c r="L3125" t="s">
        <v>49</v>
      </c>
      <c r="M3125">
        <v>11</v>
      </c>
      <c r="N3125" t="s">
        <v>2352</v>
      </c>
      <c r="O3125" t="s">
        <v>51</v>
      </c>
      <c r="P3125" t="s">
        <v>1733</v>
      </c>
      <c r="Q3125" t="s">
        <v>53</v>
      </c>
      <c r="R3125" t="s">
        <v>1708</v>
      </c>
      <c r="S3125" t="s">
        <v>237</v>
      </c>
      <c r="T3125" t="s">
        <v>55</v>
      </c>
      <c r="U3125" t="s">
        <v>965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137</v>
      </c>
      <c r="AI3125">
        <f>"03101     "</f>
        <v>0</v>
      </c>
      <c r="AJ3125" t="s">
        <v>81</v>
      </c>
      <c r="AK3125" t="s">
        <v>82</v>
      </c>
      <c r="AL3125" t="s">
        <v>330</v>
      </c>
      <c r="AM3125" t="s">
        <v>331</v>
      </c>
      <c r="AN3125" t="s">
        <v>286</v>
      </c>
      <c r="AO3125" t="s">
        <v>71</v>
      </c>
    </row>
    <row r="3126" spans="1:41">
      <c r="A3126">
        <v>3118</v>
      </c>
      <c r="B3126" t="s">
        <v>41</v>
      </c>
      <c r="C3126" t="s">
        <v>42</v>
      </c>
      <c r="D3126" t="s">
        <v>43</v>
      </c>
      <c r="E3126">
        <f>"07"</f>
        <v>0</v>
      </c>
      <c r="F3126" t="s">
        <v>44</v>
      </c>
      <c r="G3126" t="s">
        <v>45</v>
      </c>
      <c r="H3126">
        <v>5747</v>
      </c>
      <c r="I3126" t="s">
        <v>2350</v>
      </c>
      <c r="J3126" t="s">
        <v>2351</v>
      </c>
      <c r="K3126" t="s">
        <v>48</v>
      </c>
      <c r="L3126" t="s">
        <v>49</v>
      </c>
      <c r="M3126">
        <v>11</v>
      </c>
      <c r="N3126" t="s">
        <v>2352</v>
      </c>
      <c r="O3126" t="s">
        <v>51</v>
      </c>
      <c r="P3126" t="s">
        <v>1733</v>
      </c>
      <c r="Q3126" t="s">
        <v>53</v>
      </c>
      <c r="R3126" t="s">
        <v>1708</v>
      </c>
      <c r="S3126" t="s">
        <v>237</v>
      </c>
      <c r="T3126" t="s">
        <v>55</v>
      </c>
      <c r="U3126" t="s">
        <v>965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138</v>
      </c>
      <c r="AI3126">
        <f>"07221     "</f>
        <v>0</v>
      </c>
      <c r="AJ3126" t="s">
        <v>353</v>
      </c>
      <c r="AK3126" t="s">
        <v>354</v>
      </c>
      <c r="AL3126" t="s">
        <v>137</v>
      </c>
      <c r="AM3126" t="s">
        <v>138</v>
      </c>
      <c r="AN3126" t="s">
        <v>286</v>
      </c>
      <c r="AO3126" t="s">
        <v>70</v>
      </c>
    </row>
    <row r="3127" spans="1:41">
      <c r="A3127">
        <v>3119</v>
      </c>
      <c r="B3127" t="s">
        <v>41</v>
      </c>
      <c r="C3127" t="s">
        <v>42</v>
      </c>
      <c r="D3127" t="s">
        <v>43</v>
      </c>
      <c r="E3127">
        <f>"08"</f>
        <v>0</v>
      </c>
      <c r="F3127" t="s">
        <v>241</v>
      </c>
      <c r="G3127" t="s">
        <v>242</v>
      </c>
      <c r="H3127">
        <v>5747</v>
      </c>
      <c r="I3127" t="s">
        <v>2350</v>
      </c>
      <c r="J3127" t="s">
        <v>2351</v>
      </c>
      <c r="K3127" t="s">
        <v>48</v>
      </c>
      <c r="L3127" t="s">
        <v>49</v>
      </c>
      <c r="M3127">
        <v>11</v>
      </c>
      <c r="N3127" t="s">
        <v>2352</v>
      </c>
      <c r="O3127" t="s">
        <v>51</v>
      </c>
      <c r="P3127" t="s">
        <v>1733</v>
      </c>
      <c r="Q3127" t="s">
        <v>53</v>
      </c>
      <c r="R3127" t="s">
        <v>1708</v>
      </c>
      <c r="S3127" t="s">
        <v>237</v>
      </c>
      <c r="T3127" t="s">
        <v>55</v>
      </c>
      <c r="U3127" t="s">
        <v>965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61</v>
      </c>
      <c r="AD3127" t="s">
        <v>61</v>
      </c>
      <c r="AE3127" t="s">
        <v>60</v>
      </c>
      <c r="AF3127" t="s">
        <v>80</v>
      </c>
      <c r="AG3127" t="s">
        <v>80</v>
      </c>
      <c r="AH3127">
        <v>139</v>
      </c>
      <c r="AI3127">
        <f>"08101     "</f>
        <v>0</v>
      </c>
      <c r="AJ3127" t="s">
        <v>581</v>
      </c>
      <c r="AK3127" t="s">
        <v>582</v>
      </c>
      <c r="AL3127" t="s">
        <v>248</v>
      </c>
      <c r="AM3127" t="s">
        <v>249</v>
      </c>
      <c r="AN3127" t="s">
        <v>286</v>
      </c>
      <c r="AO3127" t="s">
        <v>71</v>
      </c>
    </row>
    <row r="3128" spans="1:41">
      <c r="A3128">
        <v>3120</v>
      </c>
      <c r="B3128" t="s">
        <v>41</v>
      </c>
      <c r="C3128" t="s">
        <v>42</v>
      </c>
      <c r="D3128" t="s">
        <v>43</v>
      </c>
      <c r="E3128">
        <f>"08"</f>
        <v>0</v>
      </c>
      <c r="F3128" t="s">
        <v>241</v>
      </c>
      <c r="G3128" t="s">
        <v>242</v>
      </c>
      <c r="H3128">
        <v>5747</v>
      </c>
      <c r="I3128" t="s">
        <v>2350</v>
      </c>
      <c r="J3128" t="s">
        <v>2351</v>
      </c>
      <c r="K3128" t="s">
        <v>48</v>
      </c>
      <c r="L3128" t="s">
        <v>49</v>
      </c>
      <c r="M3128">
        <v>11</v>
      </c>
      <c r="N3128" t="s">
        <v>2352</v>
      </c>
      <c r="O3128" t="s">
        <v>51</v>
      </c>
      <c r="P3128" t="s">
        <v>1733</v>
      </c>
      <c r="Q3128" t="s">
        <v>53</v>
      </c>
      <c r="R3128" t="s">
        <v>1708</v>
      </c>
      <c r="S3128" t="s">
        <v>237</v>
      </c>
      <c r="T3128" t="s">
        <v>55</v>
      </c>
      <c r="U3128" t="s">
        <v>965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140</v>
      </c>
      <c r="AI3128">
        <f>"08101     "</f>
        <v>0</v>
      </c>
      <c r="AJ3128" t="s">
        <v>581</v>
      </c>
      <c r="AK3128" t="s">
        <v>582</v>
      </c>
      <c r="AL3128" t="s">
        <v>375</v>
      </c>
      <c r="AM3128" t="s">
        <v>376</v>
      </c>
      <c r="AN3128" t="s">
        <v>286</v>
      </c>
      <c r="AO3128" t="s">
        <v>69</v>
      </c>
    </row>
    <row r="3129" spans="1:41">
      <c r="A3129">
        <v>3121</v>
      </c>
      <c r="B3129" t="s">
        <v>41</v>
      </c>
      <c r="C3129" t="s">
        <v>42</v>
      </c>
      <c r="D3129" t="s">
        <v>43</v>
      </c>
      <c r="E3129">
        <f>"08"</f>
        <v>0</v>
      </c>
      <c r="F3129" t="s">
        <v>241</v>
      </c>
      <c r="G3129" t="s">
        <v>242</v>
      </c>
      <c r="H3129">
        <v>5747</v>
      </c>
      <c r="I3129" t="s">
        <v>2350</v>
      </c>
      <c r="J3129" t="s">
        <v>2351</v>
      </c>
      <c r="K3129" t="s">
        <v>48</v>
      </c>
      <c r="L3129" t="s">
        <v>49</v>
      </c>
      <c r="M3129">
        <v>11</v>
      </c>
      <c r="N3129" t="s">
        <v>2352</v>
      </c>
      <c r="O3129" t="s">
        <v>51</v>
      </c>
      <c r="P3129" t="s">
        <v>1733</v>
      </c>
      <c r="Q3129" t="s">
        <v>53</v>
      </c>
      <c r="R3129" t="s">
        <v>1708</v>
      </c>
      <c r="S3129" t="s">
        <v>237</v>
      </c>
      <c r="T3129" t="s">
        <v>55</v>
      </c>
      <c r="U3129" t="s">
        <v>965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141</v>
      </c>
      <c r="AI3129">
        <f>"08301     "</f>
        <v>0</v>
      </c>
      <c r="AJ3129" t="s">
        <v>426</v>
      </c>
      <c r="AK3129" t="s">
        <v>427</v>
      </c>
      <c r="AL3129" t="s">
        <v>428</v>
      </c>
      <c r="AM3129" t="s">
        <v>429</v>
      </c>
      <c r="AN3129" t="s">
        <v>286</v>
      </c>
      <c r="AO3129" t="s">
        <v>69</v>
      </c>
    </row>
    <row r="3130" spans="1:41">
      <c r="A3130">
        <v>3122</v>
      </c>
      <c r="B3130" t="s">
        <v>41</v>
      </c>
      <c r="C3130" t="s">
        <v>42</v>
      </c>
      <c r="D3130" t="s">
        <v>43</v>
      </c>
      <c r="E3130">
        <f>"05"</f>
        <v>0</v>
      </c>
      <c r="F3130" t="s">
        <v>99</v>
      </c>
      <c r="G3130" t="s">
        <v>100</v>
      </c>
      <c r="H3130">
        <v>5747</v>
      </c>
      <c r="I3130" t="s">
        <v>2350</v>
      </c>
      <c r="J3130" t="s">
        <v>2351</v>
      </c>
      <c r="K3130" t="s">
        <v>48</v>
      </c>
      <c r="L3130" t="s">
        <v>49</v>
      </c>
      <c r="M3130">
        <v>11</v>
      </c>
      <c r="N3130" t="s">
        <v>2352</v>
      </c>
      <c r="O3130" t="s">
        <v>51</v>
      </c>
      <c r="P3130" t="s">
        <v>1733</v>
      </c>
      <c r="Q3130" t="s">
        <v>53</v>
      </c>
      <c r="R3130" t="s">
        <v>1708</v>
      </c>
      <c r="S3130" t="s">
        <v>237</v>
      </c>
      <c r="T3130" t="s">
        <v>55</v>
      </c>
      <c r="U3130" t="s">
        <v>965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142</v>
      </c>
      <c r="AI3130">
        <f>"05201     "</f>
        <v>0</v>
      </c>
      <c r="AJ3130" t="s">
        <v>406</v>
      </c>
      <c r="AK3130" t="s">
        <v>407</v>
      </c>
      <c r="AL3130" t="s">
        <v>107</v>
      </c>
      <c r="AM3130" t="s">
        <v>108</v>
      </c>
      <c r="AN3130" t="s">
        <v>286</v>
      </c>
      <c r="AO3130" t="s">
        <v>69</v>
      </c>
    </row>
    <row r="3131" spans="1:41">
      <c r="A3131">
        <v>3123</v>
      </c>
      <c r="B3131" t="s">
        <v>41</v>
      </c>
      <c r="C3131" t="s">
        <v>42</v>
      </c>
      <c r="D3131" t="s">
        <v>43</v>
      </c>
      <c r="E3131">
        <f>"03"</f>
        <v>0</v>
      </c>
      <c r="F3131" t="s">
        <v>73</v>
      </c>
      <c r="G3131" t="s">
        <v>74</v>
      </c>
      <c r="H3131">
        <v>5747</v>
      </c>
      <c r="I3131" t="s">
        <v>2350</v>
      </c>
      <c r="J3131" t="s">
        <v>2351</v>
      </c>
      <c r="K3131" t="s">
        <v>48</v>
      </c>
      <c r="L3131" t="s">
        <v>49</v>
      </c>
      <c r="M3131">
        <v>11</v>
      </c>
      <c r="N3131" t="s">
        <v>2352</v>
      </c>
      <c r="O3131" t="s">
        <v>51</v>
      </c>
      <c r="P3131" t="s">
        <v>1733</v>
      </c>
      <c r="Q3131" t="s">
        <v>53</v>
      </c>
      <c r="R3131" t="s">
        <v>1708</v>
      </c>
      <c r="S3131" t="s">
        <v>237</v>
      </c>
      <c r="T3131" t="s">
        <v>55</v>
      </c>
      <c r="U3131" t="s">
        <v>965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143</v>
      </c>
      <c r="AI3131">
        <f>"03101     "</f>
        <v>0</v>
      </c>
      <c r="AJ3131" t="s">
        <v>81</v>
      </c>
      <c r="AK3131" t="s">
        <v>82</v>
      </c>
      <c r="AL3131" t="s">
        <v>330</v>
      </c>
      <c r="AM3131" t="s">
        <v>331</v>
      </c>
      <c r="AN3131" t="s">
        <v>286</v>
      </c>
      <c r="AO3131" t="s">
        <v>69</v>
      </c>
    </row>
    <row r="3132" spans="1:41">
      <c r="A3132">
        <v>3124</v>
      </c>
      <c r="B3132" t="s">
        <v>41</v>
      </c>
      <c r="C3132" t="s">
        <v>42</v>
      </c>
      <c r="D3132" t="s">
        <v>43</v>
      </c>
      <c r="E3132">
        <f>"04"</f>
        <v>0</v>
      </c>
      <c r="F3132" t="s">
        <v>86</v>
      </c>
      <c r="G3132" t="s">
        <v>87</v>
      </c>
      <c r="H3132">
        <v>5747</v>
      </c>
      <c r="I3132" t="s">
        <v>2350</v>
      </c>
      <c r="J3132" t="s">
        <v>2351</v>
      </c>
      <c r="K3132" t="s">
        <v>48</v>
      </c>
      <c r="L3132" t="s">
        <v>49</v>
      </c>
      <c r="M3132">
        <v>11</v>
      </c>
      <c r="N3132" t="s">
        <v>2352</v>
      </c>
      <c r="O3132" t="s">
        <v>51</v>
      </c>
      <c r="P3132" t="s">
        <v>1733</v>
      </c>
      <c r="Q3132" t="s">
        <v>53</v>
      </c>
      <c r="R3132" t="s">
        <v>1708</v>
      </c>
      <c r="S3132" t="s">
        <v>237</v>
      </c>
      <c r="T3132" t="s">
        <v>55</v>
      </c>
      <c r="U3132" t="s">
        <v>965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144</v>
      </c>
      <c r="AI3132">
        <f>"04201     "</f>
        <v>0</v>
      </c>
      <c r="AJ3132" t="s">
        <v>219</v>
      </c>
      <c r="AK3132" t="s">
        <v>220</v>
      </c>
      <c r="AL3132" t="s">
        <v>221</v>
      </c>
      <c r="AM3132" t="s">
        <v>222</v>
      </c>
      <c r="AN3132" t="s">
        <v>286</v>
      </c>
      <c r="AO3132" t="s">
        <v>71</v>
      </c>
    </row>
    <row r="3133" spans="1:41">
      <c r="A3133">
        <v>3125</v>
      </c>
      <c r="B3133" t="s">
        <v>41</v>
      </c>
      <c r="C3133" t="s">
        <v>42</v>
      </c>
      <c r="D3133" t="s">
        <v>43</v>
      </c>
      <c r="E3133">
        <f>"04"</f>
        <v>0</v>
      </c>
      <c r="F3133" t="s">
        <v>86</v>
      </c>
      <c r="G3133" t="s">
        <v>87</v>
      </c>
      <c r="H3133">
        <v>5747</v>
      </c>
      <c r="I3133" t="s">
        <v>2350</v>
      </c>
      <c r="J3133" t="s">
        <v>2351</v>
      </c>
      <c r="K3133" t="s">
        <v>48</v>
      </c>
      <c r="L3133" t="s">
        <v>49</v>
      </c>
      <c r="M3133">
        <v>11</v>
      </c>
      <c r="N3133" t="s">
        <v>2352</v>
      </c>
      <c r="O3133" t="s">
        <v>51</v>
      </c>
      <c r="P3133" t="s">
        <v>1733</v>
      </c>
      <c r="Q3133" t="s">
        <v>53</v>
      </c>
      <c r="R3133" t="s">
        <v>1708</v>
      </c>
      <c r="S3133" t="s">
        <v>237</v>
      </c>
      <c r="T3133" t="s">
        <v>55</v>
      </c>
      <c r="U3133" t="s">
        <v>965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145</v>
      </c>
      <c r="AI3133">
        <f>"04201     "</f>
        <v>0</v>
      </c>
      <c r="AJ3133" t="s">
        <v>219</v>
      </c>
      <c r="AK3133" t="s">
        <v>220</v>
      </c>
      <c r="AL3133" t="s">
        <v>121</v>
      </c>
      <c r="AM3133" t="s">
        <v>122</v>
      </c>
      <c r="AN3133" t="s">
        <v>286</v>
      </c>
      <c r="AO3133" t="s">
        <v>69</v>
      </c>
    </row>
    <row r="3134" spans="1:41">
      <c r="A3134">
        <v>3126</v>
      </c>
      <c r="B3134" t="s">
        <v>41</v>
      </c>
      <c r="C3134" t="s">
        <v>42</v>
      </c>
      <c r="D3134" t="s">
        <v>43</v>
      </c>
      <c r="E3134">
        <f>"03"</f>
        <v>0</v>
      </c>
      <c r="F3134" t="s">
        <v>73</v>
      </c>
      <c r="G3134" t="s">
        <v>74</v>
      </c>
      <c r="H3134">
        <v>5747</v>
      </c>
      <c r="I3134" t="s">
        <v>2350</v>
      </c>
      <c r="J3134" t="s">
        <v>2351</v>
      </c>
      <c r="K3134" t="s">
        <v>48</v>
      </c>
      <c r="L3134" t="s">
        <v>49</v>
      </c>
      <c r="M3134">
        <v>11</v>
      </c>
      <c r="N3134" t="s">
        <v>2352</v>
      </c>
      <c r="O3134" t="s">
        <v>51</v>
      </c>
      <c r="P3134" t="s">
        <v>1733</v>
      </c>
      <c r="Q3134" t="s">
        <v>53</v>
      </c>
      <c r="R3134" t="s">
        <v>1708</v>
      </c>
      <c r="S3134" t="s">
        <v>237</v>
      </c>
      <c r="T3134" t="s">
        <v>55</v>
      </c>
      <c r="U3134" t="s">
        <v>965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61</v>
      </c>
      <c r="AD3134" t="s">
        <v>61</v>
      </c>
      <c r="AE3134" t="s">
        <v>60</v>
      </c>
      <c r="AF3134" t="s">
        <v>80</v>
      </c>
      <c r="AG3134" t="s">
        <v>80</v>
      </c>
      <c r="AH3134">
        <v>146</v>
      </c>
      <c r="AI3134">
        <f>"03101     "</f>
        <v>0</v>
      </c>
      <c r="AJ3134" t="s">
        <v>81</v>
      </c>
      <c r="AK3134" t="s">
        <v>82</v>
      </c>
      <c r="AL3134" t="s">
        <v>315</v>
      </c>
      <c r="AM3134" t="s">
        <v>316</v>
      </c>
      <c r="AN3134" t="s">
        <v>286</v>
      </c>
      <c r="AO3134" t="s">
        <v>184</v>
      </c>
    </row>
    <row r="3135" spans="1:41">
      <c r="A3135">
        <v>3127</v>
      </c>
      <c r="B3135" t="s">
        <v>41</v>
      </c>
      <c r="C3135" t="s">
        <v>42</v>
      </c>
      <c r="D3135" t="s">
        <v>43</v>
      </c>
      <c r="E3135">
        <f>"04"</f>
        <v>0</v>
      </c>
      <c r="F3135" t="s">
        <v>86</v>
      </c>
      <c r="G3135" t="s">
        <v>87</v>
      </c>
      <c r="H3135">
        <v>5747</v>
      </c>
      <c r="I3135" t="s">
        <v>2350</v>
      </c>
      <c r="J3135" t="s">
        <v>2351</v>
      </c>
      <c r="K3135" t="s">
        <v>48</v>
      </c>
      <c r="L3135" t="s">
        <v>49</v>
      </c>
      <c r="M3135">
        <v>11</v>
      </c>
      <c r="N3135" t="s">
        <v>2352</v>
      </c>
      <c r="O3135" t="s">
        <v>51</v>
      </c>
      <c r="P3135" t="s">
        <v>1733</v>
      </c>
      <c r="Q3135" t="s">
        <v>53</v>
      </c>
      <c r="R3135" t="s">
        <v>1708</v>
      </c>
      <c r="S3135" t="s">
        <v>237</v>
      </c>
      <c r="T3135" t="s">
        <v>55</v>
      </c>
      <c r="U3135" t="s">
        <v>965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147</v>
      </c>
      <c r="AI3135">
        <f>"04201     "</f>
        <v>0</v>
      </c>
      <c r="AJ3135" t="s">
        <v>219</v>
      </c>
      <c r="AK3135" t="s">
        <v>220</v>
      </c>
      <c r="AL3135" t="s">
        <v>121</v>
      </c>
      <c r="AM3135" t="s">
        <v>122</v>
      </c>
      <c r="AN3135" t="s">
        <v>286</v>
      </c>
      <c r="AO3135" t="s">
        <v>184</v>
      </c>
    </row>
    <row r="3136" spans="1:41">
      <c r="A3136">
        <v>3128</v>
      </c>
      <c r="B3136" t="s">
        <v>41</v>
      </c>
      <c r="C3136" t="s">
        <v>42</v>
      </c>
      <c r="D3136" t="s">
        <v>43</v>
      </c>
      <c r="E3136">
        <f>"07"</f>
        <v>0</v>
      </c>
      <c r="F3136" t="s">
        <v>44</v>
      </c>
      <c r="G3136" t="s">
        <v>45</v>
      </c>
      <c r="H3136">
        <v>5747</v>
      </c>
      <c r="I3136" t="s">
        <v>2350</v>
      </c>
      <c r="J3136" t="s">
        <v>2351</v>
      </c>
      <c r="K3136" t="s">
        <v>48</v>
      </c>
      <c r="L3136" t="s">
        <v>49</v>
      </c>
      <c r="M3136">
        <v>11</v>
      </c>
      <c r="N3136" t="s">
        <v>2352</v>
      </c>
      <c r="O3136" t="s">
        <v>51</v>
      </c>
      <c r="P3136" t="s">
        <v>1733</v>
      </c>
      <c r="Q3136" t="s">
        <v>53</v>
      </c>
      <c r="R3136" t="s">
        <v>1708</v>
      </c>
      <c r="S3136" t="s">
        <v>237</v>
      </c>
      <c r="T3136" t="s">
        <v>55</v>
      </c>
      <c r="U3136" t="s">
        <v>965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148</v>
      </c>
      <c r="AI3136">
        <f>"07221     "</f>
        <v>0</v>
      </c>
      <c r="AJ3136" t="s">
        <v>353</v>
      </c>
      <c r="AK3136" t="s">
        <v>354</v>
      </c>
      <c r="AL3136" t="s">
        <v>66</v>
      </c>
      <c r="AM3136" t="s">
        <v>67</v>
      </c>
      <c r="AN3136" t="s">
        <v>286</v>
      </c>
      <c r="AO3136" t="s">
        <v>184</v>
      </c>
    </row>
    <row r="3137" spans="1:41">
      <c r="A3137">
        <v>3129</v>
      </c>
      <c r="B3137" t="s">
        <v>41</v>
      </c>
      <c r="C3137" t="s">
        <v>42</v>
      </c>
      <c r="D3137" t="s">
        <v>43</v>
      </c>
      <c r="E3137">
        <f>"07"</f>
        <v>0</v>
      </c>
      <c r="F3137" t="s">
        <v>44</v>
      </c>
      <c r="G3137" t="s">
        <v>45</v>
      </c>
      <c r="H3137">
        <v>5747</v>
      </c>
      <c r="I3137" t="s">
        <v>2350</v>
      </c>
      <c r="J3137" t="s">
        <v>2351</v>
      </c>
      <c r="K3137" t="s">
        <v>48</v>
      </c>
      <c r="L3137" t="s">
        <v>49</v>
      </c>
      <c r="M3137">
        <v>11</v>
      </c>
      <c r="N3137" t="s">
        <v>2352</v>
      </c>
      <c r="O3137" t="s">
        <v>51</v>
      </c>
      <c r="P3137" t="s">
        <v>1733</v>
      </c>
      <c r="Q3137" t="s">
        <v>53</v>
      </c>
      <c r="R3137" t="s">
        <v>1708</v>
      </c>
      <c r="S3137" t="s">
        <v>237</v>
      </c>
      <c r="T3137" t="s">
        <v>55</v>
      </c>
      <c r="U3137" t="s">
        <v>965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61</v>
      </c>
      <c r="AD3137" t="s">
        <v>61</v>
      </c>
      <c r="AE3137" t="s">
        <v>60</v>
      </c>
      <c r="AF3137" t="s">
        <v>80</v>
      </c>
      <c r="AG3137" t="s">
        <v>80</v>
      </c>
      <c r="AH3137">
        <v>149</v>
      </c>
      <c r="AI3137">
        <f>"07221     "</f>
        <v>0</v>
      </c>
      <c r="AJ3137" t="s">
        <v>353</v>
      </c>
      <c r="AK3137" t="s">
        <v>354</v>
      </c>
      <c r="AL3137" t="s">
        <v>231</v>
      </c>
      <c r="AM3137" t="s">
        <v>232</v>
      </c>
      <c r="AN3137" t="s">
        <v>286</v>
      </c>
      <c r="AO3137" t="s">
        <v>69</v>
      </c>
    </row>
    <row r="3138" spans="1:41">
      <c r="A3138">
        <v>3140</v>
      </c>
      <c r="B3138" t="s">
        <v>41</v>
      </c>
      <c r="C3138" t="s">
        <v>42</v>
      </c>
      <c r="D3138" t="s">
        <v>43</v>
      </c>
      <c r="E3138">
        <f>"05"</f>
        <v>0</v>
      </c>
      <c r="F3138" t="s">
        <v>99</v>
      </c>
      <c r="G3138" t="s">
        <v>100</v>
      </c>
      <c r="H3138">
        <v>5866</v>
      </c>
      <c r="I3138" t="s">
        <v>1730</v>
      </c>
      <c r="J3138" t="s">
        <v>1731</v>
      </c>
      <c r="K3138" t="s">
        <v>48</v>
      </c>
      <c r="L3138" t="s">
        <v>49</v>
      </c>
      <c r="M3138">
        <v>12</v>
      </c>
      <c r="N3138" t="s">
        <v>1732</v>
      </c>
      <c r="O3138" t="s">
        <v>51</v>
      </c>
      <c r="P3138" t="s">
        <v>1733</v>
      </c>
      <c r="Q3138" t="s">
        <v>53</v>
      </c>
      <c r="R3138" t="s">
        <v>1708</v>
      </c>
      <c r="S3138" t="s">
        <v>237</v>
      </c>
      <c r="T3138" t="s">
        <v>55</v>
      </c>
      <c r="U3138" t="s">
        <v>965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60</v>
      </c>
      <c r="AD3138" t="s">
        <v>61</v>
      </c>
      <c r="AE3138" t="s">
        <v>60</v>
      </c>
      <c r="AF3138" t="s">
        <v>1734</v>
      </c>
      <c r="AG3138" t="s">
        <v>1735</v>
      </c>
      <c r="AH3138">
        <v>10</v>
      </c>
      <c r="AI3138">
        <f>"05201     "</f>
        <v>0</v>
      </c>
      <c r="AJ3138" t="s">
        <v>406</v>
      </c>
      <c r="AK3138" t="s">
        <v>407</v>
      </c>
      <c r="AL3138" t="s">
        <v>107</v>
      </c>
      <c r="AM3138" t="s">
        <v>108</v>
      </c>
      <c r="AN3138" t="s">
        <v>1714</v>
      </c>
      <c r="AO3138" t="s">
        <v>70</v>
      </c>
    </row>
    <row r="3139" spans="1:41">
      <c r="A3139">
        <v>3130</v>
      </c>
      <c r="B3139" t="s">
        <v>41</v>
      </c>
      <c r="C3139" t="s">
        <v>42</v>
      </c>
      <c r="D3139" t="s">
        <v>43</v>
      </c>
      <c r="E3139">
        <f>"03"</f>
        <v>0</v>
      </c>
      <c r="F3139" t="s">
        <v>73</v>
      </c>
      <c r="G3139" t="s">
        <v>74</v>
      </c>
      <c r="H3139">
        <v>5747</v>
      </c>
      <c r="I3139" t="s">
        <v>2350</v>
      </c>
      <c r="J3139" t="s">
        <v>2351</v>
      </c>
      <c r="K3139" t="s">
        <v>48</v>
      </c>
      <c r="L3139" t="s">
        <v>49</v>
      </c>
      <c r="M3139">
        <v>11</v>
      </c>
      <c r="N3139" t="s">
        <v>2352</v>
      </c>
      <c r="O3139" t="s">
        <v>51</v>
      </c>
      <c r="P3139" t="s">
        <v>1733</v>
      </c>
      <c r="Q3139" t="s">
        <v>53</v>
      </c>
      <c r="R3139" t="s">
        <v>1708</v>
      </c>
      <c r="S3139" t="s">
        <v>237</v>
      </c>
      <c r="T3139" t="s">
        <v>55</v>
      </c>
      <c r="U3139" t="s">
        <v>965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61</v>
      </c>
      <c r="AD3139" t="s">
        <v>61</v>
      </c>
      <c r="AE3139" t="s">
        <v>60</v>
      </c>
      <c r="AF3139" t="s">
        <v>80</v>
      </c>
      <c r="AG3139" t="s">
        <v>80</v>
      </c>
      <c r="AH3139">
        <v>150</v>
      </c>
      <c r="AI3139">
        <f>"03101     "</f>
        <v>0</v>
      </c>
      <c r="AJ3139" t="s">
        <v>81</v>
      </c>
      <c r="AK3139" t="s">
        <v>82</v>
      </c>
      <c r="AL3139" t="s">
        <v>308</v>
      </c>
      <c r="AM3139" t="s">
        <v>309</v>
      </c>
      <c r="AN3139" t="s">
        <v>286</v>
      </c>
      <c r="AO3139" t="s">
        <v>1295</v>
      </c>
    </row>
    <row r="3140" spans="1:41">
      <c r="A3140">
        <v>3131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5747</v>
      </c>
      <c r="I3140" t="s">
        <v>2350</v>
      </c>
      <c r="J3140" t="s">
        <v>2351</v>
      </c>
      <c r="K3140" t="s">
        <v>48</v>
      </c>
      <c r="L3140" t="s">
        <v>49</v>
      </c>
      <c r="M3140">
        <v>11</v>
      </c>
      <c r="N3140" t="s">
        <v>2352</v>
      </c>
      <c r="O3140" t="s">
        <v>51</v>
      </c>
      <c r="P3140" t="s">
        <v>1733</v>
      </c>
      <c r="Q3140" t="s">
        <v>53</v>
      </c>
      <c r="R3140" t="s">
        <v>1708</v>
      </c>
      <c r="S3140" t="s">
        <v>237</v>
      </c>
      <c r="T3140" t="s">
        <v>55</v>
      </c>
      <c r="U3140" t="s">
        <v>965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61</v>
      </c>
      <c r="AD3140" t="s">
        <v>61</v>
      </c>
      <c r="AE3140" t="s">
        <v>60</v>
      </c>
      <c r="AF3140" t="s">
        <v>80</v>
      </c>
      <c r="AG3140" t="s">
        <v>80</v>
      </c>
      <c r="AH3140">
        <v>151</v>
      </c>
      <c r="AI3140">
        <f>"07221     "</f>
        <v>0</v>
      </c>
      <c r="AJ3140" t="s">
        <v>353</v>
      </c>
      <c r="AK3140" t="s">
        <v>354</v>
      </c>
      <c r="AL3140" t="s">
        <v>96</v>
      </c>
      <c r="AM3140" t="s">
        <v>97</v>
      </c>
      <c r="AN3140" t="s">
        <v>286</v>
      </c>
      <c r="AO3140" t="s">
        <v>1295</v>
      </c>
    </row>
    <row r="3141" spans="1:41">
      <c r="A3141">
        <v>3132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5866</v>
      </c>
      <c r="I3141" t="s">
        <v>1730</v>
      </c>
      <c r="J3141" t="s">
        <v>1731</v>
      </c>
      <c r="K3141" t="s">
        <v>48</v>
      </c>
      <c r="L3141" t="s">
        <v>49</v>
      </c>
      <c r="M3141">
        <v>12</v>
      </c>
      <c r="N3141" t="s">
        <v>1732</v>
      </c>
      <c r="O3141" t="s">
        <v>51</v>
      </c>
      <c r="P3141" t="s">
        <v>1733</v>
      </c>
      <c r="Q3141" t="s">
        <v>53</v>
      </c>
      <c r="R3141" t="s">
        <v>1708</v>
      </c>
      <c r="S3141" t="s">
        <v>237</v>
      </c>
      <c r="T3141" t="s">
        <v>55</v>
      </c>
      <c r="U3141" t="s">
        <v>965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60</v>
      </c>
      <c r="AD3141" t="s">
        <v>61</v>
      </c>
      <c r="AE3141" t="s">
        <v>60</v>
      </c>
      <c r="AF3141" t="s">
        <v>1734</v>
      </c>
      <c r="AG3141" t="s">
        <v>1735</v>
      </c>
      <c r="AH3141">
        <v>1</v>
      </c>
      <c r="AI3141">
        <f>"07223     "</f>
        <v>0</v>
      </c>
      <c r="AJ3141" t="s">
        <v>370</v>
      </c>
      <c r="AK3141" t="s">
        <v>371</v>
      </c>
      <c r="AL3141" t="s">
        <v>231</v>
      </c>
      <c r="AM3141" t="s">
        <v>232</v>
      </c>
      <c r="AN3141" t="s">
        <v>1714</v>
      </c>
      <c r="AO3141" t="s">
        <v>70</v>
      </c>
    </row>
    <row r="3142" spans="1:41">
      <c r="A3142">
        <v>3133</v>
      </c>
      <c r="B3142" t="s">
        <v>41</v>
      </c>
      <c r="C3142" t="s">
        <v>42</v>
      </c>
      <c r="D3142" t="s">
        <v>43</v>
      </c>
      <c r="E3142">
        <f>"07"</f>
        <v>0</v>
      </c>
      <c r="F3142" t="s">
        <v>44</v>
      </c>
      <c r="G3142" t="s">
        <v>45</v>
      </c>
      <c r="H3142">
        <v>5866</v>
      </c>
      <c r="I3142" t="s">
        <v>1730</v>
      </c>
      <c r="J3142" t="s">
        <v>1731</v>
      </c>
      <c r="K3142" t="s">
        <v>48</v>
      </c>
      <c r="L3142" t="s">
        <v>49</v>
      </c>
      <c r="M3142">
        <v>12</v>
      </c>
      <c r="N3142" t="s">
        <v>1732</v>
      </c>
      <c r="O3142" t="s">
        <v>51</v>
      </c>
      <c r="P3142" t="s">
        <v>1733</v>
      </c>
      <c r="Q3142" t="s">
        <v>53</v>
      </c>
      <c r="R3142" t="s">
        <v>1708</v>
      </c>
      <c r="S3142" t="s">
        <v>237</v>
      </c>
      <c r="T3142" t="s">
        <v>55</v>
      </c>
      <c r="U3142" t="s">
        <v>965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1734</v>
      </c>
      <c r="AG3142" t="s">
        <v>1735</v>
      </c>
      <c r="AH3142">
        <v>2</v>
      </c>
      <c r="AI3142">
        <f>"07223     "</f>
        <v>0</v>
      </c>
      <c r="AJ3142" t="s">
        <v>370</v>
      </c>
      <c r="AK3142" t="s">
        <v>371</v>
      </c>
      <c r="AL3142" t="s">
        <v>231</v>
      </c>
      <c r="AM3142" t="s">
        <v>232</v>
      </c>
      <c r="AN3142" t="s">
        <v>1714</v>
      </c>
      <c r="AO3142" t="s">
        <v>70</v>
      </c>
    </row>
    <row r="3143" spans="1:41">
      <c r="A3143">
        <v>3134</v>
      </c>
      <c r="B3143" t="s">
        <v>41</v>
      </c>
      <c r="C3143" t="s">
        <v>42</v>
      </c>
      <c r="D3143" t="s">
        <v>43</v>
      </c>
      <c r="E3143">
        <f>"07"</f>
        <v>0</v>
      </c>
      <c r="F3143" t="s">
        <v>44</v>
      </c>
      <c r="G3143" t="s">
        <v>45</v>
      </c>
      <c r="H3143">
        <v>5866</v>
      </c>
      <c r="I3143" t="s">
        <v>1730</v>
      </c>
      <c r="J3143" t="s">
        <v>1731</v>
      </c>
      <c r="K3143" t="s">
        <v>48</v>
      </c>
      <c r="L3143" t="s">
        <v>49</v>
      </c>
      <c r="M3143">
        <v>12</v>
      </c>
      <c r="N3143" t="s">
        <v>1732</v>
      </c>
      <c r="O3143" t="s">
        <v>51</v>
      </c>
      <c r="P3143" t="s">
        <v>1733</v>
      </c>
      <c r="Q3143" t="s">
        <v>53</v>
      </c>
      <c r="R3143" t="s">
        <v>1708</v>
      </c>
      <c r="S3143" t="s">
        <v>237</v>
      </c>
      <c r="T3143" t="s">
        <v>55</v>
      </c>
      <c r="U3143" t="s">
        <v>965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60</v>
      </c>
      <c r="AD3143" t="s">
        <v>61</v>
      </c>
      <c r="AE3143" t="s">
        <v>60</v>
      </c>
      <c r="AF3143" t="s">
        <v>1734</v>
      </c>
      <c r="AG3143" t="s">
        <v>1735</v>
      </c>
      <c r="AH3143">
        <v>3</v>
      </c>
      <c r="AI3143">
        <f>"07223     "</f>
        <v>0</v>
      </c>
      <c r="AJ3143" t="s">
        <v>370</v>
      </c>
      <c r="AK3143" t="s">
        <v>371</v>
      </c>
      <c r="AL3143" t="s">
        <v>66</v>
      </c>
      <c r="AM3143" t="s">
        <v>67</v>
      </c>
      <c r="AN3143" t="s">
        <v>1714</v>
      </c>
      <c r="AO3143" t="s">
        <v>70</v>
      </c>
    </row>
    <row r="3144" spans="1:41">
      <c r="A3144">
        <v>3135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5866</v>
      </c>
      <c r="I3144" t="s">
        <v>1730</v>
      </c>
      <c r="J3144" t="s">
        <v>1731</v>
      </c>
      <c r="K3144" t="s">
        <v>48</v>
      </c>
      <c r="L3144" t="s">
        <v>49</v>
      </c>
      <c r="M3144">
        <v>12</v>
      </c>
      <c r="N3144" t="s">
        <v>1732</v>
      </c>
      <c r="O3144" t="s">
        <v>51</v>
      </c>
      <c r="P3144" t="s">
        <v>1733</v>
      </c>
      <c r="Q3144" t="s">
        <v>53</v>
      </c>
      <c r="R3144" t="s">
        <v>1708</v>
      </c>
      <c r="S3144" t="s">
        <v>237</v>
      </c>
      <c r="T3144" t="s">
        <v>55</v>
      </c>
      <c r="U3144" t="s">
        <v>965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60</v>
      </c>
      <c r="AD3144" t="s">
        <v>61</v>
      </c>
      <c r="AE3144" t="s">
        <v>60</v>
      </c>
      <c r="AF3144" t="s">
        <v>1734</v>
      </c>
      <c r="AG3144" t="s">
        <v>1735</v>
      </c>
      <c r="AH3144">
        <v>4</v>
      </c>
      <c r="AI3144">
        <f>"07221     "</f>
        <v>0</v>
      </c>
      <c r="AJ3144" t="s">
        <v>353</v>
      </c>
      <c r="AK3144" t="s">
        <v>354</v>
      </c>
      <c r="AL3144" t="s">
        <v>444</v>
      </c>
      <c r="AM3144" t="s">
        <v>445</v>
      </c>
      <c r="AN3144" t="s">
        <v>1714</v>
      </c>
      <c r="AO3144" t="s">
        <v>70</v>
      </c>
    </row>
    <row r="3145" spans="1:41">
      <c r="A3145">
        <v>3144</v>
      </c>
      <c r="B3145" t="s">
        <v>41</v>
      </c>
      <c r="C3145" t="s">
        <v>42</v>
      </c>
      <c r="D3145" t="s">
        <v>43</v>
      </c>
      <c r="E3145">
        <f>"02"</f>
        <v>0</v>
      </c>
      <c r="F3145" t="s">
        <v>124</v>
      </c>
      <c r="G3145" t="s">
        <v>125</v>
      </c>
      <c r="H3145">
        <v>5866</v>
      </c>
      <c r="I3145" t="s">
        <v>1730</v>
      </c>
      <c r="J3145" t="s">
        <v>1731</v>
      </c>
      <c r="K3145" t="s">
        <v>48</v>
      </c>
      <c r="L3145" t="s">
        <v>49</v>
      </c>
      <c r="M3145">
        <v>12</v>
      </c>
      <c r="N3145" t="s">
        <v>1732</v>
      </c>
      <c r="O3145" t="s">
        <v>51</v>
      </c>
      <c r="P3145" t="s">
        <v>1733</v>
      </c>
      <c r="Q3145" t="s">
        <v>53</v>
      </c>
      <c r="R3145" t="s">
        <v>1708</v>
      </c>
      <c r="S3145" t="s">
        <v>237</v>
      </c>
      <c r="T3145" t="s">
        <v>55</v>
      </c>
      <c r="U3145" t="s">
        <v>965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1734</v>
      </c>
      <c r="AG3145" t="s">
        <v>1735</v>
      </c>
      <c r="AH3145">
        <v>15</v>
      </c>
      <c r="AI3145">
        <f>"02001     "</f>
        <v>0</v>
      </c>
      <c r="AJ3145" t="s">
        <v>834</v>
      </c>
      <c r="AK3145" t="s">
        <v>835</v>
      </c>
      <c r="AL3145" t="s">
        <v>1712</v>
      </c>
      <c r="AM3145" t="s">
        <v>1713</v>
      </c>
      <c r="AN3145" t="s">
        <v>1714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"04"</f>
        <v>0</v>
      </c>
      <c r="F3146" t="s">
        <v>86</v>
      </c>
      <c r="G3146" t="s">
        <v>87</v>
      </c>
      <c r="H3146">
        <v>5866</v>
      </c>
      <c r="I3146" t="s">
        <v>1730</v>
      </c>
      <c r="J3146" t="s">
        <v>1731</v>
      </c>
      <c r="K3146" t="s">
        <v>48</v>
      </c>
      <c r="L3146" t="s">
        <v>49</v>
      </c>
      <c r="M3146">
        <v>12</v>
      </c>
      <c r="N3146" t="s">
        <v>1732</v>
      </c>
      <c r="O3146" t="s">
        <v>51</v>
      </c>
      <c r="P3146" t="s">
        <v>1733</v>
      </c>
      <c r="Q3146" t="s">
        <v>53</v>
      </c>
      <c r="R3146" t="s">
        <v>1708</v>
      </c>
      <c r="S3146" t="s">
        <v>237</v>
      </c>
      <c r="T3146" t="s">
        <v>55</v>
      </c>
      <c r="U3146" t="s">
        <v>965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1734</v>
      </c>
      <c r="AG3146" t="s">
        <v>1735</v>
      </c>
      <c r="AH3146">
        <v>16</v>
      </c>
      <c r="AI3146">
        <f>"042       "</f>
        <v>0</v>
      </c>
      <c r="AJ3146" t="s">
        <v>788</v>
      </c>
      <c r="AK3146" t="s">
        <v>789</v>
      </c>
      <c r="AL3146" t="s">
        <v>121</v>
      </c>
      <c r="AM3146" t="s">
        <v>122</v>
      </c>
      <c r="AN3146" t="s">
        <v>1714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"02"</f>
        <v>0</v>
      </c>
      <c r="F3147" t="s">
        <v>124</v>
      </c>
      <c r="G3147" t="s">
        <v>125</v>
      </c>
      <c r="H3147">
        <v>5866</v>
      </c>
      <c r="I3147" t="s">
        <v>1730</v>
      </c>
      <c r="J3147" t="s">
        <v>1731</v>
      </c>
      <c r="K3147" t="s">
        <v>48</v>
      </c>
      <c r="L3147" t="s">
        <v>49</v>
      </c>
      <c r="M3147">
        <v>12</v>
      </c>
      <c r="N3147" t="s">
        <v>1732</v>
      </c>
      <c r="O3147" t="s">
        <v>51</v>
      </c>
      <c r="P3147" t="s">
        <v>1733</v>
      </c>
      <c r="Q3147" t="s">
        <v>53</v>
      </c>
      <c r="R3147" t="s">
        <v>1708</v>
      </c>
      <c r="S3147" t="s">
        <v>237</v>
      </c>
      <c r="T3147" t="s">
        <v>55</v>
      </c>
      <c r="U3147" t="s">
        <v>965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1734</v>
      </c>
      <c r="AG3147" t="s">
        <v>1735</v>
      </c>
      <c r="AH3147">
        <v>19</v>
      </c>
      <c r="AI3147">
        <f>"02102     "</f>
        <v>0</v>
      </c>
      <c r="AJ3147" t="s">
        <v>926</v>
      </c>
      <c r="AK3147" t="s">
        <v>927</v>
      </c>
      <c r="AL3147" t="s">
        <v>1686</v>
      </c>
      <c r="AM3147" t="s">
        <v>1687</v>
      </c>
      <c r="AN3147" t="s">
        <v>1714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5866</v>
      </c>
      <c r="I3148" t="s">
        <v>1730</v>
      </c>
      <c r="J3148" t="s">
        <v>1731</v>
      </c>
      <c r="K3148" t="s">
        <v>48</v>
      </c>
      <c r="L3148" t="s">
        <v>49</v>
      </c>
      <c r="M3148">
        <v>12</v>
      </c>
      <c r="N3148" t="s">
        <v>1732</v>
      </c>
      <c r="O3148" t="s">
        <v>51</v>
      </c>
      <c r="P3148" t="s">
        <v>1733</v>
      </c>
      <c r="Q3148" t="s">
        <v>53</v>
      </c>
      <c r="R3148" t="s">
        <v>1708</v>
      </c>
      <c r="S3148" t="s">
        <v>237</v>
      </c>
      <c r="T3148" t="s">
        <v>55</v>
      </c>
      <c r="U3148" t="s">
        <v>965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1734</v>
      </c>
      <c r="AG3148" t="s">
        <v>1735</v>
      </c>
      <c r="AH3148">
        <v>20</v>
      </c>
      <c r="AI3148">
        <f>"02001     "</f>
        <v>0</v>
      </c>
      <c r="AJ3148" t="s">
        <v>834</v>
      </c>
      <c r="AK3148" t="s">
        <v>835</v>
      </c>
      <c r="AL3148" t="s">
        <v>1712</v>
      </c>
      <c r="AM3148" t="s">
        <v>1713</v>
      </c>
      <c r="AN3148" t="s">
        <v>1714</v>
      </c>
      <c r="AO3148" t="s">
        <v>70</v>
      </c>
    </row>
    <row r="3149" spans="1:41">
      <c r="A3149">
        <v>3148</v>
      </c>
      <c r="B3149" t="s">
        <v>41</v>
      </c>
      <c r="C3149" t="s">
        <v>42</v>
      </c>
      <c r="D3149" t="s">
        <v>43</v>
      </c>
      <c r="E3149">
        <f>"02"</f>
        <v>0</v>
      </c>
      <c r="F3149" t="s">
        <v>124</v>
      </c>
      <c r="G3149" t="s">
        <v>125</v>
      </c>
      <c r="H3149">
        <v>5912</v>
      </c>
      <c r="I3149" t="s">
        <v>2408</v>
      </c>
      <c r="J3149" t="s">
        <v>2409</v>
      </c>
      <c r="K3149" t="s">
        <v>48</v>
      </c>
      <c r="L3149" t="s">
        <v>49</v>
      </c>
      <c r="M3149">
        <v>11</v>
      </c>
      <c r="N3149" t="s">
        <v>2384</v>
      </c>
      <c r="O3149" t="s">
        <v>51</v>
      </c>
      <c r="P3149" t="s">
        <v>1733</v>
      </c>
      <c r="Q3149" t="s">
        <v>53</v>
      </c>
      <c r="R3149" t="s">
        <v>1708</v>
      </c>
      <c r="S3149" t="s">
        <v>237</v>
      </c>
      <c r="T3149" t="s">
        <v>55</v>
      </c>
      <c r="U3149" t="s">
        <v>2379</v>
      </c>
      <c r="V3149" t="s">
        <v>80</v>
      </c>
      <c r="W3149" t="s">
        <v>80</v>
      </c>
      <c r="X3149" t="s">
        <v>60</v>
      </c>
      <c r="Y3149" t="s">
        <v>60</v>
      </c>
      <c r="Z3149" t="s">
        <v>60</v>
      </c>
      <c r="AA3149" t="s">
        <v>61</v>
      </c>
      <c r="AB3149" t="s">
        <v>60</v>
      </c>
      <c r="AC3149" t="s">
        <v>60</v>
      </c>
      <c r="AD3149" t="s">
        <v>61</v>
      </c>
      <c r="AE3149" t="s">
        <v>60</v>
      </c>
      <c r="AF3149" t="s">
        <v>2280</v>
      </c>
      <c r="AG3149" t="s">
        <v>2281</v>
      </c>
      <c r="AH3149">
        <v>1</v>
      </c>
      <c r="AI3149">
        <f>"02105     "</f>
        <v>0</v>
      </c>
      <c r="AJ3149" t="s">
        <v>287</v>
      </c>
      <c r="AK3149" t="s">
        <v>288</v>
      </c>
      <c r="AL3149" t="s">
        <v>1521</v>
      </c>
      <c r="AM3149" t="s">
        <v>1522</v>
      </c>
      <c r="AN3149" t="s">
        <v>1714</v>
      </c>
      <c r="AO3149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2026-06-24T20:52:59Z</dcterms:created>
  <dcterms:modified xsi:type="dcterms:W3CDTF">2026-06-24T20:52:59Z</dcterms:modified>
</cp:coreProperties>
</file>