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<sst xmlns="http://schemas.openxmlformats.org/spreadsheetml/2006/main" count="315" uniqueCount="115">
  <si>
    <t>_id</t>
  </si>
  <si>
    <t>SOZIETATEA_EU/SOCIEDAD_EU</t>
  </si>
  <si>
    <t>SOZIETATEA_CAS/SOCIEDAD_CAS</t>
  </si>
  <si>
    <t>EKITALDIA/EJERCICIO</t>
  </si>
  <si>
    <t>KODEA/CODIGO</t>
  </si>
  <si>
    <t>UDALERRIA/MUNICIPIO</t>
  </si>
  <si>
    <t>ONDASUN_KOPURUA(EZ_SALBUETSIAK)/NUMERO_BIENES(NO_EXENTOS)</t>
  </si>
  <si>
    <t>ONDASUN_KOPURUA(SALBUETSIAK)/NUMERO_BIENES(EXENTOS)</t>
  </si>
  <si>
    <t>ZERGAPEKO_LUZEZABALA(HA)/SUPERFICIE_IMPONIBLE(HA)</t>
  </si>
  <si>
    <t>ZERGA_OINARRI_GUZTIRA/BASE_IMPONIBLE_TOTAL</t>
  </si>
  <si>
    <t>HA_KO_ZERGA_OINARRIA/BASE_IMPONIBLE_POR_HA</t>
  </si>
  <si>
    <t>TRIBUTU_ZORRA/DEUDA_TRIBUTARIA</t>
  </si>
  <si>
    <t>BFA</t>
  </si>
  <si>
    <t>DFB</t>
  </si>
  <si>
    <t>ABADIÑO</t>
  </si>
  <si>
    <t>ABANTO ZIERBENA/ABANTO Y CIERVANA</t>
  </si>
  <si>
    <t>AMOREBIETA-ETXANO</t>
  </si>
  <si>
    <t>AMOROTO</t>
  </si>
  <si>
    <t>ARAKALDO</t>
  </si>
  <si>
    <t>ARANTZAZU</t>
  </si>
  <si>
    <t>MUNITIBAR-ARBATZEGI GERRIKAITZ</t>
  </si>
  <si>
    <t>ARTZENTALES</t>
  </si>
  <si>
    <t>ARRANKUDIAGA-ZOLLO</t>
  </si>
  <si>
    <t>ARRIETA</t>
  </si>
  <si>
    <t>ARRIGORRIAGA</t>
  </si>
  <si>
    <t>BAKIO</t>
  </si>
  <si>
    <t>BARRIKA</t>
  </si>
  <si>
    <t>BERANGO</t>
  </si>
  <si>
    <t>BERMEO</t>
  </si>
  <si>
    <t>BERRIATUA</t>
  </si>
  <si>
    <t>BERRIZ</t>
  </si>
  <si>
    <t>BUSTURIA</t>
  </si>
  <si>
    <t>KARRANTZA HARANA/VALLE DE CARRANZA</t>
  </si>
  <si>
    <t>ARTEA</t>
  </si>
  <si>
    <t>ZEANURI</t>
  </si>
  <si>
    <t>ZEBERIO</t>
  </si>
  <si>
    <t>DIMA</t>
  </si>
  <si>
    <t>EA</t>
  </si>
  <si>
    <t>ETXEBARRI</t>
  </si>
  <si>
    <t>ETXEBARRIA</t>
  </si>
  <si>
    <t>ELANTXOBE</t>
  </si>
  <si>
    <t>ELORRIO</t>
  </si>
  <si>
    <t>EREÑO</t>
  </si>
  <si>
    <t>ERMUA</t>
  </si>
  <si>
    <t>FRUIZ</t>
  </si>
  <si>
    <t>GALDAKAO</t>
  </si>
  <si>
    <t>GALDAMES</t>
  </si>
  <si>
    <t>GAMIZ-FIKA</t>
  </si>
  <si>
    <t>GARAI</t>
  </si>
  <si>
    <t>GATIKA</t>
  </si>
  <si>
    <t>GAUTEGIZ ARTEAGA</t>
  </si>
  <si>
    <t>GORDEXOLA</t>
  </si>
  <si>
    <t>GORLIZ</t>
  </si>
  <si>
    <t>GUEÑES</t>
  </si>
  <si>
    <t>GERNIKA-LUMO</t>
  </si>
  <si>
    <t>GIZABURUAGA</t>
  </si>
  <si>
    <t>IBARRANGELU</t>
  </si>
  <si>
    <t>ISPASTER</t>
  </si>
  <si>
    <t>IZURTZA</t>
  </si>
  <si>
    <t>LANESTOSA</t>
  </si>
  <si>
    <t>LARRABETZU</t>
  </si>
  <si>
    <t>LAUKIZ</t>
  </si>
  <si>
    <t>LEMOA</t>
  </si>
  <si>
    <t>LEMOIZ</t>
  </si>
  <si>
    <t>LEKEITIO</t>
  </si>
  <si>
    <t>MAÑARIA</t>
  </si>
  <si>
    <t>MARKINA-XEMEIN</t>
  </si>
  <si>
    <t>MARURI-JATABE</t>
  </si>
  <si>
    <t>MENDATA</t>
  </si>
  <si>
    <t>MENDEXA</t>
  </si>
  <si>
    <t>MEÑAKA</t>
  </si>
  <si>
    <t>UGAO-MIRABALLES</t>
  </si>
  <si>
    <t>MORGA</t>
  </si>
  <si>
    <t>MUXIKA</t>
  </si>
  <si>
    <t>MUNDAKA</t>
  </si>
  <si>
    <t>MUNGIA</t>
  </si>
  <si>
    <t>AULESTI</t>
  </si>
  <si>
    <t>MUSKIZ</t>
  </si>
  <si>
    <t>OTXANDIO</t>
  </si>
  <si>
    <t>ONDARROA</t>
  </si>
  <si>
    <t>URDUÑA/ORDUÑA</t>
  </si>
  <si>
    <t>OROZKO</t>
  </si>
  <si>
    <t>SUKARRIETA</t>
  </si>
  <si>
    <t>PLENTZIA</t>
  </si>
  <si>
    <t>ERRIGOITI</t>
  </si>
  <si>
    <t>TRAPAGARAN/VALLE DE TRAPAGA</t>
  </si>
  <si>
    <t>LEZAMA</t>
  </si>
  <si>
    <t>ORTUELLA</t>
  </si>
  <si>
    <t>SOPELA</t>
  </si>
  <si>
    <t>SOPUERTA</t>
  </si>
  <si>
    <t>TURTZIOZ/TRUCIOS</t>
  </si>
  <si>
    <t>UBIDE</t>
  </si>
  <si>
    <t>URDULIZ</t>
  </si>
  <si>
    <t>BALMASEDA</t>
  </si>
  <si>
    <t>ATXONDO</t>
  </si>
  <si>
    <t>BEDIA</t>
  </si>
  <si>
    <t>AREATZA</t>
  </si>
  <si>
    <t>IGORRE</t>
  </si>
  <si>
    <t>ZALDIBAR</t>
  </si>
  <si>
    <t>ZALLA</t>
  </si>
  <si>
    <t>ZARATAMO</t>
  </si>
  <si>
    <t>DERIO</t>
  </si>
  <si>
    <t>ERANDIO</t>
  </si>
  <si>
    <t>LOIU</t>
  </si>
  <si>
    <t>SONDIKA</t>
  </si>
  <si>
    <t>ZAMUDIO</t>
  </si>
  <si>
    <t>FORUA</t>
  </si>
  <si>
    <t>KORTEZUBI</t>
  </si>
  <si>
    <t>MURUETA</t>
  </si>
  <si>
    <t>NABARNIZ</t>
  </si>
  <si>
    <t>IURRETA</t>
  </si>
  <si>
    <t>AJANGIZ</t>
  </si>
  <si>
    <t>ALONSOTEGI</t>
  </si>
  <si>
    <t>ARRATZU</t>
  </si>
  <si>
    <t>ZIORTZA-BOLIBAR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</si>
</sst>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02"/>
  <sheetViews>
    <sheetView tabSelected="1" workbookViewId="0"/>
  </sheetViews>
  <sheetFormatPr defaultRowHeight="15"/>
  <sheetData>
    <row r="1" spans="1:1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>
      <c r="A2">
        <v>1</v>
      </c>
      <c r="B2" t="s">
        <v>12</v>
      </c>
      <c r="C2" t="s">
        <v>13</v>
      </c>
      <c r="D2">
        <v>2022</v>
      </c>
      <c r="E2">
        <f>"001"</f>
        <v>0</v>
      </c>
      <c r="F2" t="s">
        <v>14</v>
      </c>
      <c r="G2">
        <v>3534</v>
      </c>
      <c r="H2">
        <v>826</v>
      </c>
      <c r="I2">
        <v>3252</v>
      </c>
      <c r="J2">
        <v>14382705</v>
      </c>
      <c r="K2">
        <v>4423</v>
      </c>
      <c r="L2">
        <v>14009</v>
      </c>
    </row>
    <row r="3" spans="1:12">
      <c r="A3">
        <v>2</v>
      </c>
      <c r="B3" t="s">
        <v>12</v>
      </c>
      <c r="C3" t="s">
        <v>13</v>
      </c>
      <c r="D3">
        <v>2022</v>
      </c>
      <c r="E3">
        <f>"002"</f>
        <v>0</v>
      </c>
      <c r="F3" t="s">
        <v>15</v>
      </c>
      <c r="G3">
        <v>1227</v>
      </c>
      <c r="H3">
        <v>2214</v>
      </c>
      <c r="I3">
        <v>1095</v>
      </c>
      <c r="J3">
        <v>8398451</v>
      </c>
      <c r="K3">
        <v>7673</v>
      </c>
      <c r="L3">
        <v>3434</v>
      </c>
    </row>
    <row r="4" spans="1:12">
      <c r="A4">
        <v>3</v>
      </c>
      <c r="B4" t="s">
        <v>12</v>
      </c>
      <c r="C4" t="s">
        <v>13</v>
      </c>
      <c r="D4">
        <v>2022</v>
      </c>
      <c r="E4">
        <f>"003"</f>
        <v>0</v>
      </c>
      <c r="F4" t="s">
        <v>16</v>
      </c>
      <c r="G4">
        <v>5843</v>
      </c>
      <c r="H4">
        <v>859</v>
      </c>
      <c r="I4">
        <v>5128</v>
      </c>
      <c r="J4">
        <v>23829429</v>
      </c>
      <c r="K4">
        <v>4647</v>
      </c>
      <c r="L4">
        <v>28362</v>
      </c>
    </row>
    <row r="5" spans="1:12">
      <c r="A5">
        <v>4</v>
      </c>
      <c r="B5" t="s">
        <v>12</v>
      </c>
      <c r="C5" t="s">
        <v>13</v>
      </c>
      <c r="D5">
        <v>2022</v>
      </c>
      <c r="E5">
        <f>"004"</f>
        <v>0</v>
      </c>
      <c r="F5" t="s">
        <v>17</v>
      </c>
      <c r="G5">
        <v>1656</v>
      </c>
      <c r="H5">
        <v>363</v>
      </c>
      <c r="I5">
        <v>1239</v>
      </c>
      <c r="J5">
        <v>3696385</v>
      </c>
      <c r="K5">
        <v>2982</v>
      </c>
      <c r="L5">
        <v>2299</v>
      </c>
    </row>
    <row r="6" spans="1:12">
      <c r="A6">
        <v>5</v>
      </c>
      <c r="B6" t="s">
        <v>12</v>
      </c>
      <c r="C6" t="s">
        <v>13</v>
      </c>
      <c r="D6">
        <v>2022</v>
      </c>
      <c r="E6">
        <f>"005"</f>
        <v>0</v>
      </c>
      <c r="F6" t="s">
        <v>18</v>
      </c>
      <c r="G6">
        <v>221</v>
      </c>
      <c r="H6">
        <v>209</v>
      </c>
      <c r="I6">
        <v>229</v>
      </c>
      <c r="J6">
        <v>800801</v>
      </c>
      <c r="K6">
        <v>3496</v>
      </c>
      <c r="L6">
        <v>307</v>
      </c>
    </row>
    <row r="7" spans="1:12">
      <c r="A7">
        <v>6</v>
      </c>
      <c r="B7" t="s">
        <v>12</v>
      </c>
      <c r="C7" t="s">
        <v>13</v>
      </c>
      <c r="D7">
        <v>2022</v>
      </c>
      <c r="E7">
        <f>"006"</f>
        <v>0</v>
      </c>
      <c r="F7" t="s">
        <v>19</v>
      </c>
      <c r="G7">
        <v>403</v>
      </c>
      <c r="H7">
        <v>161</v>
      </c>
      <c r="I7">
        <v>323</v>
      </c>
      <c r="J7">
        <v>1491298</v>
      </c>
      <c r="K7">
        <v>4615</v>
      </c>
      <c r="L7">
        <v>1279</v>
      </c>
    </row>
    <row r="8" spans="1:12">
      <c r="A8">
        <v>7</v>
      </c>
      <c r="B8" t="s">
        <v>12</v>
      </c>
      <c r="C8" t="s">
        <v>13</v>
      </c>
      <c r="D8">
        <v>2022</v>
      </c>
      <c r="E8">
        <f>"007"</f>
        <v>0</v>
      </c>
      <c r="F8" t="s">
        <v>20</v>
      </c>
      <c r="G8">
        <v>3099</v>
      </c>
      <c r="H8">
        <v>777</v>
      </c>
      <c r="I8">
        <v>2373</v>
      </c>
      <c r="J8">
        <v>5627143</v>
      </c>
      <c r="K8">
        <v>2371</v>
      </c>
      <c r="L8">
        <v>3341</v>
      </c>
    </row>
    <row r="9" spans="1:12">
      <c r="A9">
        <v>8</v>
      </c>
      <c r="B9" t="s">
        <v>12</v>
      </c>
      <c r="C9" t="s">
        <v>13</v>
      </c>
      <c r="D9">
        <v>2022</v>
      </c>
      <c r="E9">
        <f>"008"</f>
        <v>0</v>
      </c>
      <c r="F9" t="s">
        <v>21</v>
      </c>
      <c r="G9">
        <v>1901</v>
      </c>
      <c r="H9">
        <v>2686</v>
      </c>
      <c r="I9">
        <v>3514</v>
      </c>
      <c r="J9">
        <v>10718056</v>
      </c>
      <c r="K9">
        <v>3050</v>
      </c>
      <c r="L9">
        <v>2354</v>
      </c>
    </row>
    <row r="10" spans="1:12">
      <c r="A10">
        <v>9</v>
      </c>
      <c r="B10" t="s">
        <v>12</v>
      </c>
      <c r="C10" t="s">
        <v>13</v>
      </c>
      <c r="D10">
        <v>2022</v>
      </c>
      <c r="E10">
        <f>"009"</f>
        <v>0</v>
      </c>
      <c r="F10" t="s">
        <v>22</v>
      </c>
      <c r="G10">
        <v>1266</v>
      </c>
      <c r="H10">
        <v>455</v>
      </c>
      <c r="I10">
        <v>2109</v>
      </c>
      <c r="J10">
        <v>5520859</v>
      </c>
      <c r="K10">
        <v>2618</v>
      </c>
      <c r="L10">
        <v>4094</v>
      </c>
    </row>
    <row r="11" spans="1:12">
      <c r="A11">
        <v>10</v>
      </c>
      <c r="B11" t="s">
        <v>12</v>
      </c>
      <c r="C11" t="s">
        <v>13</v>
      </c>
      <c r="D11">
        <v>2022</v>
      </c>
      <c r="E11">
        <f>"010"</f>
        <v>0</v>
      </c>
      <c r="F11" t="s">
        <v>23</v>
      </c>
      <c r="G11">
        <v>2528</v>
      </c>
      <c r="H11">
        <v>816</v>
      </c>
      <c r="I11">
        <v>1406</v>
      </c>
      <c r="J11">
        <v>6207832</v>
      </c>
      <c r="K11">
        <v>4415</v>
      </c>
      <c r="L11">
        <v>3558</v>
      </c>
    </row>
    <row r="12" spans="1:12">
      <c r="A12">
        <v>11</v>
      </c>
      <c r="B12" t="s">
        <v>12</v>
      </c>
      <c r="C12" t="s">
        <v>13</v>
      </c>
      <c r="D12">
        <v>2022</v>
      </c>
      <c r="E12">
        <f>"011"</f>
        <v>0</v>
      </c>
      <c r="F12" t="s">
        <v>24</v>
      </c>
      <c r="G12">
        <v>652</v>
      </c>
      <c r="H12">
        <v>345</v>
      </c>
      <c r="I12">
        <v>1273</v>
      </c>
      <c r="J12">
        <v>5507126</v>
      </c>
      <c r="K12">
        <v>4328</v>
      </c>
      <c r="L12">
        <v>3502</v>
      </c>
    </row>
    <row r="13" spans="1:12">
      <c r="A13">
        <v>12</v>
      </c>
      <c r="B13" t="s">
        <v>12</v>
      </c>
      <c r="C13" t="s">
        <v>13</v>
      </c>
      <c r="D13">
        <v>2022</v>
      </c>
      <c r="E13">
        <f>"012"</f>
        <v>0</v>
      </c>
      <c r="F13" t="s">
        <v>25</v>
      </c>
      <c r="G13">
        <v>1495</v>
      </c>
      <c r="H13">
        <v>493</v>
      </c>
      <c r="I13">
        <v>1362</v>
      </c>
      <c r="J13">
        <v>6475463</v>
      </c>
      <c r="K13">
        <v>4753</v>
      </c>
      <c r="L13">
        <v>6873</v>
      </c>
    </row>
    <row r="14" spans="1:12">
      <c r="A14">
        <v>13</v>
      </c>
      <c r="B14" t="s">
        <v>12</v>
      </c>
      <c r="C14" t="s">
        <v>13</v>
      </c>
      <c r="D14">
        <v>2022</v>
      </c>
      <c r="E14">
        <f>"014"</f>
        <v>0</v>
      </c>
      <c r="F14" t="s">
        <v>26</v>
      </c>
      <c r="G14">
        <v>1298</v>
      </c>
      <c r="H14">
        <v>449</v>
      </c>
      <c r="I14">
        <v>622</v>
      </c>
      <c r="J14">
        <v>6480283</v>
      </c>
      <c r="K14">
        <v>10425</v>
      </c>
      <c r="L14">
        <v>7289</v>
      </c>
    </row>
    <row r="15" spans="1:12">
      <c r="A15">
        <v>14</v>
      </c>
      <c r="B15" t="s">
        <v>12</v>
      </c>
      <c r="C15" t="s">
        <v>13</v>
      </c>
      <c r="D15">
        <v>2022</v>
      </c>
      <c r="E15">
        <f>"016"</f>
        <v>0</v>
      </c>
      <c r="F15" t="s">
        <v>27</v>
      </c>
      <c r="G15">
        <v>1103</v>
      </c>
      <c r="H15">
        <v>293</v>
      </c>
      <c r="I15">
        <v>673</v>
      </c>
      <c r="J15">
        <v>5885699</v>
      </c>
      <c r="K15">
        <v>8743</v>
      </c>
      <c r="L15">
        <v>6341</v>
      </c>
    </row>
    <row r="16" spans="1:12">
      <c r="A16">
        <v>15</v>
      </c>
      <c r="B16" t="s">
        <v>12</v>
      </c>
      <c r="C16" t="s">
        <v>13</v>
      </c>
      <c r="D16">
        <v>2022</v>
      </c>
      <c r="E16">
        <f>"017"</f>
        <v>0</v>
      </c>
      <c r="F16" t="s">
        <v>28</v>
      </c>
      <c r="G16">
        <v>3802</v>
      </c>
      <c r="H16">
        <v>1309</v>
      </c>
      <c r="I16">
        <v>3035</v>
      </c>
      <c r="J16">
        <v>10486108</v>
      </c>
      <c r="K16">
        <v>3455</v>
      </c>
      <c r="L16">
        <v>9546</v>
      </c>
    </row>
    <row r="17" spans="1:12">
      <c r="A17">
        <v>16</v>
      </c>
      <c r="B17" t="s">
        <v>12</v>
      </c>
      <c r="C17" t="s">
        <v>13</v>
      </c>
      <c r="D17">
        <v>2022</v>
      </c>
      <c r="E17">
        <f>"018"</f>
        <v>0</v>
      </c>
      <c r="F17" t="s">
        <v>29</v>
      </c>
      <c r="G17">
        <v>1893</v>
      </c>
      <c r="H17">
        <v>490</v>
      </c>
      <c r="I17">
        <v>1786</v>
      </c>
      <c r="J17">
        <v>7155313</v>
      </c>
      <c r="K17">
        <v>4006</v>
      </c>
      <c r="L17">
        <v>5212</v>
      </c>
    </row>
    <row r="18" spans="1:12">
      <c r="A18">
        <v>17</v>
      </c>
      <c r="B18" t="s">
        <v>12</v>
      </c>
      <c r="C18" t="s">
        <v>13</v>
      </c>
      <c r="D18">
        <v>2022</v>
      </c>
      <c r="E18">
        <f>"019"</f>
        <v>0</v>
      </c>
      <c r="F18" t="s">
        <v>30</v>
      </c>
      <c r="G18">
        <v>3566</v>
      </c>
      <c r="H18">
        <v>732</v>
      </c>
      <c r="I18">
        <v>2787</v>
      </c>
      <c r="J18">
        <v>11389059</v>
      </c>
      <c r="K18">
        <v>4087</v>
      </c>
      <c r="L18">
        <v>11560</v>
      </c>
    </row>
    <row r="19" spans="1:12">
      <c r="A19">
        <v>18</v>
      </c>
      <c r="B19" t="s">
        <v>12</v>
      </c>
      <c r="C19" t="s">
        <v>13</v>
      </c>
      <c r="D19">
        <v>2022</v>
      </c>
      <c r="E19">
        <f>"021"</f>
        <v>0</v>
      </c>
      <c r="F19" t="s">
        <v>31</v>
      </c>
      <c r="G19">
        <v>2089</v>
      </c>
      <c r="H19">
        <v>689</v>
      </c>
      <c r="I19">
        <v>1760</v>
      </c>
      <c r="J19">
        <v>7455751</v>
      </c>
      <c r="K19">
        <v>4237</v>
      </c>
      <c r="L19">
        <v>6641</v>
      </c>
    </row>
    <row r="20" spans="1:12">
      <c r="A20">
        <v>19</v>
      </c>
      <c r="B20" t="s">
        <v>12</v>
      </c>
      <c r="C20" t="s">
        <v>13</v>
      </c>
      <c r="D20">
        <v>2022</v>
      </c>
      <c r="E20">
        <f>"022"</f>
        <v>0</v>
      </c>
      <c r="F20" t="s">
        <v>32</v>
      </c>
      <c r="G20">
        <v>7386</v>
      </c>
      <c r="H20">
        <v>6694</v>
      </c>
      <c r="I20">
        <v>13351</v>
      </c>
      <c r="J20">
        <v>52235289</v>
      </c>
      <c r="K20">
        <v>3913</v>
      </c>
      <c r="L20">
        <v>18423</v>
      </c>
    </row>
    <row r="21" spans="1:12">
      <c r="A21">
        <v>20</v>
      </c>
      <c r="B21" t="s">
        <v>12</v>
      </c>
      <c r="C21" t="s">
        <v>13</v>
      </c>
      <c r="D21">
        <v>2022</v>
      </c>
      <c r="E21">
        <f>"023"</f>
        <v>0</v>
      </c>
      <c r="F21" t="s">
        <v>33</v>
      </c>
      <c r="G21">
        <v>1030</v>
      </c>
      <c r="H21">
        <v>563</v>
      </c>
      <c r="I21">
        <v>1142</v>
      </c>
      <c r="J21">
        <v>4665240</v>
      </c>
      <c r="K21">
        <v>4085</v>
      </c>
      <c r="L21">
        <v>3580</v>
      </c>
    </row>
    <row r="22" spans="1:12">
      <c r="A22">
        <v>21</v>
      </c>
      <c r="B22" t="s">
        <v>12</v>
      </c>
      <c r="C22" t="s">
        <v>13</v>
      </c>
      <c r="D22">
        <v>2022</v>
      </c>
      <c r="E22">
        <f>"024"</f>
        <v>0</v>
      </c>
      <c r="F22" t="s">
        <v>34</v>
      </c>
      <c r="G22">
        <v>4486</v>
      </c>
      <c r="H22">
        <v>2033</v>
      </c>
      <c r="I22">
        <v>6521</v>
      </c>
      <c r="J22">
        <v>13911045</v>
      </c>
      <c r="K22">
        <v>2133</v>
      </c>
      <c r="L22">
        <v>6628</v>
      </c>
    </row>
    <row r="23" spans="1:12">
      <c r="A23">
        <v>22</v>
      </c>
      <c r="B23" t="s">
        <v>12</v>
      </c>
      <c r="C23" t="s">
        <v>13</v>
      </c>
      <c r="D23">
        <v>2022</v>
      </c>
      <c r="E23">
        <f>"025"</f>
        <v>0</v>
      </c>
      <c r="F23" t="s">
        <v>35</v>
      </c>
      <c r="G23">
        <v>4467</v>
      </c>
      <c r="H23">
        <v>584</v>
      </c>
      <c r="I23">
        <v>4688</v>
      </c>
      <c r="J23">
        <v>11593048</v>
      </c>
      <c r="K23">
        <v>2473</v>
      </c>
      <c r="L23">
        <v>18900</v>
      </c>
    </row>
    <row r="24" spans="1:12">
      <c r="A24">
        <v>23</v>
      </c>
      <c r="B24" t="s">
        <v>12</v>
      </c>
      <c r="C24" t="s">
        <v>13</v>
      </c>
      <c r="D24">
        <v>2022</v>
      </c>
      <c r="E24">
        <f>"026"</f>
        <v>0</v>
      </c>
      <c r="F24" t="s">
        <v>36</v>
      </c>
      <c r="G24">
        <v>4521</v>
      </c>
      <c r="H24">
        <v>1953</v>
      </c>
      <c r="I24">
        <v>6089</v>
      </c>
      <c r="J24">
        <v>14154224</v>
      </c>
      <c r="K24">
        <v>2325</v>
      </c>
      <c r="L24">
        <v>8093</v>
      </c>
    </row>
    <row r="25" spans="1:12">
      <c r="A25">
        <v>24</v>
      </c>
      <c r="B25" t="s">
        <v>12</v>
      </c>
      <c r="C25" t="s">
        <v>13</v>
      </c>
      <c r="D25">
        <v>2022</v>
      </c>
      <c r="E25">
        <f>"028"</f>
        <v>0</v>
      </c>
      <c r="F25" t="s">
        <v>37</v>
      </c>
      <c r="G25">
        <v>1670</v>
      </c>
      <c r="H25">
        <v>867</v>
      </c>
      <c r="I25">
        <v>1308</v>
      </c>
      <c r="J25">
        <v>4709161</v>
      </c>
      <c r="K25">
        <v>3601</v>
      </c>
      <c r="L25">
        <v>1810</v>
      </c>
    </row>
    <row r="26" spans="1:12">
      <c r="A26">
        <v>25</v>
      </c>
      <c r="B26" t="s">
        <v>12</v>
      </c>
      <c r="C26" t="s">
        <v>13</v>
      </c>
      <c r="D26">
        <v>2022</v>
      </c>
      <c r="E26">
        <f>"029"</f>
        <v>0</v>
      </c>
      <c r="F26" t="s">
        <v>38</v>
      </c>
      <c r="G26">
        <v>136</v>
      </c>
      <c r="H26">
        <v>82</v>
      </c>
      <c r="I26">
        <v>167</v>
      </c>
      <c r="J26">
        <v>1027384</v>
      </c>
      <c r="K26">
        <v>6152</v>
      </c>
      <c r="L26">
        <v>622</v>
      </c>
    </row>
    <row r="27" spans="1:12">
      <c r="A27">
        <v>26</v>
      </c>
      <c r="B27" t="s">
        <v>12</v>
      </c>
      <c r="C27" t="s">
        <v>13</v>
      </c>
      <c r="D27">
        <v>2022</v>
      </c>
      <c r="E27">
        <f>"030"</f>
        <v>0</v>
      </c>
      <c r="F27" t="s">
        <v>39</v>
      </c>
      <c r="G27">
        <v>1631</v>
      </c>
      <c r="H27">
        <v>514</v>
      </c>
      <c r="I27">
        <v>1715</v>
      </c>
      <c r="J27">
        <v>5901447</v>
      </c>
      <c r="K27">
        <v>3441</v>
      </c>
      <c r="L27">
        <v>5491</v>
      </c>
    </row>
    <row r="28" spans="1:12">
      <c r="A28">
        <v>27</v>
      </c>
      <c r="B28" t="s">
        <v>12</v>
      </c>
      <c r="C28" t="s">
        <v>13</v>
      </c>
      <c r="D28">
        <v>2022</v>
      </c>
      <c r="E28">
        <f>"031"</f>
        <v>0</v>
      </c>
      <c r="F28" t="s">
        <v>40</v>
      </c>
      <c r="G28">
        <v>62</v>
      </c>
      <c r="H28">
        <v>291</v>
      </c>
      <c r="I28">
        <v>147</v>
      </c>
      <c r="J28">
        <v>348919</v>
      </c>
      <c r="K28">
        <v>2368</v>
      </c>
      <c r="L28">
        <v>118</v>
      </c>
    </row>
    <row r="29" spans="1:12">
      <c r="A29">
        <v>28</v>
      </c>
      <c r="B29" t="s">
        <v>12</v>
      </c>
      <c r="C29" t="s">
        <v>13</v>
      </c>
      <c r="D29">
        <v>2022</v>
      </c>
      <c r="E29">
        <f>"032"</f>
        <v>0</v>
      </c>
      <c r="F29" t="s">
        <v>41</v>
      </c>
      <c r="G29">
        <v>4878</v>
      </c>
      <c r="H29">
        <v>1124</v>
      </c>
      <c r="I29">
        <v>3427</v>
      </c>
      <c r="J29">
        <v>15136654</v>
      </c>
      <c r="K29">
        <v>4417</v>
      </c>
      <c r="L29">
        <v>18500</v>
      </c>
    </row>
    <row r="30" spans="1:12">
      <c r="A30">
        <v>29</v>
      </c>
      <c r="B30" t="s">
        <v>12</v>
      </c>
      <c r="C30" t="s">
        <v>13</v>
      </c>
      <c r="D30">
        <v>2022</v>
      </c>
      <c r="E30">
        <f>"033"</f>
        <v>0</v>
      </c>
      <c r="F30" t="s">
        <v>42</v>
      </c>
      <c r="G30">
        <v>1538</v>
      </c>
      <c r="H30">
        <v>374</v>
      </c>
      <c r="I30">
        <v>1013</v>
      </c>
      <c r="J30">
        <v>2876414</v>
      </c>
      <c r="K30">
        <v>2841</v>
      </c>
      <c r="L30">
        <v>2253</v>
      </c>
    </row>
    <row r="31" spans="1:12">
      <c r="A31">
        <v>30</v>
      </c>
      <c r="B31" t="s">
        <v>12</v>
      </c>
      <c r="C31" t="s">
        <v>13</v>
      </c>
      <c r="D31">
        <v>2022</v>
      </c>
      <c r="E31">
        <f>"034"</f>
        <v>0</v>
      </c>
      <c r="F31" t="s">
        <v>43</v>
      </c>
      <c r="G31">
        <v>496</v>
      </c>
      <c r="H31">
        <v>294</v>
      </c>
      <c r="I31">
        <v>480</v>
      </c>
      <c r="J31">
        <v>1753134</v>
      </c>
      <c r="K31">
        <v>3649</v>
      </c>
      <c r="L31">
        <v>985</v>
      </c>
    </row>
    <row r="32" spans="1:12">
      <c r="A32">
        <v>31</v>
      </c>
      <c r="B32" t="s">
        <v>12</v>
      </c>
      <c r="C32" t="s">
        <v>13</v>
      </c>
      <c r="D32">
        <v>2022</v>
      </c>
      <c r="E32">
        <f>"035"</f>
        <v>0</v>
      </c>
      <c r="F32" t="s">
        <v>44</v>
      </c>
      <c r="G32">
        <v>1459</v>
      </c>
      <c r="H32">
        <v>382</v>
      </c>
      <c r="I32">
        <v>519</v>
      </c>
      <c r="J32">
        <v>4610812</v>
      </c>
      <c r="K32">
        <v>8881</v>
      </c>
      <c r="L32">
        <v>3160</v>
      </c>
    </row>
    <row r="33" spans="1:12">
      <c r="A33">
        <v>32</v>
      </c>
      <c r="B33" t="s">
        <v>12</v>
      </c>
      <c r="C33" t="s">
        <v>13</v>
      </c>
      <c r="D33">
        <v>2022</v>
      </c>
      <c r="E33">
        <f>"036"</f>
        <v>0</v>
      </c>
      <c r="F33" t="s">
        <v>45</v>
      </c>
      <c r="G33">
        <v>2567</v>
      </c>
      <c r="H33">
        <v>616</v>
      </c>
      <c r="I33">
        <v>2207</v>
      </c>
      <c r="J33">
        <v>11565233</v>
      </c>
      <c r="K33">
        <v>5241</v>
      </c>
      <c r="L33">
        <v>45008</v>
      </c>
    </row>
    <row r="34" spans="1:12">
      <c r="A34">
        <v>33</v>
      </c>
      <c r="B34" t="s">
        <v>12</v>
      </c>
      <c r="C34" t="s">
        <v>13</v>
      </c>
      <c r="D34">
        <v>2022</v>
      </c>
      <c r="E34">
        <f>"037"</f>
        <v>0</v>
      </c>
      <c r="F34" t="s">
        <v>46</v>
      </c>
      <c r="G34">
        <v>3448</v>
      </c>
      <c r="H34">
        <v>2482</v>
      </c>
      <c r="I34">
        <v>4256</v>
      </c>
      <c r="J34">
        <v>10009553</v>
      </c>
      <c r="K34">
        <v>2352</v>
      </c>
      <c r="L34">
        <v>3445</v>
      </c>
    </row>
    <row r="35" spans="1:12">
      <c r="A35">
        <v>34</v>
      </c>
      <c r="B35" t="s">
        <v>12</v>
      </c>
      <c r="C35" t="s">
        <v>13</v>
      </c>
      <c r="D35">
        <v>2022</v>
      </c>
      <c r="E35">
        <f>"038"</f>
        <v>0</v>
      </c>
      <c r="F35" t="s">
        <v>47</v>
      </c>
      <c r="G35">
        <v>2635</v>
      </c>
      <c r="H35">
        <v>864</v>
      </c>
      <c r="I35">
        <v>1443</v>
      </c>
      <c r="J35">
        <v>18090009</v>
      </c>
      <c r="K35">
        <v>12539</v>
      </c>
      <c r="L35">
        <v>9717</v>
      </c>
    </row>
    <row r="36" spans="1:12">
      <c r="A36">
        <v>35</v>
      </c>
      <c r="B36" t="s">
        <v>12</v>
      </c>
      <c r="C36" t="s">
        <v>13</v>
      </c>
      <c r="D36">
        <v>2022</v>
      </c>
      <c r="E36">
        <f>"039"</f>
        <v>0</v>
      </c>
      <c r="F36" t="s">
        <v>48</v>
      </c>
      <c r="G36">
        <v>579</v>
      </c>
      <c r="H36">
        <v>265</v>
      </c>
      <c r="I36">
        <v>682</v>
      </c>
      <c r="J36">
        <v>2238024</v>
      </c>
      <c r="K36">
        <v>3280</v>
      </c>
      <c r="L36">
        <v>1134</v>
      </c>
    </row>
    <row r="37" spans="1:12">
      <c r="A37">
        <v>36</v>
      </c>
      <c r="B37" t="s">
        <v>12</v>
      </c>
      <c r="C37" t="s">
        <v>13</v>
      </c>
      <c r="D37">
        <v>2022</v>
      </c>
      <c r="E37">
        <f>"040"</f>
        <v>0</v>
      </c>
      <c r="F37" t="s">
        <v>49</v>
      </c>
      <c r="G37">
        <v>2892</v>
      </c>
      <c r="H37">
        <v>1202</v>
      </c>
      <c r="I37">
        <v>1647</v>
      </c>
      <c r="J37">
        <v>16550502</v>
      </c>
      <c r="K37">
        <v>10046</v>
      </c>
      <c r="L37">
        <v>7573</v>
      </c>
    </row>
    <row r="38" spans="1:12">
      <c r="A38">
        <v>37</v>
      </c>
      <c r="B38" t="s">
        <v>12</v>
      </c>
      <c r="C38" t="s">
        <v>13</v>
      </c>
      <c r="D38">
        <v>2022</v>
      </c>
      <c r="E38">
        <f>"041"</f>
        <v>0</v>
      </c>
      <c r="F38" t="s">
        <v>50</v>
      </c>
      <c r="G38">
        <v>1128</v>
      </c>
      <c r="H38">
        <v>894</v>
      </c>
      <c r="I38">
        <v>1042</v>
      </c>
      <c r="J38">
        <v>4567931</v>
      </c>
      <c r="K38">
        <v>4384</v>
      </c>
      <c r="L38">
        <v>1421</v>
      </c>
    </row>
    <row r="39" spans="1:12">
      <c r="A39">
        <v>38</v>
      </c>
      <c r="B39" t="s">
        <v>12</v>
      </c>
      <c r="C39" t="s">
        <v>13</v>
      </c>
      <c r="D39">
        <v>2022</v>
      </c>
      <c r="E39">
        <f>"042"</f>
        <v>0</v>
      </c>
      <c r="F39" t="s">
        <v>51</v>
      </c>
      <c r="G39">
        <v>3209</v>
      </c>
      <c r="H39">
        <v>1520</v>
      </c>
      <c r="I39">
        <v>3936</v>
      </c>
      <c r="J39">
        <v>12508671</v>
      </c>
      <c r="K39">
        <v>3178</v>
      </c>
      <c r="L39">
        <v>6099</v>
      </c>
    </row>
    <row r="40" spans="1:12">
      <c r="A40">
        <v>39</v>
      </c>
      <c r="B40" t="s">
        <v>12</v>
      </c>
      <c r="C40" t="s">
        <v>13</v>
      </c>
      <c r="D40">
        <v>2022</v>
      </c>
      <c r="E40">
        <f>"043"</f>
        <v>0</v>
      </c>
      <c r="F40" t="s">
        <v>52</v>
      </c>
      <c r="G40">
        <v>1051</v>
      </c>
      <c r="H40">
        <v>426</v>
      </c>
      <c r="I40">
        <v>759</v>
      </c>
      <c r="J40">
        <v>5374474</v>
      </c>
      <c r="K40">
        <v>7082</v>
      </c>
      <c r="L40">
        <v>5025</v>
      </c>
    </row>
    <row r="41" spans="1:12">
      <c r="A41">
        <v>40</v>
      </c>
      <c r="B41" t="s">
        <v>12</v>
      </c>
      <c r="C41" t="s">
        <v>13</v>
      </c>
      <c r="D41">
        <v>2022</v>
      </c>
      <c r="E41">
        <f>"045"</f>
        <v>0</v>
      </c>
      <c r="F41" t="s">
        <v>53</v>
      </c>
      <c r="G41">
        <v>3780</v>
      </c>
      <c r="H41">
        <v>1525</v>
      </c>
      <c r="I41">
        <v>3716</v>
      </c>
      <c r="J41">
        <v>10021824</v>
      </c>
      <c r="K41">
        <v>2697</v>
      </c>
      <c r="L41">
        <v>11479</v>
      </c>
    </row>
    <row r="42" spans="1:12">
      <c r="A42">
        <v>41</v>
      </c>
      <c r="B42" t="s">
        <v>12</v>
      </c>
      <c r="C42" t="s">
        <v>13</v>
      </c>
      <c r="D42">
        <v>2022</v>
      </c>
      <c r="E42">
        <f>"046"</f>
        <v>0</v>
      </c>
      <c r="F42" t="s">
        <v>54</v>
      </c>
      <c r="G42">
        <v>1297</v>
      </c>
      <c r="H42">
        <v>537</v>
      </c>
      <c r="I42">
        <v>608</v>
      </c>
      <c r="J42">
        <v>4591448</v>
      </c>
      <c r="K42">
        <v>7548</v>
      </c>
      <c r="L42">
        <v>4120</v>
      </c>
    </row>
    <row r="43" spans="1:12">
      <c r="A43">
        <v>42</v>
      </c>
      <c r="B43" t="s">
        <v>12</v>
      </c>
      <c r="C43" t="s">
        <v>13</v>
      </c>
      <c r="D43">
        <v>2022</v>
      </c>
      <c r="E43">
        <f>"047"</f>
        <v>0</v>
      </c>
      <c r="F43" t="s">
        <v>55</v>
      </c>
      <c r="G43">
        <v>657</v>
      </c>
      <c r="H43">
        <v>151</v>
      </c>
      <c r="I43">
        <v>581</v>
      </c>
      <c r="J43">
        <v>3147825</v>
      </c>
      <c r="K43">
        <v>5421</v>
      </c>
      <c r="L43">
        <v>2104</v>
      </c>
    </row>
    <row r="44" spans="1:12">
      <c r="A44">
        <v>43</v>
      </c>
      <c r="B44" t="s">
        <v>12</v>
      </c>
      <c r="C44" t="s">
        <v>13</v>
      </c>
      <c r="D44">
        <v>2022</v>
      </c>
      <c r="E44">
        <f>"048"</f>
        <v>0</v>
      </c>
      <c r="F44" t="s">
        <v>56</v>
      </c>
      <c r="G44">
        <v>1004</v>
      </c>
      <c r="H44">
        <v>2273</v>
      </c>
      <c r="I44">
        <v>1300</v>
      </c>
      <c r="J44">
        <v>4377626</v>
      </c>
      <c r="K44">
        <v>3367</v>
      </c>
      <c r="L44">
        <v>1094</v>
      </c>
    </row>
    <row r="45" spans="1:12">
      <c r="A45">
        <v>44</v>
      </c>
      <c r="B45" t="s">
        <v>12</v>
      </c>
      <c r="C45" t="s">
        <v>13</v>
      </c>
      <c r="D45">
        <v>2022</v>
      </c>
      <c r="E45">
        <f>"049"</f>
        <v>0</v>
      </c>
      <c r="F45" t="s">
        <v>57</v>
      </c>
      <c r="G45">
        <v>3546</v>
      </c>
      <c r="H45">
        <v>960</v>
      </c>
      <c r="I45">
        <v>2188</v>
      </c>
      <c r="J45">
        <v>6258873</v>
      </c>
      <c r="K45">
        <v>2861</v>
      </c>
      <c r="L45">
        <v>2595</v>
      </c>
    </row>
    <row r="46" spans="1:12">
      <c r="A46">
        <v>45</v>
      </c>
      <c r="B46" t="s">
        <v>12</v>
      </c>
      <c r="C46" t="s">
        <v>13</v>
      </c>
      <c r="D46">
        <v>2022</v>
      </c>
      <c r="E46">
        <f>"050"</f>
        <v>0</v>
      </c>
      <c r="F46" t="s">
        <v>58</v>
      </c>
      <c r="G46">
        <v>456</v>
      </c>
      <c r="H46">
        <v>188</v>
      </c>
      <c r="I46">
        <v>393</v>
      </c>
      <c r="J46">
        <v>2106652</v>
      </c>
      <c r="K46">
        <v>5360</v>
      </c>
      <c r="L46">
        <v>1981</v>
      </c>
    </row>
    <row r="47" spans="1:12">
      <c r="A47">
        <v>46</v>
      </c>
      <c r="B47" t="s">
        <v>12</v>
      </c>
      <c r="C47" t="s">
        <v>13</v>
      </c>
      <c r="D47">
        <v>2022</v>
      </c>
      <c r="E47">
        <f>"051"</f>
        <v>0</v>
      </c>
      <c r="F47" t="s">
        <v>59</v>
      </c>
      <c r="G47">
        <v>129</v>
      </c>
      <c r="H47">
        <v>206</v>
      </c>
      <c r="I47">
        <v>82</v>
      </c>
      <c r="J47">
        <v>660867</v>
      </c>
      <c r="K47">
        <v>8073</v>
      </c>
      <c r="L47">
        <v>443</v>
      </c>
    </row>
    <row r="48" spans="1:12">
      <c r="A48">
        <v>47</v>
      </c>
      <c r="B48" t="s">
        <v>12</v>
      </c>
      <c r="C48" t="s">
        <v>13</v>
      </c>
      <c r="D48">
        <v>2022</v>
      </c>
      <c r="E48">
        <f>"052"</f>
        <v>0</v>
      </c>
      <c r="F48" t="s">
        <v>60</v>
      </c>
      <c r="G48">
        <v>2611</v>
      </c>
      <c r="H48">
        <v>841</v>
      </c>
      <c r="I48">
        <v>2004</v>
      </c>
      <c r="J48">
        <v>12533852</v>
      </c>
      <c r="K48">
        <v>6256</v>
      </c>
      <c r="L48">
        <v>6828</v>
      </c>
    </row>
    <row r="49" spans="1:12">
      <c r="A49">
        <v>48</v>
      </c>
      <c r="B49" t="s">
        <v>12</v>
      </c>
      <c r="C49" t="s">
        <v>13</v>
      </c>
      <c r="D49">
        <v>2022</v>
      </c>
      <c r="E49">
        <f>"053"</f>
        <v>0</v>
      </c>
      <c r="F49" t="s">
        <v>61</v>
      </c>
      <c r="G49">
        <v>1231</v>
      </c>
      <c r="H49">
        <v>200</v>
      </c>
      <c r="I49">
        <v>727</v>
      </c>
      <c r="J49">
        <v>8073927</v>
      </c>
      <c r="K49">
        <v>11106</v>
      </c>
      <c r="L49">
        <v>8145</v>
      </c>
    </row>
    <row r="50" spans="1:12">
      <c r="A50">
        <v>49</v>
      </c>
      <c r="B50" t="s">
        <v>12</v>
      </c>
      <c r="C50" t="s">
        <v>13</v>
      </c>
      <c r="D50">
        <v>2022</v>
      </c>
      <c r="E50">
        <f>"055"</f>
        <v>0</v>
      </c>
      <c r="F50" t="s">
        <v>62</v>
      </c>
      <c r="G50">
        <v>1531</v>
      </c>
      <c r="H50">
        <v>689</v>
      </c>
      <c r="I50">
        <v>1247</v>
      </c>
      <c r="J50">
        <v>5206471</v>
      </c>
      <c r="K50">
        <v>4174</v>
      </c>
      <c r="L50">
        <v>3904</v>
      </c>
    </row>
    <row r="51" spans="1:12">
      <c r="A51">
        <v>50</v>
      </c>
      <c r="B51" t="s">
        <v>12</v>
      </c>
      <c r="C51" t="s">
        <v>13</v>
      </c>
      <c r="D51">
        <v>2022</v>
      </c>
      <c r="E51">
        <f>"056"</f>
        <v>0</v>
      </c>
      <c r="F51" t="s">
        <v>63</v>
      </c>
      <c r="G51">
        <v>1373</v>
      </c>
      <c r="H51">
        <v>355</v>
      </c>
      <c r="I51">
        <v>1648</v>
      </c>
      <c r="J51">
        <v>8012660</v>
      </c>
      <c r="K51">
        <v>4862</v>
      </c>
      <c r="L51">
        <v>8995</v>
      </c>
    </row>
    <row r="52" spans="1:12">
      <c r="A52">
        <v>51</v>
      </c>
      <c r="B52" t="s">
        <v>12</v>
      </c>
      <c r="C52" t="s">
        <v>13</v>
      </c>
      <c r="D52">
        <v>2022</v>
      </c>
      <c r="E52">
        <f>"057"</f>
        <v>0</v>
      </c>
      <c r="F52" t="s">
        <v>64</v>
      </c>
      <c r="G52">
        <v>338</v>
      </c>
      <c r="H52">
        <v>455</v>
      </c>
      <c r="I52">
        <v>83</v>
      </c>
      <c r="J52">
        <v>1343802</v>
      </c>
      <c r="K52">
        <v>16125</v>
      </c>
      <c r="L52">
        <v>1164</v>
      </c>
    </row>
    <row r="53" spans="1:12">
      <c r="A53">
        <v>52</v>
      </c>
      <c r="B53" t="s">
        <v>12</v>
      </c>
      <c r="C53" t="s">
        <v>13</v>
      </c>
      <c r="D53">
        <v>2022</v>
      </c>
      <c r="E53">
        <f>"059"</f>
        <v>0</v>
      </c>
      <c r="F53" t="s">
        <v>65</v>
      </c>
      <c r="G53">
        <v>1376</v>
      </c>
      <c r="H53">
        <v>389</v>
      </c>
      <c r="I53">
        <v>1646</v>
      </c>
      <c r="J53">
        <v>2594208</v>
      </c>
      <c r="K53">
        <v>1576</v>
      </c>
      <c r="L53">
        <v>2520</v>
      </c>
    </row>
    <row r="54" spans="1:12">
      <c r="A54">
        <v>53</v>
      </c>
      <c r="B54" t="s">
        <v>12</v>
      </c>
      <c r="C54" t="s">
        <v>13</v>
      </c>
      <c r="D54">
        <v>2022</v>
      </c>
      <c r="E54">
        <f>"060"</f>
        <v>0</v>
      </c>
      <c r="F54" t="s">
        <v>66</v>
      </c>
      <c r="G54">
        <v>4647</v>
      </c>
      <c r="H54">
        <v>888</v>
      </c>
      <c r="I54">
        <v>4286</v>
      </c>
      <c r="J54">
        <v>11231221</v>
      </c>
      <c r="K54">
        <v>2621</v>
      </c>
      <c r="L54">
        <v>12509</v>
      </c>
    </row>
    <row r="55" spans="1:12">
      <c r="A55">
        <v>54</v>
      </c>
      <c r="B55" t="s">
        <v>12</v>
      </c>
      <c r="C55" t="s">
        <v>13</v>
      </c>
      <c r="D55">
        <v>2022</v>
      </c>
      <c r="E55">
        <f>"061"</f>
        <v>0</v>
      </c>
      <c r="F55" t="s">
        <v>67</v>
      </c>
      <c r="G55">
        <v>1880</v>
      </c>
      <c r="H55">
        <v>434</v>
      </c>
      <c r="I55">
        <v>1533</v>
      </c>
      <c r="J55">
        <v>8881697</v>
      </c>
      <c r="K55">
        <v>5795</v>
      </c>
      <c r="L55">
        <v>10267</v>
      </c>
    </row>
    <row r="56" spans="1:12">
      <c r="A56">
        <v>55</v>
      </c>
      <c r="B56" t="s">
        <v>12</v>
      </c>
      <c r="C56" t="s">
        <v>13</v>
      </c>
      <c r="D56">
        <v>2022</v>
      </c>
      <c r="E56">
        <f>"062"</f>
        <v>0</v>
      </c>
      <c r="F56" t="s">
        <v>68</v>
      </c>
      <c r="G56">
        <v>1794</v>
      </c>
      <c r="H56">
        <v>840</v>
      </c>
      <c r="I56">
        <v>2227</v>
      </c>
      <c r="J56">
        <v>5656834</v>
      </c>
      <c r="K56">
        <v>2540</v>
      </c>
      <c r="L56">
        <v>2131</v>
      </c>
    </row>
    <row r="57" spans="1:12">
      <c r="A57">
        <v>56</v>
      </c>
      <c r="B57" t="s">
        <v>12</v>
      </c>
      <c r="C57" t="s">
        <v>13</v>
      </c>
      <c r="D57">
        <v>2022</v>
      </c>
      <c r="E57">
        <f>"063"</f>
        <v>0</v>
      </c>
      <c r="F57" t="s">
        <v>69</v>
      </c>
      <c r="G57">
        <v>1427</v>
      </c>
      <c r="H57">
        <v>374</v>
      </c>
      <c r="I57">
        <v>606</v>
      </c>
      <c r="J57">
        <v>3462507</v>
      </c>
      <c r="K57">
        <v>5713</v>
      </c>
      <c r="L57">
        <v>2025</v>
      </c>
    </row>
    <row r="58" spans="1:12">
      <c r="A58">
        <v>57</v>
      </c>
      <c r="B58" t="s">
        <v>12</v>
      </c>
      <c r="C58" t="s">
        <v>13</v>
      </c>
      <c r="D58">
        <v>2022</v>
      </c>
      <c r="E58">
        <f>"064"</f>
        <v>0</v>
      </c>
      <c r="F58" t="s">
        <v>70</v>
      </c>
      <c r="G58">
        <v>1958</v>
      </c>
      <c r="H58">
        <v>745</v>
      </c>
      <c r="I58">
        <v>1206</v>
      </c>
      <c r="J58">
        <v>6380727</v>
      </c>
      <c r="K58">
        <v>5293</v>
      </c>
      <c r="L58">
        <v>4735</v>
      </c>
    </row>
    <row r="59" spans="1:12">
      <c r="A59">
        <v>58</v>
      </c>
      <c r="B59" t="s">
        <v>12</v>
      </c>
      <c r="C59" t="s">
        <v>13</v>
      </c>
      <c r="D59">
        <v>2022</v>
      </c>
      <c r="E59">
        <f>"065"</f>
        <v>0</v>
      </c>
      <c r="F59" t="s">
        <v>71</v>
      </c>
      <c r="G59">
        <v>382</v>
      </c>
      <c r="H59">
        <v>258</v>
      </c>
      <c r="I59">
        <v>431</v>
      </c>
      <c r="J59">
        <v>1586582</v>
      </c>
      <c r="K59">
        <v>3681</v>
      </c>
      <c r="L59">
        <v>1263</v>
      </c>
    </row>
    <row r="60" spans="1:12">
      <c r="A60">
        <v>59</v>
      </c>
      <c r="B60" t="s">
        <v>12</v>
      </c>
      <c r="C60" t="s">
        <v>13</v>
      </c>
      <c r="D60">
        <v>2022</v>
      </c>
      <c r="E60">
        <f>"066"</f>
        <v>0</v>
      </c>
      <c r="F60" t="s">
        <v>72</v>
      </c>
      <c r="G60">
        <v>2203</v>
      </c>
      <c r="H60">
        <v>457</v>
      </c>
      <c r="I60">
        <v>1393</v>
      </c>
      <c r="J60">
        <v>6568784</v>
      </c>
      <c r="K60">
        <v>4716</v>
      </c>
      <c r="L60">
        <v>4796</v>
      </c>
    </row>
    <row r="61" spans="1:12">
      <c r="A61">
        <v>60</v>
      </c>
      <c r="B61" t="s">
        <v>12</v>
      </c>
      <c r="C61" t="s">
        <v>13</v>
      </c>
      <c r="D61">
        <v>2022</v>
      </c>
      <c r="E61">
        <f>"067"</f>
        <v>0</v>
      </c>
      <c r="F61" t="s">
        <v>73</v>
      </c>
      <c r="G61">
        <v>6808</v>
      </c>
      <c r="H61">
        <v>756</v>
      </c>
      <c r="I61">
        <v>4740</v>
      </c>
      <c r="J61">
        <v>16717717</v>
      </c>
      <c r="K61">
        <v>3527</v>
      </c>
      <c r="L61">
        <v>12606</v>
      </c>
    </row>
    <row r="62" spans="1:12">
      <c r="A62">
        <v>61</v>
      </c>
      <c r="B62" t="s">
        <v>12</v>
      </c>
      <c r="C62" t="s">
        <v>13</v>
      </c>
      <c r="D62">
        <v>2022</v>
      </c>
      <c r="E62">
        <f>"068"</f>
        <v>0</v>
      </c>
      <c r="F62" t="s">
        <v>74</v>
      </c>
      <c r="G62">
        <v>302</v>
      </c>
      <c r="H62">
        <v>637</v>
      </c>
      <c r="I62">
        <v>318</v>
      </c>
      <c r="J62">
        <v>1687281</v>
      </c>
      <c r="K62">
        <v>5308</v>
      </c>
      <c r="L62">
        <v>442</v>
      </c>
    </row>
    <row r="63" spans="1:12">
      <c r="A63">
        <v>62</v>
      </c>
      <c r="B63" t="s">
        <v>12</v>
      </c>
      <c r="C63" t="s">
        <v>13</v>
      </c>
      <c r="D63">
        <v>2022</v>
      </c>
      <c r="E63">
        <f>"069"</f>
        <v>0</v>
      </c>
      <c r="F63" t="s">
        <v>75</v>
      </c>
      <c r="G63">
        <v>5558</v>
      </c>
      <c r="H63">
        <v>2707</v>
      </c>
      <c r="I63">
        <v>3601</v>
      </c>
      <c r="J63">
        <v>35846605</v>
      </c>
      <c r="K63">
        <v>9954</v>
      </c>
      <c r="L63">
        <v>15311</v>
      </c>
    </row>
    <row r="64" spans="1:12">
      <c r="A64">
        <v>63</v>
      </c>
      <c r="B64" t="s">
        <v>12</v>
      </c>
      <c r="C64" t="s">
        <v>13</v>
      </c>
      <c r="D64">
        <v>2022</v>
      </c>
      <c r="E64">
        <f>"070"</f>
        <v>0</v>
      </c>
      <c r="F64" t="s">
        <v>76</v>
      </c>
      <c r="G64">
        <v>3267</v>
      </c>
      <c r="H64">
        <v>803</v>
      </c>
      <c r="I64">
        <v>2437</v>
      </c>
      <c r="J64">
        <v>5313288</v>
      </c>
      <c r="K64">
        <v>2180</v>
      </c>
      <c r="L64">
        <v>3919</v>
      </c>
    </row>
    <row r="65" spans="1:12">
      <c r="A65">
        <v>64</v>
      </c>
      <c r="B65" t="s">
        <v>12</v>
      </c>
      <c r="C65" t="s">
        <v>13</v>
      </c>
      <c r="D65">
        <v>2022</v>
      </c>
      <c r="E65">
        <f>"071"</f>
        <v>0</v>
      </c>
      <c r="F65" t="s">
        <v>77</v>
      </c>
      <c r="G65">
        <v>2089</v>
      </c>
      <c r="H65">
        <v>1587</v>
      </c>
      <c r="I65">
        <v>1598</v>
      </c>
      <c r="J65">
        <v>8308179</v>
      </c>
      <c r="K65">
        <v>5198</v>
      </c>
      <c r="L65">
        <v>5700</v>
      </c>
    </row>
    <row r="66" spans="1:12">
      <c r="A66">
        <v>65</v>
      </c>
      <c r="B66" t="s">
        <v>12</v>
      </c>
      <c r="C66" t="s">
        <v>13</v>
      </c>
      <c r="D66">
        <v>2022</v>
      </c>
      <c r="E66">
        <f>"072"</f>
        <v>0</v>
      </c>
      <c r="F66" t="s">
        <v>78</v>
      </c>
      <c r="G66">
        <v>665</v>
      </c>
      <c r="H66">
        <v>816</v>
      </c>
      <c r="I66">
        <v>1110</v>
      </c>
      <c r="J66">
        <v>5338102</v>
      </c>
      <c r="K66">
        <v>4810</v>
      </c>
      <c r="L66">
        <v>3900</v>
      </c>
    </row>
    <row r="67" spans="1:12">
      <c r="A67">
        <v>66</v>
      </c>
      <c r="B67" t="s">
        <v>12</v>
      </c>
      <c r="C67" t="s">
        <v>13</v>
      </c>
      <c r="D67">
        <v>2022</v>
      </c>
      <c r="E67">
        <f>"073"</f>
        <v>0</v>
      </c>
      <c r="F67" t="s">
        <v>79</v>
      </c>
      <c r="G67">
        <v>397</v>
      </c>
      <c r="H67">
        <v>543</v>
      </c>
      <c r="I67">
        <v>333</v>
      </c>
      <c r="J67">
        <v>1449713</v>
      </c>
      <c r="K67">
        <v>4358</v>
      </c>
      <c r="L67">
        <v>478</v>
      </c>
    </row>
    <row r="68" spans="1:12">
      <c r="A68">
        <v>67</v>
      </c>
      <c r="B68" t="s">
        <v>12</v>
      </c>
      <c r="C68" t="s">
        <v>13</v>
      </c>
      <c r="D68">
        <v>2022</v>
      </c>
      <c r="E68">
        <f>"074"</f>
        <v>0</v>
      </c>
      <c r="F68" t="s">
        <v>80</v>
      </c>
      <c r="G68">
        <v>3208</v>
      </c>
      <c r="H68">
        <v>392</v>
      </c>
      <c r="I68">
        <v>3082</v>
      </c>
      <c r="J68">
        <v>14785728</v>
      </c>
      <c r="K68">
        <v>4797</v>
      </c>
      <c r="L68">
        <v>12726</v>
      </c>
    </row>
    <row r="69" spans="1:12">
      <c r="A69">
        <v>68</v>
      </c>
      <c r="B69" t="s">
        <v>12</v>
      </c>
      <c r="C69" t="s">
        <v>13</v>
      </c>
      <c r="D69">
        <v>2022</v>
      </c>
      <c r="E69">
        <f>"075"</f>
        <v>0</v>
      </c>
      <c r="F69" t="s">
        <v>81</v>
      </c>
      <c r="G69">
        <v>5565</v>
      </c>
      <c r="H69">
        <v>992</v>
      </c>
      <c r="I69">
        <v>9869</v>
      </c>
      <c r="J69">
        <v>22167664</v>
      </c>
      <c r="K69">
        <v>2246</v>
      </c>
      <c r="L69">
        <v>21125</v>
      </c>
    </row>
    <row r="70" spans="1:12">
      <c r="A70">
        <v>69</v>
      </c>
      <c r="B70" t="s">
        <v>12</v>
      </c>
      <c r="C70" t="s">
        <v>13</v>
      </c>
      <c r="D70">
        <v>2022</v>
      </c>
      <c r="E70">
        <f>"076"</f>
        <v>0</v>
      </c>
      <c r="F70" t="s">
        <v>82</v>
      </c>
      <c r="G70">
        <v>296</v>
      </c>
      <c r="H70">
        <v>272</v>
      </c>
      <c r="I70">
        <v>162</v>
      </c>
      <c r="J70">
        <v>821559</v>
      </c>
      <c r="K70">
        <v>5085</v>
      </c>
      <c r="L70">
        <v>356</v>
      </c>
    </row>
    <row r="71" spans="1:12">
      <c r="A71">
        <v>70</v>
      </c>
      <c r="B71" t="s">
        <v>12</v>
      </c>
      <c r="C71" t="s">
        <v>13</v>
      </c>
      <c r="D71">
        <v>2022</v>
      </c>
      <c r="E71">
        <f>"077"</f>
        <v>0</v>
      </c>
      <c r="F71" t="s">
        <v>83</v>
      </c>
      <c r="G71">
        <v>388</v>
      </c>
      <c r="H71">
        <v>266</v>
      </c>
      <c r="I71">
        <v>399</v>
      </c>
      <c r="J71">
        <v>2369712</v>
      </c>
      <c r="K71">
        <v>5935</v>
      </c>
      <c r="L71">
        <v>2246</v>
      </c>
    </row>
    <row r="72" spans="1:12">
      <c r="A72">
        <v>71</v>
      </c>
      <c r="B72" t="s">
        <v>12</v>
      </c>
      <c r="C72" t="s">
        <v>13</v>
      </c>
      <c r="D72">
        <v>2022</v>
      </c>
      <c r="E72">
        <f>"079"</f>
        <v>0</v>
      </c>
      <c r="F72" t="s">
        <v>84</v>
      </c>
      <c r="G72">
        <v>2345</v>
      </c>
      <c r="H72">
        <v>617</v>
      </c>
      <c r="I72">
        <v>1578</v>
      </c>
      <c r="J72">
        <v>7146426</v>
      </c>
      <c r="K72">
        <v>4530</v>
      </c>
      <c r="L72">
        <v>5704</v>
      </c>
    </row>
    <row r="73" spans="1:12">
      <c r="A73">
        <v>72</v>
      </c>
      <c r="B73" t="s">
        <v>12</v>
      </c>
      <c r="C73" t="s">
        <v>13</v>
      </c>
      <c r="D73">
        <v>2022</v>
      </c>
      <c r="E73">
        <f>"080"</f>
        <v>0</v>
      </c>
      <c r="F73" t="s">
        <v>85</v>
      </c>
      <c r="G73">
        <v>541</v>
      </c>
      <c r="H73">
        <v>1151</v>
      </c>
      <c r="I73">
        <v>867</v>
      </c>
      <c r="J73">
        <v>4539604</v>
      </c>
      <c r="K73">
        <v>5235</v>
      </c>
      <c r="L73">
        <v>1316</v>
      </c>
    </row>
    <row r="74" spans="1:12">
      <c r="A74">
        <v>73</v>
      </c>
      <c r="B74" t="s">
        <v>12</v>
      </c>
      <c r="C74" t="s">
        <v>13</v>
      </c>
      <c r="D74">
        <v>2022</v>
      </c>
      <c r="E74">
        <f>"081"</f>
        <v>0</v>
      </c>
      <c r="F74" t="s">
        <v>86</v>
      </c>
      <c r="G74">
        <v>2466</v>
      </c>
      <c r="H74">
        <v>475</v>
      </c>
      <c r="I74">
        <v>1509</v>
      </c>
      <c r="J74">
        <v>16544831</v>
      </c>
      <c r="K74">
        <v>10965</v>
      </c>
      <c r="L74">
        <v>19240</v>
      </c>
    </row>
    <row r="75" spans="1:12">
      <c r="A75">
        <v>74</v>
      </c>
      <c r="B75" t="s">
        <v>12</v>
      </c>
      <c r="C75" t="s">
        <v>13</v>
      </c>
      <c r="D75">
        <v>2022</v>
      </c>
      <c r="E75">
        <f>"083"</f>
        <v>0</v>
      </c>
      <c r="F75" t="s">
        <v>87</v>
      </c>
      <c r="G75">
        <v>656</v>
      </c>
      <c r="H75">
        <v>847</v>
      </c>
      <c r="I75">
        <v>476</v>
      </c>
      <c r="J75">
        <v>3654748</v>
      </c>
      <c r="K75">
        <v>7683</v>
      </c>
      <c r="L75">
        <v>1720</v>
      </c>
    </row>
    <row r="76" spans="1:12">
      <c r="A76">
        <v>75</v>
      </c>
      <c r="B76" t="s">
        <v>12</v>
      </c>
      <c r="C76" t="s">
        <v>13</v>
      </c>
      <c r="D76">
        <v>2022</v>
      </c>
      <c r="E76">
        <f>"085"</f>
        <v>0</v>
      </c>
      <c r="F76" t="s">
        <v>88</v>
      </c>
      <c r="G76">
        <v>970</v>
      </c>
      <c r="H76">
        <v>725</v>
      </c>
      <c r="I76">
        <v>543</v>
      </c>
      <c r="J76">
        <v>6592119</v>
      </c>
      <c r="K76">
        <v>12148</v>
      </c>
      <c r="L76">
        <v>5003</v>
      </c>
    </row>
    <row r="77" spans="1:12">
      <c r="A77">
        <v>76</v>
      </c>
      <c r="B77" t="s">
        <v>12</v>
      </c>
      <c r="C77" t="s">
        <v>13</v>
      </c>
      <c r="D77">
        <v>2022</v>
      </c>
      <c r="E77">
        <f>"086"</f>
        <v>0</v>
      </c>
      <c r="F77" t="s">
        <v>89</v>
      </c>
      <c r="G77">
        <v>2380</v>
      </c>
      <c r="H77">
        <v>2394</v>
      </c>
      <c r="I77">
        <v>4005</v>
      </c>
      <c r="J77">
        <v>13716346</v>
      </c>
      <c r="K77">
        <v>3425</v>
      </c>
      <c r="L77">
        <v>4752</v>
      </c>
    </row>
    <row r="78" spans="1:12">
      <c r="A78">
        <v>77</v>
      </c>
      <c r="B78" t="s">
        <v>12</v>
      </c>
      <c r="C78" t="s">
        <v>13</v>
      </c>
      <c r="D78">
        <v>2022</v>
      </c>
      <c r="E78">
        <f>"087"</f>
        <v>0</v>
      </c>
      <c r="F78" t="s">
        <v>90</v>
      </c>
      <c r="G78">
        <v>457</v>
      </c>
      <c r="H78">
        <v>1548</v>
      </c>
      <c r="I78">
        <v>2571</v>
      </c>
      <c r="J78">
        <v>4583560</v>
      </c>
      <c r="K78">
        <v>1783</v>
      </c>
      <c r="L78">
        <v>680</v>
      </c>
    </row>
    <row r="79" spans="1:12">
      <c r="A79">
        <v>78</v>
      </c>
      <c r="B79" t="s">
        <v>12</v>
      </c>
      <c r="C79" t="s">
        <v>13</v>
      </c>
      <c r="D79">
        <v>2022</v>
      </c>
      <c r="E79">
        <f>"088"</f>
        <v>0</v>
      </c>
      <c r="F79" t="s">
        <v>91</v>
      </c>
      <c r="G79">
        <v>174</v>
      </c>
      <c r="H79">
        <v>379</v>
      </c>
      <c r="I79">
        <v>265</v>
      </c>
      <c r="J79">
        <v>878814</v>
      </c>
      <c r="K79">
        <v>3321</v>
      </c>
      <c r="L79">
        <v>261</v>
      </c>
    </row>
    <row r="80" spans="1:12">
      <c r="A80">
        <v>79</v>
      </c>
      <c r="B80" t="s">
        <v>12</v>
      </c>
      <c r="C80" t="s">
        <v>13</v>
      </c>
      <c r="D80">
        <v>2022</v>
      </c>
      <c r="E80">
        <f>"089"</f>
        <v>0</v>
      </c>
      <c r="F80" t="s">
        <v>92</v>
      </c>
      <c r="G80">
        <v>1239</v>
      </c>
      <c r="H80">
        <v>393</v>
      </c>
      <c r="I80">
        <v>651</v>
      </c>
      <c r="J80">
        <v>7306825</v>
      </c>
      <c r="K80">
        <v>11217</v>
      </c>
      <c r="L80">
        <v>9223</v>
      </c>
    </row>
    <row r="81" spans="1:12">
      <c r="A81">
        <v>80</v>
      </c>
      <c r="B81" t="s">
        <v>12</v>
      </c>
      <c r="C81" t="s">
        <v>13</v>
      </c>
      <c r="D81">
        <v>2022</v>
      </c>
      <c r="E81">
        <f>"090"</f>
        <v>0</v>
      </c>
      <c r="F81" t="s">
        <v>93</v>
      </c>
      <c r="G81">
        <v>633</v>
      </c>
      <c r="H81">
        <v>867</v>
      </c>
      <c r="I81">
        <v>2031</v>
      </c>
      <c r="J81">
        <v>4785531</v>
      </c>
      <c r="K81">
        <v>2356</v>
      </c>
      <c r="L81">
        <v>2025</v>
      </c>
    </row>
    <row r="82" spans="1:12">
      <c r="A82">
        <v>81</v>
      </c>
      <c r="B82" t="s">
        <v>12</v>
      </c>
      <c r="C82" t="s">
        <v>13</v>
      </c>
      <c r="D82">
        <v>2022</v>
      </c>
      <c r="E82">
        <f>"091"</f>
        <v>0</v>
      </c>
      <c r="F82" t="s">
        <v>94</v>
      </c>
      <c r="G82">
        <v>2038</v>
      </c>
      <c r="H82">
        <v>293</v>
      </c>
      <c r="I82">
        <v>2231</v>
      </c>
      <c r="J82">
        <v>6284550</v>
      </c>
      <c r="K82">
        <v>2817</v>
      </c>
      <c r="L82">
        <v>6370</v>
      </c>
    </row>
    <row r="83" spans="1:12">
      <c r="A83">
        <v>82</v>
      </c>
      <c r="B83" t="s">
        <v>12</v>
      </c>
      <c r="C83" t="s">
        <v>13</v>
      </c>
      <c r="D83">
        <v>2022</v>
      </c>
      <c r="E83">
        <f>"092"</f>
        <v>0</v>
      </c>
      <c r="F83" t="s">
        <v>95</v>
      </c>
      <c r="G83">
        <v>1374</v>
      </c>
      <c r="H83">
        <v>277</v>
      </c>
      <c r="I83">
        <v>1573</v>
      </c>
      <c r="J83">
        <v>5511346</v>
      </c>
      <c r="K83">
        <v>3505</v>
      </c>
      <c r="L83">
        <v>7284</v>
      </c>
    </row>
    <row r="84" spans="1:12">
      <c r="A84">
        <v>83</v>
      </c>
      <c r="B84" t="s">
        <v>12</v>
      </c>
      <c r="C84" t="s">
        <v>13</v>
      </c>
      <c r="D84">
        <v>2022</v>
      </c>
      <c r="E84">
        <f>"093"</f>
        <v>0</v>
      </c>
      <c r="F84" t="s">
        <v>96</v>
      </c>
      <c r="G84">
        <v>457</v>
      </c>
      <c r="H84">
        <v>353</v>
      </c>
      <c r="I84">
        <v>869</v>
      </c>
      <c r="J84">
        <v>2074708</v>
      </c>
      <c r="K84">
        <v>2388</v>
      </c>
      <c r="L84">
        <v>1306</v>
      </c>
    </row>
    <row r="85" spans="1:12">
      <c r="A85">
        <v>84</v>
      </c>
      <c r="B85" t="s">
        <v>12</v>
      </c>
      <c r="C85" t="s">
        <v>13</v>
      </c>
      <c r="D85">
        <v>2022</v>
      </c>
      <c r="E85">
        <f>"094"</f>
        <v>0</v>
      </c>
      <c r="F85" t="s">
        <v>97</v>
      </c>
      <c r="G85">
        <v>1532</v>
      </c>
      <c r="H85">
        <v>712</v>
      </c>
      <c r="I85">
        <v>1530</v>
      </c>
      <c r="J85">
        <v>7277724</v>
      </c>
      <c r="K85">
        <v>4756</v>
      </c>
      <c r="L85">
        <v>4670</v>
      </c>
    </row>
    <row r="86" spans="1:12">
      <c r="A86">
        <v>85</v>
      </c>
      <c r="B86" t="s">
        <v>12</v>
      </c>
      <c r="C86" t="s">
        <v>13</v>
      </c>
      <c r="D86">
        <v>2022</v>
      </c>
      <c r="E86">
        <f>"095"</f>
        <v>0</v>
      </c>
      <c r="F86" t="s">
        <v>98</v>
      </c>
      <c r="G86">
        <v>1625</v>
      </c>
      <c r="H86">
        <v>603</v>
      </c>
      <c r="I86">
        <v>992</v>
      </c>
      <c r="J86">
        <v>3399948</v>
      </c>
      <c r="K86">
        <v>3428</v>
      </c>
      <c r="L86">
        <v>1633</v>
      </c>
    </row>
    <row r="87" spans="1:12">
      <c r="A87">
        <v>86</v>
      </c>
      <c r="B87" t="s">
        <v>12</v>
      </c>
      <c r="C87" t="s">
        <v>13</v>
      </c>
      <c r="D87">
        <v>2022</v>
      </c>
      <c r="E87">
        <f>"096"</f>
        <v>0</v>
      </c>
      <c r="F87" t="s">
        <v>99</v>
      </c>
      <c r="G87">
        <v>3297</v>
      </c>
      <c r="H87">
        <v>1473</v>
      </c>
      <c r="I87">
        <v>2777</v>
      </c>
      <c r="J87">
        <v>12035787</v>
      </c>
      <c r="K87">
        <v>4333</v>
      </c>
      <c r="L87">
        <v>9325</v>
      </c>
    </row>
    <row r="88" spans="1:12">
      <c r="A88">
        <v>87</v>
      </c>
      <c r="B88" t="s">
        <v>12</v>
      </c>
      <c r="C88" t="s">
        <v>13</v>
      </c>
      <c r="D88">
        <v>2022</v>
      </c>
      <c r="E88">
        <f>"097"</f>
        <v>0</v>
      </c>
      <c r="F88" t="s">
        <v>100</v>
      </c>
      <c r="G88">
        <v>720</v>
      </c>
      <c r="H88">
        <v>346</v>
      </c>
      <c r="I88">
        <v>868</v>
      </c>
      <c r="J88">
        <v>3496884</v>
      </c>
      <c r="K88">
        <v>4028</v>
      </c>
      <c r="L88">
        <v>2933</v>
      </c>
    </row>
    <row r="89" spans="1:12">
      <c r="A89">
        <v>88</v>
      </c>
      <c r="B89" t="s">
        <v>12</v>
      </c>
      <c r="C89" t="s">
        <v>13</v>
      </c>
      <c r="D89">
        <v>2022</v>
      </c>
      <c r="E89">
        <f>"901"</f>
        <v>0</v>
      </c>
      <c r="F89" t="s">
        <v>101</v>
      </c>
      <c r="G89">
        <v>477</v>
      </c>
      <c r="H89">
        <v>239</v>
      </c>
      <c r="I89">
        <v>463</v>
      </c>
      <c r="J89">
        <v>4795699</v>
      </c>
      <c r="K89">
        <v>10369</v>
      </c>
      <c r="L89">
        <v>2473</v>
      </c>
    </row>
    <row r="90" spans="1:12">
      <c r="A90">
        <v>89</v>
      </c>
      <c r="B90" t="s">
        <v>12</v>
      </c>
      <c r="C90" t="s">
        <v>13</v>
      </c>
      <c r="D90">
        <v>2022</v>
      </c>
      <c r="E90">
        <f>"902"</f>
        <v>0</v>
      </c>
      <c r="F90" t="s">
        <v>102</v>
      </c>
      <c r="G90">
        <v>1934</v>
      </c>
      <c r="H90">
        <v>2108</v>
      </c>
      <c r="I90">
        <v>1262</v>
      </c>
      <c r="J90">
        <v>14495624</v>
      </c>
      <c r="K90">
        <v>11484</v>
      </c>
      <c r="L90">
        <v>4965</v>
      </c>
    </row>
    <row r="91" spans="1:12">
      <c r="A91">
        <v>90</v>
      </c>
      <c r="B91" t="s">
        <v>12</v>
      </c>
      <c r="C91" t="s">
        <v>13</v>
      </c>
      <c r="D91">
        <v>2022</v>
      </c>
      <c r="E91">
        <f>"903"</f>
        <v>0</v>
      </c>
      <c r="F91" t="s">
        <v>103</v>
      </c>
      <c r="G91">
        <v>1478</v>
      </c>
      <c r="H91">
        <v>936</v>
      </c>
      <c r="I91">
        <v>1049</v>
      </c>
      <c r="J91">
        <v>11086534</v>
      </c>
      <c r="K91">
        <v>10569</v>
      </c>
      <c r="L91">
        <v>5026</v>
      </c>
    </row>
    <row r="92" spans="1:12">
      <c r="A92">
        <v>91</v>
      </c>
      <c r="B92" t="s">
        <v>12</v>
      </c>
      <c r="C92" t="s">
        <v>13</v>
      </c>
      <c r="D92">
        <v>2022</v>
      </c>
      <c r="E92">
        <f>"904"</f>
        <v>0</v>
      </c>
      <c r="F92" t="s">
        <v>104</v>
      </c>
      <c r="G92">
        <v>818</v>
      </c>
      <c r="H92">
        <v>544</v>
      </c>
      <c r="I92">
        <v>396</v>
      </c>
      <c r="J92">
        <v>3785671</v>
      </c>
      <c r="K92">
        <v>9553</v>
      </c>
      <c r="L92">
        <v>2852</v>
      </c>
    </row>
    <row r="93" spans="1:12">
      <c r="A93">
        <v>92</v>
      </c>
      <c r="B93" t="s">
        <v>12</v>
      </c>
      <c r="C93" t="s">
        <v>13</v>
      </c>
      <c r="D93">
        <v>2022</v>
      </c>
      <c r="E93">
        <f>"905"</f>
        <v>0</v>
      </c>
      <c r="F93" t="s">
        <v>105</v>
      </c>
      <c r="G93">
        <v>1826</v>
      </c>
      <c r="H93">
        <v>418</v>
      </c>
      <c r="I93">
        <v>1353</v>
      </c>
      <c r="J93">
        <v>11487021</v>
      </c>
      <c r="K93">
        <v>8493</v>
      </c>
      <c r="L93">
        <v>8700</v>
      </c>
    </row>
    <row r="94" spans="1:12">
      <c r="A94">
        <v>93</v>
      </c>
      <c r="B94" t="s">
        <v>12</v>
      </c>
      <c r="C94" t="s">
        <v>13</v>
      </c>
      <c r="D94">
        <v>2022</v>
      </c>
      <c r="E94">
        <f>"906"</f>
        <v>0</v>
      </c>
      <c r="F94" t="s">
        <v>106</v>
      </c>
      <c r="G94">
        <v>2140</v>
      </c>
      <c r="H94">
        <v>688</v>
      </c>
      <c r="I94">
        <v>634</v>
      </c>
      <c r="J94">
        <v>3638867</v>
      </c>
      <c r="K94">
        <v>5740</v>
      </c>
      <c r="L94">
        <v>2425</v>
      </c>
    </row>
    <row r="95" spans="1:12">
      <c r="A95">
        <v>94</v>
      </c>
      <c r="B95" t="s">
        <v>12</v>
      </c>
      <c r="C95" t="s">
        <v>13</v>
      </c>
      <c r="D95">
        <v>2022</v>
      </c>
      <c r="E95">
        <f>"907"</f>
        <v>0</v>
      </c>
      <c r="F95" t="s">
        <v>107</v>
      </c>
      <c r="G95">
        <v>1933</v>
      </c>
      <c r="H95">
        <v>472</v>
      </c>
      <c r="I95">
        <v>1088</v>
      </c>
      <c r="J95">
        <v>6011746</v>
      </c>
      <c r="K95">
        <v>5525</v>
      </c>
      <c r="L95">
        <v>3756</v>
      </c>
    </row>
    <row r="96" spans="1:12">
      <c r="A96">
        <v>95</v>
      </c>
      <c r="B96" t="s">
        <v>12</v>
      </c>
      <c r="C96" t="s">
        <v>13</v>
      </c>
      <c r="D96">
        <v>2022</v>
      </c>
      <c r="E96">
        <f>"908"</f>
        <v>0</v>
      </c>
      <c r="F96" t="s">
        <v>108</v>
      </c>
      <c r="G96">
        <v>448</v>
      </c>
      <c r="H96">
        <v>214</v>
      </c>
      <c r="I96">
        <v>341</v>
      </c>
      <c r="J96">
        <v>2390226</v>
      </c>
      <c r="K96">
        <v>7001</v>
      </c>
      <c r="L96">
        <v>1413</v>
      </c>
    </row>
    <row r="97" spans="1:12">
      <c r="A97">
        <v>96</v>
      </c>
      <c r="B97" t="s">
        <v>12</v>
      </c>
      <c r="C97" t="s">
        <v>13</v>
      </c>
      <c r="D97">
        <v>2022</v>
      </c>
      <c r="E97">
        <f>"909"</f>
        <v>0</v>
      </c>
      <c r="F97" t="s">
        <v>109</v>
      </c>
      <c r="G97">
        <v>1875</v>
      </c>
      <c r="H97">
        <v>492</v>
      </c>
      <c r="I97">
        <v>1145</v>
      </c>
      <c r="J97">
        <v>2958358</v>
      </c>
      <c r="K97">
        <v>2584</v>
      </c>
      <c r="L97">
        <v>1535</v>
      </c>
    </row>
    <row r="98" spans="1:12">
      <c r="A98">
        <v>97</v>
      </c>
      <c r="B98" t="s">
        <v>12</v>
      </c>
      <c r="C98" t="s">
        <v>13</v>
      </c>
      <c r="D98">
        <v>2022</v>
      </c>
      <c r="E98">
        <f>"910"</f>
        <v>0</v>
      </c>
      <c r="F98" t="s">
        <v>110</v>
      </c>
      <c r="G98">
        <v>1722</v>
      </c>
      <c r="H98">
        <v>667</v>
      </c>
      <c r="I98">
        <v>1627</v>
      </c>
      <c r="J98">
        <v>10212112</v>
      </c>
      <c r="K98">
        <v>6277</v>
      </c>
      <c r="L98">
        <v>6310</v>
      </c>
    </row>
    <row r="99" spans="1:12">
      <c r="A99">
        <v>98</v>
      </c>
      <c r="B99" t="s">
        <v>12</v>
      </c>
      <c r="C99" t="s">
        <v>13</v>
      </c>
      <c r="D99">
        <v>2022</v>
      </c>
      <c r="E99">
        <f>"911"</f>
        <v>0</v>
      </c>
      <c r="F99" t="s">
        <v>111</v>
      </c>
      <c r="G99">
        <v>1955</v>
      </c>
      <c r="H99">
        <v>209</v>
      </c>
      <c r="I99">
        <v>667</v>
      </c>
      <c r="J99">
        <v>4241427</v>
      </c>
      <c r="K99">
        <v>6363</v>
      </c>
      <c r="L99">
        <v>3209</v>
      </c>
    </row>
    <row r="100" spans="1:12">
      <c r="A100">
        <v>99</v>
      </c>
      <c r="B100" t="s">
        <v>12</v>
      </c>
      <c r="C100" t="s">
        <v>13</v>
      </c>
      <c r="D100">
        <v>2022</v>
      </c>
      <c r="E100">
        <f>"912"</f>
        <v>0</v>
      </c>
      <c r="F100" t="s">
        <v>112</v>
      </c>
      <c r="G100">
        <v>545</v>
      </c>
      <c r="H100">
        <v>619</v>
      </c>
      <c r="I100">
        <v>1871</v>
      </c>
      <c r="J100">
        <v>4709538</v>
      </c>
      <c r="K100">
        <v>2517</v>
      </c>
      <c r="L100">
        <v>1113</v>
      </c>
    </row>
    <row r="101" spans="1:12">
      <c r="A101">
        <v>100</v>
      </c>
      <c r="B101" t="s">
        <v>12</v>
      </c>
      <c r="C101" t="s">
        <v>13</v>
      </c>
      <c r="D101">
        <v>2022</v>
      </c>
      <c r="E101">
        <f>"914"</f>
        <v>0</v>
      </c>
      <c r="F101" t="s">
        <v>113</v>
      </c>
      <c r="G101">
        <v>1776</v>
      </c>
      <c r="H101">
        <v>623</v>
      </c>
      <c r="I101">
        <v>955</v>
      </c>
      <c r="J101">
        <v>4445017</v>
      </c>
      <c r="K101">
        <v>4654</v>
      </c>
      <c r="L101">
        <v>1749</v>
      </c>
    </row>
    <row r="102" spans="1:12">
      <c r="A102">
        <v>101</v>
      </c>
      <c r="B102" t="s">
        <v>12</v>
      </c>
      <c r="C102" t="s">
        <v>13</v>
      </c>
      <c r="D102">
        <v>2022</v>
      </c>
      <c r="E102">
        <f>"915"</f>
        <v>0</v>
      </c>
      <c r="F102" t="s">
        <v>114</v>
      </c>
      <c r="G102">
        <v>2792</v>
      </c>
      <c r="H102">
        <v>80</v>
      </c>
      <c r="I102">
        <v>1832</v>
      </c>
      <c r="J102">
        <v>4823094</v>
      </c>
      <c r="K102">
        <v>2633</v>
      </c>
      <c r="L102">
        <v>7446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2026-06-23T15:59:54Z</dcterms:created>
  <dcterms:modified xsi:type="dcterms:W3CDTF">2026-06-23T15:59:54Z</dcterms:modified>
</cp:coreProperties>
</file>