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<sst xmlns="http://schemas.openxmlformats.org/spreadsheetml/2006/main" count="733" uniqueCount="529">
  <si>
    <t>_id</t>
  </si>
  <si>
    <t>ENTITATEA_EU/ENTIDAD_EU</t>
  </si>
  <si>
    <t>ENTITATEA_CAS/ENTIDAD_CAS</t>
  </si>
  <si>
    <t>EKITALDIA/EJERCICIO</t>
  </si>
  <si>
    <t>UDALERRI_INE_KODEA/CODIGO_INE_MUNICIPIO</t>
  </si>
  <si>
    <t>UDALERRIA/MUNICIPIO</t>
  </si>
  <si>
    <t>ONDASUN_KOPURUA(EZ_SALBUETSIAK)/NUMERO_BIENES(NO_EXENTOS)</t>
  </si>
  <si>
    <t>ONDASUN_KOPURUA(SALBUETSIAK)/NUMERO_BIENES(EXENTOS)</t>
  </si>
  <si>
    <t>ZERGAPEKO_LUZEZABALA/SUPERFICIE_IMPONIBLE</t>
  </si>
  <si>
    <t>ZERGA_OINARRI_GUZTIRA/BASE_IMPONIBLE_TOTAL</t>
  </si>
  <si>
    <t>HA_KO_ZERGA_OINARRIA/BASE_IMPONIBLE_POR_HA</t>
  </si>
  <si>
    <t>TRIBUTU_ZORRA/DEUDA_TRIBUTARIA</t>
  </si>
  <si>
    <t>BFA</t>
  </si>
  <si>
    <t>DFB</t>
  </si>
  <si>
    <t>ABADIÑO</t>
  </si>
  <si>
    <t>3258,74</t>
  </si>
  <si>
    <t>14900420,76</t>
  </si>
  <si>
    <t>4572,44</t>
  </si>
  <si>
    <t>14147,58</t>
  </si>
  <si>
    <t>ABANTO Y CIERVANA-ABANTO ZIERBENA</t>
  </si>
  <si>
    <t>1095,53</t>
  </si>
  <si>
    <t>8644392,37</t>
  </si>
  <si>
    <t>7890,59</t>
  </si>
  <si>
    <t>3317,54</t>
  </si>
  <si>
    <t>AMOREBIETA-ETXANO</t>
  </si>
  <si>
    <t>5125,92</t>
  </si>
  <si>
    <t>24432874,86</t>
  </si>
  <si>
    <t>4766,53</t>
  </si>
  <si>
    <t>29233,76</t>
  </si>
  <si>
    <t>AMOROTO</t>
  </si>
  <si>
    <t>1239,55</t>
  </si>
  <si>
    <t>3871093,46</t>
  </si>
  <si>
    <t>3122,97</t>
  </si>
  <si>
    <t>2379,48</t>
  </si>
  <si>
    <t>ARAKALDO</t>
  </si>
  <si>
    <t>229,43</t>
  </si>
  <si>
    <t>825804,84</t>
  </si>
  <si>
    <t>3599,34</t>
  </si>
  <si>
    <t>298,72</t>
  </si>
  <si>
    <t>ARANTZAZU</t>
  </si>
  <si>
    <t>323,11</t>
  </si>
  <si>
    <t>1528468,60</t>
  </si>
  <si>
    <t>4730,53</t>
  </si>
  <si>
    <t>1284,31</t>
  </si>
  <si>
    <t>MUNITIBAR-ARBATZEGI GERRIKAITZ</t>
  </si>
  <si>
    <t>2374,47</t>
  </si>
  <si>
    <t>5773994,84</t>
  </si>
  <si>
    <t>2431,70</t>
  </si>
  <si>
    <t>3366,38</t>
  </si>
  <si>
    <t>ARTZENTALES</t>
  </si>
  <si>
    <t>3513,87</t>
  </si>
  <si>
    <t>11539129,78</t>
  </si>
  <si>
    <t>3283,88</t>
  </si>
  <si>
    <t>2455,20</t>
  </si>
  <si>
    <t>ARRANKUDIAGA-ZOLLO</t>
  </si>
  <si>
    <t>2110,26</t>
  </si>
  <si>
    <t>5697796,28</t>
  </si>
  <si>
    <t>2700,05</t>
  </si>
  <si>
    <t>4302,25</t>
  </si>
  <si>
    <t>ARRIETA</t>
  </si>
  <si>
    <t>1407,69</t>
  </si>
  <si>
    <t>6366327,29</t>
  </si>
  <si>
    <t>4522,54</t>
  </si>
  <si>
    <t>3553,90</t>
  </si>
  <si>
    <t>ARRIGORRIAGA</t>
  </si>
  <si>
    <t>1272,53</t>
  </si>
  <si>
    <t>5644801,90</t>
  </si>
  <si>
    <t>4435,90</t>
  </si>
  <si>
    <t>3434,98</t>
  </si>
  <si>
    <t>BAKIO</t>
  </si>
  <si>
    <t>1362,26</t>
  </si>
  <si>
    <t>6638067,59</t>
  </si>
  <si>
    <t>4872,84</t>
  </si>
  <si>
    <t>6840,20</t>
  </si>
  <si>
    <t>BARRIKA</t>
  </si>
  <si>
    <t>622,53</t>
  </si>
  <si>
    <t>6638548,11</t>
  </si>
  <si>
    <t>10663,74</t>
  </si>
  <si>
    <t>7218,19</t>
  </si>
  <si>
    <t>BERANGO</t>
  </si>
  <si>
    <t>673,56</t>
  </si>
  <si>
    <t>6037192,40</t>
  </si>
  <si>
    <t>8963,15</t>
  </si>
  <si>
    <t>6242,61</t>
  </si>
  <si>
    <t>BERMEO</t>
  </si>
  <si>
    <t>3041,75</t>
  </si>
  <si>
    <t>10751981,32</t>
  </si>
  <si>
    <t>3534,80</t>
  </si>
  <si>
    <t>9626,92</t>
  </si>
  <si>
    <t>BERRIATUA</t>
  </si>
  <si>
    <t>1788,53</t>
  </si>
  <si>
    <t>7455667,62</t>
  </si>
  <si>
    <t>4168,59</t>
  </si>
  <si>
    <t>5318,81</t>
  </si>
  <si>
    <t>BERRIZ</t>
  </si>
  <si>
    <t>2788,92</t>
  </si>
  <si>
    <t>11836675,70</t>
  </si>
  <si>
    <t>4244,18</t>
  </si>
  <si>
    <t>12139,01</t>
  </si>
  <si>
    <t>BUSTURIA</t>
  </si>
  <si>
    <t>1763,79</t>
  </si>
  <si>
    <t>7722927,85</t>
  </si>
  <si>
    <t>4378,61</t>
  </si>
  <si>
    <t>6685,76</t>
  </si>
  <si>
    <t>KARRANTZA HARANA/VALLE DE CARRANZA</t>
  </si>
  <si>
    <t>13353,13</t>
  </si>
  <si>
    <t>56935521,34</t>
  </si>
  <si>
    <t>4263,83</t>
  </si>
  <si>
    <t>19373,74</t>
  </si>
  <si>
    <t>ARTEA</t>
  </si>
  <si>
    <t>1142,50</t>
  </si>
  <si>
    <t>4856010,37</t>
  </si>
  <si>
    <t>4250,32</t>
  </si>
  <si>
    <t>3642,47</t>
  </si>
  <si>
    <t>ZEANURI</t>
  </si>
  <si>
    <t>6520,78</t>
  </si>
  <si>
    <t>14672009,81</t>
  </si>
  <si>
    <t>2250,04</t>
  </si>
  <si>
    <t>6973,70</t>
  </si>
  <si>
    <t>ZEBERIO</t>
  </si>
  <si>
    <t>4693,37</t>
  </si>
  <si>
    <t>12130628,87</t>
  </si>
  <si>
    <t>2584,63</t>
  </si>
  <si>
    <t>19367,64</t>
  </si>
  <si>
    <t>DIMA</t>
  </si>
  <si>
    <t>6090,54</t>
  </si>
  <si>
    <t>14886164,93</t>
  </si>
  <si>
    <t>2444,15</t>
  </si>
  <si>
    <t>8391,79</t>
  </si>
  <si>
    <t>EA</t>
  </si>
  <si>
    <t>1307,27</t>
  </si>
  <si>
    <t>4833840,39</t>
  </si>
  <si>
    <t>3697,67</t>
  </si>
  <si>
    <t>1876,27</t>
  </si>
  <si>
    <t>ETXEBARRI</t>
  </si>
  <si>
    <t>167,29</t>
  </si>
  <si>
    <t>1057448,23</t>
  </si>
  <si>
    <t>6321,18</t>
  </si>
  <si>
    <t>667,31</t>
  </si>
  <si>
    <t>ETXEBARRIA</t>
  </si>
  <si>
    <t>1719,03</t>
  </si>
  <si>
    <t>6068082,25</t>
  </si>
  <si>
    <t>3529,94</t>
  </si>
  <si>
    <t>5633,75</t>
  </si>
  <si>
    <t>ELANTXOBE</t>
  </si>
  <si>
    <t>147,34</t>
  </si>
  <si>
    <t>357769,70</t>
  </si>
  <si>
    <t>2428,21</t>
  </si>
  <si>
    <t>130,24</t>
  </si>
  <si>
    <t>ELORRIO</t>
  </si>
  <si>
    <t>3423,46</t>
  </si>
  <si>
    <t>15628003,62</t>
  </si>
  <si>
    <t>4564,98</t>
  </si>
  <si>
    <t>19437,89</t>
  </si>
  <si>
    <t>EREÑO</t>
  </si>
  <si>
    <t>1013,13</t>
  </si>
  <si>
    <t>2952174,43</t>
  </si>
  <si>
    <t>2913,90</t>
  </si>
  <si>
    <t>2295,70</t>
  </si>
  <si>
    <t>ERMUA</t>
  </si>
  <si>
    <t>476,98</t>
  </si>
  <si>
    <t>1779435,61</t>
  </si>
  <si>
    <t>3730,64</t>
  </si>
  <si>
    <t>929,25</t>
  </si>
  <si>
    <t>FRUIZ</t>
  </si>
  <si>
    <t>523,02</t>
  </si>
  <si>
    <t>4748278,09</t>
  </si>
  <si>
    <t>9078,59</t>
  </si>
  <si>
    <t>3177,05</t>
  </si>
  <si>
    <t>GALDAKAO</t>
  </si>
  <si>
    <t>1766,32</t>
  </si>
  <si>
    <t>9283480,60</t>
  </si>
  <si>
    <t>5255,83</t>
  </si>
  <si>
    <t>34221,83</t>
  </si>
  <si>
    <t>GALDAMES</t>
  </si>
  <si>
    <t>4256,65</t>
  </si>
  <si>
    <t>10273896,47</t>
  </si>
  <si>
    <t>2413,61</t>
  </si>
  <si>
    <t>3338,57</t>
  </si>
  <si>
    <t>GAMIZ-FIKA</t>
  </si>
  <si>
    <t>1444,69</t>
  </si>
  <si>
    <t>18641244,64</t>
  </si>
  <si>
    <t>12903,26</t>
  </si>
  <si>
    <t>9665,09</t>
  </si>
  <si>
    <t>GARAI</t>
  </si>
  <si>
    <t>684,36</t>
  </si>
  <si>
    <t>2307438,76</t>
  </si>
  <si>
    <t>3371,66</t>
  </si>
  <si>
    <t>1055,31</t>
  </si>
  <si>
    <t>GATIKA</t>
  </si>
  <si>
    <t>1647,59</t>
  </si>
  <si>
    <t>17148106,21</t>
  </si>
  <si>
    <t>10407,97</t>
  </si>
  <si>
    <t>7579,34</t>
  </si>
  <si>
    <t>GAUTEGIZ ARTEAGA</t>
  </si>
  <si>
    <t>1041,72</t>
  </si>
  <si>
    <t>4688265,65</t>
  </si>
  <si>
    <t>4500,52</t>
  </si>
  <si>
    <t>1440,50</t>
  </si>
  <si>
    <t>GORDEXOLA</t>
  </si>
  <si>
    <t>3936,87</t>
  </si>
  <si>
    <t>13451147,90</t>
  </si>
  <si>
    <t>3416,71</t>
  </si>
  <si>
    <t>6820,19</t>
  </si>
  <si>
    <t>GORLIZ</t>
  </si>
  <si>
    <t>752,89</t>
  </si>
  <si>
    <t>5478050,79</t>
  </si>
  <si>
    <t>7276,02</t>
  </si>
  <si>
    <t>4873,90</t>
  </si>
  <si>
    <t>GÜEÑES</t>
  </si>
  <si>
    <t>3716,98</t>
  </si>
  <si>
    <t>10260215,60</t>
  </si>
  <si>
    <t>2760,36</t>
  </si>
  <si>
    <t>11561,70</t>
  </si>
  <si>
    <t>GERNIKA-LUMO</t>
  </si>
  <si>
    <t>609,68</t>
  </si>
  <si>
    <t>4727353,71</t>
  </si>
  <si>
    <t>7753,84</t>
  </si>
  <si>
    <t>4135,46</t>
  </si>
  <si>
    <t>GIZABURUAGA</t>
  </si>
  <si>
    <t>580,66</t>
  </si>
  <si>
    <t>3226362,44</t>
  </si>
  <si>
    <t>5556,39</t>
  </si>
  <si>
    <t>2114,69</t>
  </si>
  <si>
    <t>IBARRANGELU</t>
  </si>
  <si>
    <t>1300,30</t>
  </si>
  <si>
    <t>4489637,08</t>
  </si>
  <si>
    <t>3452,77</t>
  </si>
  <si>
    <t>1066,74</t>
  </si>
  <si>
    <t>ISPASTER</t>
  </si>
  <si>
    <t>2192,53</t>
  </si>
  <si>
    <t>6441143,45</t>
  </si>
  <si>
    <t>2937,77</t>
  </si>
  <si>
    <t>2513,79</t>
  </si>
  <si>
    <t>IZURTZA</t>
  </si>
  <si>
    <t>396,56</t>
  </si>
  <si>
    <t>2178809,53</t>
  </si>
  <si>
    <t>5494,33</t>
  </si>
  <si>
    <t>1999,82</t>
  </si>
  <si>
    <t>LANESTOSA</t>
  </si>
  <si>
    <t>81,83</t>
  </si>
  <si>
    <t>687781,69</t>
  </si>
  <si>
    <t>8405,42</t>
  </si>
  <si>
    <t>421,27</t>
  </si>
  <si>
    <t>LARRABETZU</t>
  </si>
  <si>
    <t>2009,79</t>
  </si>
  <si>
    <t>12968484,35</t>
  </si>
  <si>
    <t>6452,64</t>
  </si>
  <si>
    <t>7001,71</t>
  </si>
  <si>
    <t>LAUKIZ</t>
  </si>
  <si>
    <t>729,13</t>
  </si>
  <si>
    <t>8415192,87</t>
  </si>
  <si>
    <t>11541,41</t>
  </si>
  <si>
    <t>8287,31</t>
  </si>
  <si>
    <t>LEMOA</t>
  </si>
  <si>
    <t>1247,55</t>
  </si>
  <si>
    <t>5353446,81</t>
  </si>
  <si>
    <t>4291,18</t>
  </si>
  <si>
    <t>3927,56</t>
  </si>
  <si>
    <t>LEMOIZ</t>
  </si>
  <si>
    <t>1648,03</t>
  </si>
  <si>
    <t>8004718,07</t>
  </si>
  <si>
    <t>4857,14</t>
  </si>
  <si>
    <t>8805,32</t>
  </si>
  <si>
    <t>LEKEITIO</t>
  </si>
  <si>
    <t>89,05</t>
  </si>
  <si>
    <t>1406030,24</t>
  </si>
  <si>
    <t>15788,44</t>
  </si>
  <si>
    <t>951,92</t>
  </si>
  <si>
    <t>MALLABIA</t>
  </si>
  <si>
    <t>2131,49</t>
  </si>
  <si>
    <t>6890320,84</t>
  </si>
  <si>
    <t>3232,62</t>
  </si>
  <si>
    <t>2796,66</t>
  </si>
  <si>
    <t>MAÑARIA</t>
  </si>
  <si>
    <t>1649,83</t>
  </si>
  <si>
    <t>2658832,52</t>
  </si>
  <si>
    <t>1611,58</t>
  </si>
  <si>
    <t>2423,98</t>
  </si>
  <si>
    <t>MARKINA-XEMEIN</t>
  </si>
  <si>
    <t>4290,74</t>
  </si>
  <si>
    <t>11640436,55</t>
  </si>
  <si>
    <t>2712,92</t>
  </si>
  <si>
    <t>13070,98</t>
  </si>
  <si>
    <t>MARURI-JATABE</t>
  </si>
  <si>
    <t>1532,66</t>
  </si>
  <si>
    <t>9107127,05</t>
  </si>
  <si>
    <t>5942,06</t>
  </si>
  <si>
    <t>10220,23</t>
  </si>
  <si>
    <t>MENDATA</t>
  </si>
  <si>
    <t>2228,29</t>
  </si>
  <si>
    <t>5807918,83</t>
  </si>
  <si>
    <t>2606,44</t>
  </si>
  <si>
    <t>2145,85</t>
  </si>
  <si>
    <t>MENDEXA</t>
  </si>
  <si>
    <t>606,04</t>
  </si>
  <si>
    <t>3624721,20</t>
  </si>
  <si>
    <t>5980,98</t>
  </si>
  <si>
    <t>2044,31</t>
  </si>
  <si>
    <t>MEÑAKA</t>
  </si>
  <si>
    <t>1205,40</t>
  </si>
  <si>
    <t>6549058,50</t>
  </si>
  <si>
    <t>5433,12</t>
  </si>
  <si>
    <t>4734,66</t>
  </si>
  <si>
    <t>UGAO-MIRABALLES</t>
  </si>
  <si>
    <t>432,59</t>
  </si>
  <si>
    <t>1653428,97</t>
  </si>
  <si>
    <t>3822,17</t>
  </si>
  <si>
    <t>1285,58</t>
  </si>
  <si>
    <t>MORGA</t>
  </si>
  <si>
    <t>1392,98</t>
  </si>
  <si>
    <t>6904690,85</t>
  </si>
  <si>
    <t>4956,78</t>
  </si>
  <si>
    <t>4906,86</t>
  </si>
  <si>
    <t>MUXIKA</t>
  </si>
  <si>
    <t>4740,74</t>
  </si>
  <si>
    <t>17234944,95</t>
  </si>
  <si>
    <t>3635,50</t>
  </si>
  <si>
    <t>12603,29</t>
  </si>
  <si>
    <t>MUNDAKA</t>
  </si>
  <si>
    <t>317,91</t>
  </si>
  <si>
    <t>1752385,74</t>
  </si>
  <si>
    <t>5512,25</t>
  </si>
  <si>
    <t>433,89</t>
  </si>
  <si>
    <t>MUNGIA</t>
  </si>
  <si>
    <t>3606,51</t>
  </si>
  <si>
    <t>37143693,57</t>
  </si>
  <si>
    <t>10299,07</t>
  </si>
  <si>
    <t>15805,55</t>
  </si>
  <si>
    <t>AULESTI</t>
  </si>
  <si>
    <t>2440,64</t>
  </si>
  <si>
    <t>5477833,76</t>
  </si>
  <si>
    <t>2244,43</t>
  </si>
  <si>
    <t>3930,94</t>
  </si>
  <si>
    <t>MUSKIZ</t>
  </si>
  <si>
    <t>1581,25</t>
  </si>
  <si>
    <t>8619661,33</t>
  </si>
  <si>
    <t>5451,18</t>
  </si>
  <si>
    <t>5971,98</t>
  </si>
  <si>
    <t>OTXANDIO</t>
  </si>
  <si>
    <t>1110,10</t>
  </si>
  <si>
    <t>5482207,45</t>
  </si>
  <si>
    <t>4938,47</t>
  </si>
  <si>
    <t>4063,96</t>
  </si>
  <si>
    <t>ONDARROA</t>
  </si>
  <si>
    <t>332,72</t>
  </si>
  <si>
    <t>1488526,93</t>
  </si>
  <si>
    <t>4473,80</t>
  </si>
  <si>
    <t>498,29</t>
  </si>
  <si>
    <t>URDUÑA/ORDUÑA</t>
  </si>
  <si>
    <t>3085,34</t>
  </si>
  <si>
    <t>15204078,05</t>
  </si>
  <si>
    <t>4927,84</t>
  </si>
  <si>
    <t>12789,09</t>
  </si>
  <si>
    <t>OROZKO</t>
  </si>
  <si>
    <t>9869,75</t>
  </si>
  <si>
    <t>22599064,73</t>
  </si>
  <si>
    <t>2289,73</t>
  </si>
  <si>
    <t>22091,24</t>
  </si>
  <si>
    <t>SUKARRIETA</t>
  </si>
  <si>
    <t>161,57</t>
  </si>
  <si>
    <t>842948,01</t>
  </si>
  <si>
    <t>5217,29</t>
  </si>
  <si>
    <t>339,35</t>
  </si>
  <si>
    <t>PLENTZIA</t>
  </si>
  <si>
    <t>399,20</t>
  </si>
  <si>
    <t>2431235,66</t>
  </si>
  <si>
    <t>6090,27</t>
  </si>
  <si>
    <t>2104,15</t>
  </si>
  <si>
    <t>ERRIGOITI</t>
  </si>
  <si>
    <t>1577,63</t>
  </si>
  <si>
    <t>7538464,41</t>
  </si>
  <si>
    <t>4778,36</t>
  </si>
  <si>
    <t>5694,74</t>
  </si>
  <si>
    <t>VALLE DE TRAPAGA-TRAPAGARAN</t>
  </si>
  <si>
    <t>867,51</t>
  </si>
  <si>
    <t>4699372,43</t>
  </si>
  <si>
    <t>5417,06</t>
  </si>
  <si>
    <t>1358,23</t>
  </si>
  <si>
    <t>LEZAMA</t>
  </si>
  <si>
    <t>1509,92</t>
  </si>
  <si>
    <t>17527216,63</t>
  </si>
  <si>
    <t>11608,03</t>
  </si>
  <si>
    <t>19619,18</t>
  </si>
  <si>
    <t>ORTUELLA</t>
  </si>
  <si>
    <t>478,33</t>
  </si>
  <si>
    <t>3973868,59</t>
  </si>
  <si>
    <t>8307,79</t>
  </si>
  <si>
    <t>1887,84</t>
  </si>
  <si>
    <t>SOPELA</t>
  </si>
  <si>
    <t>546,13</t>
  </si>
  <si>
    <t>6780926,88</t>
  </si>
  <si>
    <t>12416,33</t>
  </si>
  <si>
    <t>4705,08</t>
  </si>
  <si>
    <t>SOPUERTA</t>
  </si>
  <si>
    <t>4004,33</t>
  </si>
  <si>
    <t>14107987,45</t>
  </si>
  <si>
    <t>3523,19</t>
  </si>
  <si>
    <t>5969,17</t>
  </si>
  <si>
    <t>TRUCIOS-TURTZIOZ</t>
  </si>
  <si>
    <t>2529,45</t>
  </si>
  <si>
    <t>4649261,88</t>
  </si>
  <si>
    <t>1838,05</t>
  </si>
  <si>
    <t>618,87</t>
  </si>
  <si>
    <t>UBIDE</t>
  </si>
  <si>
    <t>263,85</t>
  </si>
  <si>
    <t>893557,39</t>
  </si>
  <si>
    <t>3386,67</t>
  </si>
  <si>
    <t>246,45</t>
  </si>
  <si>
    <t>URDULIZ</t>
  </si>
  <si>
    <t>652,22</t>
  </si>
  <si>
    <t>7522297,02</t>
  </si>
  <si>
    <t>11533,45</t>
  </si>
  <si>
    <t>8916,09</t>
  </si>
  <si>
    <t>BALMASEDA</t>
  </si>
  <si>
    <t>2030,98</t>
  </si>
  <si>
    <t>4909211,41</t>
  </si>
  <si>
    <t>2417,16</t>
  </si>
  <si>
    <t>1986,34</t>
  </si>
  <si>
    <t>ATXONDO</t>
  </si>
  <si>
    <t>2230,65</t>
  </si>
  <si>
    <t>6483556,85</t>
  </si>
  <si>
    <t>2906,57</t>
  </si>
  <si>
    <t>6321,69</t>
  </si>
  <si>
    <t>BEDIA</t>
  </si>
  <si>
    <t>1572,66</t>
  </si>
  <si>
    <t>5925417,34</t>
  </si>
  <si>
    <t>3767,76</t>
  </si>
  <si>
    <t>7572,42</t>
  </si>
  <si>
    <t>AREATZA</t>
  </si>
  <si>
    <t>867,87</t>
  </si>
  <si>
    <t>2107893,29</t>
  </si>
  <si>
    <t>2428,82</t>
  </si>
  <si>
    <t>1269,95</t>
  </si>
  <si>
    <t>IGORRE</t>
  </si>
  <si>
    <t>1530,98</t>
  </si>
  <si>
    <t>7417953,12</t>
  </si>
  <si>
    <t>4845,23</t>
  </si>
  <si>
    <t>4559,63</t>
  </si>
  <si>
    <t>ZALDIBAR</t>
  </si>
  <si>
    <t>994,03</t>
  </si>
  <si>
    <t>3496050,27</t>
  </si>
  <si>
    <t>3517,05</t>
  </si>
  <si>
    <t>1631,03</t>
  </si>
  <si>
    <t>ZALLA</t>
  </si>
  <si>
    <t>2777,38</t>
  </si>
  <si>
    <t>12425963,90</t>
  </si>
  <si>
    <t>4473,98</t>
  </si>
  <si>
    <t>9188,52</t>
  </si>
  <si>
    <t>ZARATAMO</t>
  </si>
  <si>
    <t>914,99</t>
  </si>
  <si>
    <t>3529768,51</t>
  </si>
  <si>
    <t>3857,70</t>
  </si>
  <si>
    <t>2760,12</t>
  </si>
  <si>
    <t>DERIO</t>
  </si>
  <si>
    <t>462,84</t>
  </si>
  <si>
    <t>4894461,99</t>
  </si>
  <si>
    <t>10574,90</t>
  </si>
  <si>
    <t>2581,31</t>
  </si>
  <si>
    <t>ERANDIO</t>
  </si>
  <si>
    <t>1266,98</t>
  </si>
  <si>
    <t>15087396,81</t>
  </si>
  <si>
    <t>11908,11</t>
  </si>
  <si>
    <t>5195,89</t>
  </si>
  <si>
    <t>LOIU</t>
  </si>
  <si>
    <t>1055,61</t>
  </si>
  <si>
    <t>11604831,32</t>
  </si>
  <si>
    <t>10993,50</t>
  </si>
  <si>
    <t>5097,35</t>
  </si>
  <si>
    <t>SONDIKA</t>
  </si>
  <si>
    <t>391,45</t>
  </si>
  <si>
    <t>3696758,80</t>
  </si>
  <si>
    <t>9443,65</t>
  </si>
  <si>
    <t>2842,97</t>
  </si>
  <si>
    <t>ZAMUDIO</t>
  </si>
  <si>
    <t>1360,67</t>
  </si>
  <si>
    <t>11879554,94</t>
  </si>
  <si>
    <t>8730,66</t>
  </si>
  <si>
    <t>9035,10</t>
  </si>
  <si>
    <t>FORUA</t>
  </si>
  <si>
    <t>634,90</t>
  </si>
  <si>
    <t>3739252,31</t>
  </si>
  <si>
    <t>5889,50</t>
  </si>
  <si>
    <t>2383,78</t>
  </si>
  <si>
    <t>KORTEZUBI</t>
  </si>
  <si>
    <t>1096,04</t>
  </si>
  <si>
    <t>6230157,70</t>
  </si>
  <si>
    <t>5684,25</t>
  </si>
  <si>
    <t>3924,39</t>
  </si>
  <si>
    <t>MURUETA</t>
  </si>
  <si>
    <t>341,43</t>
  </si>
  <si>
    <t>2462673,37</t>
  </si>
  <si>
    <t>7212,78</t>
  </si>
  <si>
    <t>1455,28</t>
  </si>
  <si>
    <t>NABARNIZ</t>
  </si>
  <si>
    <t>1146,28</t>
  </si>
  <si>
    <t>3045672,72</t>
  </si>
  <si>
    <t>2657,00</t>
  </si>
  <si>
    <t>1544,21</t>
  </si>
  <si>
    <t>IURRETA</t>
  </si>
  <si>
    <t>1629,60</t>
  </si>
  <si>
    <t>10480127,66</t>
  </si>
  <si>
    <t>6431,12</t>
  </si>
  <si>
    <t>6254,40</t>
  </si>
  <si>
    <t>AJANGIZ</t>
  </si>
  <si>
    <t>666,02</t>
  </si>
  <si>
    <t>4642453,95</t>
  </si>
  <si>
    <t>6970,46</t>
  </si>
  <si>
    <t>3388,59</t>
  </si>
  <si>
    <t>ALONSOTEGI</t>
  </si>
  <si>
    <t>1871,20</t>
  </si>
  <si>
    <t>4871799,12</t>
  </si>
  <si>
    <t>2603,56</t>
  </si>
  <si>
    <t>1153,65</t>
  </si>
  <si>
    <t>ARRATZU</t>
  </si>
  <si>
    <t>957,55</t>
  </si>
  <si>
    <t>4679082,74</t>
  </si>
  <si>
    <t>4886,53</t>
  </si>
  <si>
    <t>1744,85</t>
  </si>
  <si>
    <t>ZIORTZA-BOLIBAR</t>
  </si>
  <si>
    <t>1831,93</t>
  </si>
  <si>
    <t>5080573,69</t>
  </si>
  <si>
    <t>2773,34</t>
  </si>
  <si>
    <t>7863,57</t>
  </si>
  <si>
    <t>USANSOLO</t>
  </si>
  <si>
    <t>639,37</t>
  </si>
  <si>
    <t>3092407,36</t>
  </si>
  <si>
    <t>4836,68</t>
  </si>
  <si>
    <t>13409,24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</si>
</sst>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04"/>
  <sheetViews>
    <sheetView tabSelected="1" workbookViewId="0"/>
  </sheetViews>
  <sheetFormatPr defaultRowHeight="15"/>
  <sheetData>
    <row r="1" spans="1:1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>
      <c r="A2">
        <v>1</v>
      </c>
      <c r="B2" t="s">
        <v>12</v>
      </c>
      <c r="C2" t="s">
        <v>13</v>
      </c>
      <c r="D2">
        <v>2024</v>
      </c>
      <c r="E2">
        <f>"48001"</f>
        <v>0</v>
      </c>
      <c r="F2" t="s">
        <v>14</v>
      </c>
      <c r="G2">
        <v>3446</v>
      </c>
      <c r="H2">
        <v>953</v>
      </c>
      <c r="I2" t="s">
        <v>15</v>
      </c>
      <c r="J2" t="s">
        <v>16</v>
      </c>
      <c r="K2" t="s">
        <v>17</v>
      </c>
      <c r="L2" t="s">
        <v>18</v>
      </c>
    </row>
    <row r="3" spans="1:12">
      <c r="A3">
        <v>2</v>
      </c>
      <c r="B3" t="s">
        <v>12</v>
      </c>
      <c r="C3" t="s">
        <v>13</v>
      </c>
      <c r="D3">
        <v>2024</v>
      </c>
      <c r="E3">
        <f>"48002"</f>
        <v>0</v>
      </c>
      <c r="F3" t="s">
        <v>19</v>
      </c>
      <c r="G3">
        <v>1169</v>
      </c>
      <c r="H3">
        <v>2290</v>
      </c>
      <c r="I3" t="s">
        <v>20</v>
      </c>
      <c r="J3" t="s">
        <v>21</v>
      </c>
      <c r="K3" t="s">
        <v>22</v>
      </c>
      <c r="L3" t="s">
        <v>23</v>
      </c>
    </row>
    <row r="4" spans="1:12">
      <c r="A4">
        <v>3</v>
      </c>
      <c r="B4" t="s">
        <v>12</v>
      </c>
      <c r="C4" t="s">
        <v>13</v>
      </c>
      <c r="D4">
        <v>2024</v>
      </c>
      <c r="E4">
        <f>"48003"</f>
        <v>0</v>
      </c>
      <c r="F4" t="s">
        <v>24</v>
      </c>
      <c r="G4">
        <v>5734</v>
      </c>
      <c r="H4">
        <v>999</v>
      </c>
      <c r="I4" t="s">
        <v>25</v>
      </c>
      <c r="J4" t="s">
        <v>26</v>
      </c>
      <c r="K4" t="s">
        <v>27</v>
      </c>
      <c r="L4" t="s">
        <v>28</v>
      </c>
    </row>
    <row r="5" spans="1:12">
      <c r="A5">
        <v>4</v>
      </c>
      <c r="B5" t="s">
        <v>12</v>
      </c>
      <c r="C5" t="s">
        <v>13</v>
      </c>
      <c r="D5">
        <v>2024</v>
      </c>
      <c r="E5">
        <f>"48004"</f>
        <v>0</v>
      </c>
      <c r="F5" t="s">
        <v>29</v>
      </c>
      <c r="G5">
        <v>1607</v>
      </c>
      <c r="H5">
        <v>415</v>
      </c>
      <c r="I5" t="s">
        <v>30</v>
      </c>
      <c r="J5" t="s">
        <v>31</v>
      </c>
      <c r="K5" t="s">
        <v>32</v>
      </c>
      <c r="L5" t="s">
        <v>33</v>
      </c>
    </row>
    <row r="6" spans="1:12">
      <c r="A6">
        <v>5</v>
      </c>
      <c r="B6" t="s">
        <v>12</v>
      </c>
      <c r="C6" t="s">
        <v>13</v>
      </c>
      <c r="D6">
        <v>2024</v>
      </c>
      <c r="E6">
        <f>"48005"</f>
        <v>0</v>
      </c>
      <c r="F6" t="s">
        <v>34</v>
      </c>
      <c r="G6">
        <v>236</v>
      </c>
      <c r="H6">
        <v>192</v>
      </c>
      <c r="I6" t="s">
        <v>35</v>
      </c>
      <c r="J6" t="s">
        <v>36</v>
      </c>
      <c r="K6" t="s">
        <v>37</v>
      </c>
      <c r="L6" t="s">
        <v>38</v>
      </c>
    </row>
    <row r="7" spans="1:12">
      <c r="A7">
        <v>6</v>
      </c>
      <c r="B7" t="s">
        <v>12</v>
      </c>
      <c r="C7" t="s">
        <v>13</v>
      </c>
      <c r="D7">
        <v>2024</v>
      </c>
      <c r="E7">
        <f>"48006"</f>
        <v>0</v>
      </c>
      <c r="F7" t="s">
        <v>39</v>
      </c>
      <c r="G7">
        <v>390</v>
      </c>
      <c r="H7">
        <v>174</v>
      </c>
      <c r="I7" t="s">
        <v>40</v>
      </c>
      <c r="J7" t="s">
        <v>41</v>
      </c>
      <c r="K7" t="s">
        <v>42</v>
      </c>
      <c r="L7" t="s">
        <v>43</v>
      </c>
    </row>
    <row r="8" spans="1:12">
      <c r="A8">
        <v>7</v>
      </c>
      <c r="B8" t="s">
        <v>12</v>
      </c>
      <c r="C8" t="s">
        <v>13</v>
      </c>
      <c r="D8">
        <v>2024</v>
      </c>
      <c r="E8">
        <f>"48007"</f>
        <v>0</v>
      </c>
      <c r="F8" t="s">
        <v>44</v>
      </c>
      <c r="G8">
        <v>2982</v>
      </c>
      <c r="H8">
        <v>898</v>
      </c>
      <c r="I8" t="s">
        <v>45</v>
      </c>
      <c r="J8" t="s">
        <v>46</v>
      </c>
      <c r="K8" t="s">
        <v>47</v>
      </c>
      <c r="L8" t="s">
        <v>48</v>
      </c>
    </row>
    <row r="9" spans="1:12">
      <c r="A9">
        <v>8</v>
      </c>
      <c r="B9" t="s">
        <v>12</v>
      </c>
      <c r="C9" t="s">
        <v>13</v>
      </c>
      <c r="D9">
        <v>2024</v>
      </c>
      <c r="E9">
        <f>"48008"</f>
        <v>0</v>
      </c>
      <c r="F9" t="s">
        <v>49</v>
      </c>
      <c r="G9">
        <v>1813</v>
      </c>
      <c r="H9">
        <v>2840</v>
      </c>
      <c r="I9" t="s">
        <v>50</v>
      </c>
      <c r="J9" t="s">
        <v>51</v>
      </c>
      <c r="K9" t="s">
        <v>52</v>
      </c>
      <c r="L9" t="s">
        <v>53</v>
      </c>
    </row>
    <row r="10" spans="1:12">
      <c r="A10">
        <v>9</v>
      </c>
      <c r="B10" t="s">
        <v>12</v>
      </c>
      <c r="C10" t="s">
        <v>13</v>
      </c>
      <c r="D10">
        <v>2024</v>
      </c>
      <c r="E10">
        <f>"48009"</f>
        <v>0</v>
      </c>
      <c r="F10" t="s">
        <v>54</v>
      </c>
      <c r="G10">
        <v>1249</v>
      </c>
      <c r="H10">
        <v>487</v>
      </c>
      <c r="I10" t="s">
        <v>55</v>
      </c>
      <c r="J10" t="s">
        <v>56</v>
      </c>
      <c r="K10" t="s">
        <v>57</v>
      </c>
      <c r="L10" t="s">
        <v>58</v>
      </c>
    </row>
    <row r="11" spans="1:12">
      <c r="A11">
        <v>10</v>
      </c>
      <c r="B11" t="s">
        <v>12</v>
      </c>
      <c r="C11" t="s">
        <v>13</v>
      </c>
      <c r="D11">
        <v>2024</v>
      </c>
      <c r="E11">
        <f>"48010"</f>
        <v>0</v>
      </c>
      <c r="F11" t="s">
        <v>59</v>
      </c>
      <c r="G11">
        <v>2469</v>
      </c>
      <c r="H11">
        <v>886</v>
      </c>
      <c r="I11" t="s">
        <v>60</v>
      </c>
      <c r="J11" t="s">
        <v>61</v>
      </c>
      <c r="K11" t="s">
        <v>62</v>
      </c>
      <c r="L11" t="s">
        <v>63</v>
      </c>
    </row>
    <row r="12" spans="1:12">
      <c r="A12">
        <v>11</v>
      </c>
      <c r="B12" t="s">
        <v>12</v>
      </c>
      <c r="C12" t="s">
        <v>13</v>
      </c>
      <c r="D12">
        <v>2024</v>
      </c>
      <c r="E12">
        <f>"48011"</f>
        <v>0</v>
      </c>
      <c r="F12" t="s">
        <v>64</v>
      </c>
      <c r="G12">
        <v>613</v>
      </c>
      <c r="H12">
        <v>384</v>
      </c>
      <c r="I12" t="s">
        <v>65</v>
      </c>
      <c r="J12" t="s">
        <v>66</v>
      </c>
      <c r="K12" t="s">
        <v>67</v>
      </c>
      <c r="L12" t="s">
        <v>68</v>
      </c>
    </row>
    <row r="13" spans="1:12">
      <c r="A13">
        <v>12</v>
      </c>
      <c r="B13" t="s">
        <v>12</v>
      </c>
      <c r="C13" t="s">
        <v>13</v>
      </c>
      <c r="D13">
        <v>2024</v>
      </c>
      <c r="E13">
        <f>"48012"</f>
        <v>0</v>
      </c>
      <c r="F13" t="s">
        <v>69</v>
      </c>
      <c r="G13">
        <v>1434</v>
      </c>
      <c r="H13">
        <v>566</v>
      </c>
      <c r="I13" t="s">
        <v>70</v>
      </c>
      <c r="J13" t="s">
        <v>71</v>
      </c>
      <c r="K13" t="s">
        <v>72</v>
      </c>
      <c r="L13" t="s">
        <v>73</v>
      </c>
    </row>
    <row r="14" spans="1:12">
      <c r="A14">
        <v>13</v>
      </c>
      <c r="B14" t="s">
        <v>12</v>
      </c>
      <c r="C14" t="s">
        <v>13</v>
      </c>
      <c r="D14">
        <v>2024</v>
      </c>
      <c r="E14">
        <f>"48014"</f>
        <v>0</v>
      </c>
      <c r="F14" t="s">
        <v>74</v>
      </c>
      <c r="G14">
        <v>1275</v>
      </c>
      <c r="H14">
        <v>492</v>
      </c>
      <c r="I14" t="s">
        <v>75</v>
      </c>
      <c r="J14" t="s">
        <v>76</v>
      </c>
      <c r="K14" t="s">
        <v>77</v>
      </c>
      <c r="L14" t="s">
        <v>78</v>
      </c>
    </row>
    <row r="15" spans="1:12">
      <c r="A15">
        <v>14</v>
      </c>
      <c r="B15" t="s">
        <v>12</v>
      </c>
      <c r="C15" t="s">
        <v>13</v>
      </c>
      <c r="D15">
        <v>2024</v>
      </c>
      <c r="E15">
        <f>"48016"</f>
        <v>0</v>
      </c>
      <c r="F15" t="s">
        <v>79</v>
      </c>
      <c r="G15">
        <v>1044</v>
      </c>
      <c r="H15">
        <v>371</v>
      </c>
      <c r="I15" t="s">
        <v>80</v>
      </c>
      <c r="J15" t="s">
        <v>81</v>
      </c>
      <c r="K15" t="s">
        <v>82</v>
      </c>
      <c r="L15" t="s">
        <v>83</v>
      </c>
    </row>
    <row r="16" spans="1:12">
      <c r="A16">
        <v>15</v>
      </c>
      <c r="B16" t="s">
        <v>12</v>
      </c>
      <c r="C16" t="s">
        <v>13</v>
      </c>
      <c r="D16">
        <v>2024</v>
      </c>
      <c r="E16">
        <f>"48017"</f>
        <v>0</v>
      </c>
      <c r="F16" t="s">
        <v>84</v>
      </c>
      <c r="G16">
        <v>3701</v>
      </c>
      <c r="H16">
        <v>1436</v>
      </c>
      <c r="I16" t="s">
        <v>85</v>
      </c>
      <c r="J16" t="s">
        <v>86</v>
      </c>
      <c r="K16" t="s">
        <v>87</v>
      </c>
      <c r="L16" t="s">
        <v>88</v>
      </c>
    </row>
    <row r="17" spans="1:12">
      <c r="A17">
        <v>16</v>
      </c>
      <c r="B17" t="s">
        <v>12</v>
      </c>
      <c r="C17" t="s">
        <v>13</v>
      </c>
      <c r="D17">
        <v>2024</v>
      </c>
      <c r="E17">
        <f>"48018"</f>
        <v>0</v>
      </c>
      <c r="F17" t="s">
        <v>89</v>
      </c>
      <c r="G17">
        <v>1861</v>
      </c>
      <c r="H17">
        <v>543</v>
      </c>
      <c r="I17" t="s">
        <v>90</v>
      </c>
      <c r="J17" t="s">
        <v>91</v>
      </c>
      <c r="K17" t="s">
        <v>92</v>
      </c>
      <c r="L17" t="s">
        <v>93</v>
      </c>
    </row>
    <row r="18" spans="1:12">
      <c r="A18">
        <v>17</v>
      </c>
      <c r="B18" t="s">
        <v>12</v>
      </c>
      <c r="C18" t="s">
        <v>13</v>
      </c>
      <c r="D18">
        <v>2024</v>
      </c>
      <c r="E18">
        <f>"48019"</f>
        <v>0</v>
      </c>
      <c r="F18" t="s">
        <v>94</v>
      </c>
      <c r="G18">
        <v>3494</v>
      </c>
      <c r="H18">
        <v>818</v>
      </c>
      <c r="I18" t="s">
        <v>95</v>
      </c>
      <c r="J18" t="s">
        <v>96</v>
      </c>
      <c r="K18" t="s">
        <v>97</v>
      </c>
      <c r="L18" t="s">
        <v>98</v>
      </c>
    </row>
    <row r="19" spans="1:12">
      <c r="A19">
        <v>18</v>
      </c>
      <c r="B19" t="s">
        <v>12</v>
      </c>
      <c r="C19" t="s">
        <v>13</v>
      </c>
      <c r="D19">
        <v>2024</v>
      </c>
      <c r="E19">
        <f>"48021"</f>
        <v>0</v>
      </c>
      <c r="F19" t="s">
        <v>99</v>
      </c>
      <c r="G19">
        <v>2056</v>
      </c>
      <c r="H19">
        <v>745</v>
      </c>
      <c r="I19" t="s">
        <v>100</v>
      </c>
      <c r="J19" t="s">
        <v>101</v>
      </c>
      <c r="K19" t="s">
        <v>102</v>
      </c>
      <c r="L19" t="s">
        <v>103</v>
      </c>
    </row>
    <row r="20" spans="1:12">
      <c r="A20">
        <v>19</v>
      </c>
      <c r="B20" t="s">
        <v>12</v>
      </c>
      <c r="C20" t="s">
        <v>13</v>
      </c>
      <c r="D20">
        <v>2024</v>
      </c>
      <c r="E20">
        <f>"48022"</f>
        <v>0</v>
      </c>
      <c r="F20" t="s">
        <v>104</v>
      </c>
      <c r="G20">
        <v>6686</v>
      </c>
      <c r="H20">
        <v>7697</v>
      </c>
      <c r="I20" t="s">
        <v>105</v>
      </c>
      <c r="J20" t="s">
        <v>106</v>
      </c>
      <c r="K20" t="s">
        <v>107</v>
      </c>
      <c r="L20" t="s">
        <v>108</v>
      </c>
    </row>
    <row r="21" spans="1:12">
      <c r="A21">
        <v>20</v>
      </c>
      <c r="B21" t="s">
        <v>12</v>
      </c>
      <c r="C21" t="s">
        <v>13</v>
      </c>
      <c r="D21">
        <v>2024</v>
      </c>
      <c r="E21">
        <f>"48023"</f>
        <v>0</v>
      </c>
      <c r="F21" t="s">
        <v>109</v>
      </c>
      <c r="G21">
        <v>990</v>
      </c>
      <c r="H21">
        <v>619</v>
      </c>
      <c r="I21" t="s">
        <v>110</v>
      </c>
      <c r="J21" t="s">
        <v>111</v>
      </c>
      <c r="K21" t="s">
        <v>112</v>
      </c>
      <c r="L21" t="s">
        <v>113</v>
      </c>
    </row>
    <row r="22" spans="1:12">
      <c r="A22">
        <v>21</v>
      </c>
      <c r="B22" t="s">
        <v>12</v>
      </c>
      <c r="C22" t="s">
        <v>13</v>
      </c>
      <c r="D22">
        <v>2024</v>
      </c>
      <c r="E22">
        <f>"48024"</f>
        <v>0</v>
      </c>
      <c r="F22" t="s">
        <v>114</v>
      </c>
      <c r="G22">
        <v>4460</v>
      </c>
      <c r="H22">
        <v>2076</v>
      </c>
      <c r="I22" t="s">
        <v>115</v>
      </c>
      <c r="J22" t="s">
        <v>116</v>
      </c>
      <c r="K22" t="s">
        <v>117</v>
      </c>
      <c r="L22" t="s">
        <v>118</v>
      </c>
    </row>
    <row r="23" spans="1:12">
      <c r="A23">
        <v>22</v>
      </c>
      <c r="B23" t="s">
        <v>12</v>
      </c>
      <c r="C23" t="s">
        <v>13</v>
      </c>
      <c r="D23">
        <v>2024</v>
      </c>
      <c r="E23">
        <f>"48025"</f>
        <v>0</v>
      </c>
      <c r="F23" t="s">
        <v>119</v>
      </c>
      <c r="G23">
        <v>4413</v>
      </c>
      <c r="H23">
        <v>681</v>
      </c>
      <c r="I23" t="s">
        <v>120</v>
      </c>
      <c r="J23" t="s">
        <v>121</v>
      </c>
      <c r="K23" t="s">
        <v>122</v>
      </c>
      <c r="L23" t="s">
        <v>123</v>
      </c>
    </row>
    <row r="24" spans="1:12">
      <c r="A24">
        <v>23</v>
      </c>
      <c r="B24" t="s">
        <v>12</v>
      </c>
      <c r="C24" t="s">
        <v>13</v>
      </c>
      <c r="D24">
        <v>2024</v>
      </c>
      <c r="E24">
        <f>"48026"</f>
        <v>0</v>
      </c>
      <c r="F24" t="s">
        <v>124</v>
      </c>
      <c r="G24">
        <v>4375</v>
      </c>
      <c r="H24">
        <v>2154</v>
      </c>
      <c r="I24" t="s">
        <v>125</v>
      </c>
      <c r="J24" t="s">
        <v>126</v>
      </c>
      <c r="K24" t="s">
        <v>127</v>
      </c>
      <c r="L24" t="s">
        <v>128</v>
      </c>
    </row>
    <row r="25" spans="1:12">
      <c r="A25">
        <v>24</v>
      </c>
      <c r="B25" t="s">
        <v>12</v>
      </c>
      <c r="C25" t="s">
        <v>13</v>
      </c>
      <c r="D25">
        <v>2024</v>
      </c>
      <c r="E25">
        <f>"48028"</f>
        <v>0</v>
      </c>
      <c r="F25" t="s">
        <v>129</v>
      </c>
      <c r="G25">
        <v>1650</v>
      </c>
      <c r="H25">
        <v>886</v>
      </c>
      <c r="I25" t="s">
        <v>130</v>
      </c>
      <c r="J25" t="s">
        <v>131</v>
      </c>
      <c r="K25" t="s">
        <v>132</v>
      </c>
      <c r="L25" t="s">
        <v>133</v>
      </c>
    </row>
    <row r="26" spans="1:12">
      <c r="A26">
        <v>25</v>
      </c>
      <c r="B26" t="s">
        <v>12</v>
      </c>
      <c r="C26" t="s">
        <v>13</v>
      </c>
      <c r="D26">
        <v>2024</v>
      </c>
      <c r="E26">
        <f>"48029"</f>
        <v>0</v>
      </c>
      <c r="F26" t="s">
        <v>134</v>
      </c>
      <c r="G26">
        <v>138</v>
      </c>
      <c r="H26">
        <v>81</v>
      </c>
      <c r="I26" t="s">
        <v>135</v>
      </c>
      <c r="J26" t="s">
        <v>136</v>
      </c>
      <c r="K26" t="s">
        <v>137</v>
      </c>
      <c r="L26" t="s">
        <v>138</v>
      </c>
    </row>
    <row r="27" spans="1:12">
      <c r="A27">
        <v>26</v>
      </c>
      <c r="B27" t="s">
        <v>12</v>
      </c>
      <c r="C27" t="s">
        <v>13</v>
      </c>
      <c r="D27">
        <v>2024</v>
      </c>
      <c r="E27">
        <f>"48030"</f>
        <v>0</v>
      </c>
      <c r="F27" t="s">
        <v>139</v>
      </c>
      <c r="G27">
        <v>1658</v>
      </c>
      <c r="H27">
        <v>509</v>
      </c>
      <c r="I27" t="s">
        <v>140</v>
      </c>
      <c r="J27" t="s">
        <v>141</v>
      </c>
      <c r="K27" t="s">
        <v>142</v>
      </c>
      <c r="L27" t="s">
        <v>143</v>
      </c>
    </row>
    <row r="28" spans="1:12">
      <c r="A28">
        <v>27</v>
      </c>
      <c r="B28" t="s">
        <v>12</v>
      </c>
      <c r="C28" t="s">
        <v>13</v>
      </c>
      <c r="D28">
        <v>2024</v>
      </c>
      <c r="E28">
        <f>"48031"</f>
        <v>0</v>
      </c>
      <c r="F28" t="s">
        <v>144</v>
      </c>
      <c r="G28">
        <v>75</v>
      </c>
      <c r="H28">
        <v>279</v>
      </c>
      <c r="I28" t="s">
        <v>145</v>
      </c>
      <c r="J28" t="s">
        <v>146</v>
      </c>
      <c r="K28" t="s">
        <v>147</v>
      </c>
      <c r="L28" t="s">
        <v>148</v>
      </c>
    </row>
    <row r="29" spans="1:12">
      <c r="A29">
        <v>28</v>
      </c>
      <c r="B29" t="s">
        <v>12</v>
      </c>
      <c r="C29" t="s">
        <v>13</v>
      </c>
      <c r="D29">
        <v>2024</v>
      </c>
      <c r="E29">
        <f>"48032"</f>
        <v>0</v>
      </c>
      <c r="F29" t="s">
        <v>149</v>
      </c>
      <c r="G29">
        <v>4768</v>
      </c>
      <c r="H29">
        <v>1270</v>
      </c>
      <c r="I29" t="s">
        <v>150</v>
      </c>
      <c r="J29" t="s">
        <v>151</v>
      </c>
      <c r="K29" t="s">
        <v>152</v>
      </c>
      <c r="L29" t="s">
        <v>153</v>
      </c>
    </row>
    <row r="30" spans="1:12">
      <c r="A30">
        <v>29</v>
      </c>
      <c r="B30" t="s">
        <v>12</v>
      </c>
      <c r="C30" t="s">
        <v>13</v>
      </c>
      <c r="D30">
        <v>2024</v>
      </c>
      <c r="E30">
        <f>"48033"</f>
        <v>0</v>
      </c>
      <c r="F30" t="s">
        <v>154</v>
      </c>
      <c r="G30">
        <v>1519</v>
      </c>
      <c r="H30">
        <v>396</v>
      </c>
      <c r="I30" t="s">
        <v>155</v>
      </c>
      <c r="J30" t="s">
        <v>156</v>
      </c>
      <c r="K30" t="s">
        <v>157</v>
      </c>
      <c r="L30" t="s">
        <v>158</v>
      </c>
    </row>
    <row r="31" spans="1:12">
      <c r="A31">
        <v>30</v>
      </c>
      <c r="B31" t="s">
        <v>12</v>
      </c>
      <c r="C31" t="s">
        <v>13</v>
      </c>
      <c r="D31">
        <v>2024</v>
      </c>
      <c r="E31">
        <f>"48034"</f>
        <v>0</v>
      </c>
      <c r="F31" t="s">
        <v>159</v>
      </c>
      <c r="G31">
        <v>471</v>
      </c>
      <c r="H31">
        <v>329</v>
      </c>
      <c r="I31" t="s">
        <v>160</v>
      </c>
      <c r="J31" t="s">
        <v>161</v>
      </c>
      <c r="K31" t="s">
        <v>162</v>
      </c>
      <c r="L31" t="s">
        <v>163</v>
      </c>
    </row>
    <row r="32" spans="1:12">
      <c r="A32">
        <v>31</v>
      </c>
      <c r="B32" t="s">
        <v>12</v>
      </c>
      <c r="C32" t="s">
        <v>13</v>
      </c>
      <c r="D32">
        <v>2024</v>
      </c>
      <c r="E32">
        <f>"48035"</f>
        <v>0</v>
      </c>
      <c r="F32" t="s">
        <v>164</v>
      </c>
      <c r="G32">
        <v>1424</v>
      </c>
      <c r="H32">
        <v>421</v>
      </c>
      <c r="I32" t="s">
        <v>165</v>
      </c>
      <c r="J32" t="s">
        <v>166</v>
      </c>
      <c r="K32" t="s">
        <v>167</v>
      </c>
      <c r="L32" t="s">
        <v>168</v>
      </c>
    </row>
    <row r="33" spans="1:12">
      <c r="A33">
        <v>32</v>
      </c>
      <c r="B33" t="s">
        <v>12</v>
      </c>
      <c r="C33" t="s">
        <v>13</v>
      </c>
      <c r="D33">
        <v>2024</v>
      </c>
      <c r="E33">
        <f>"48036"</f>
        <v>0</v>
      </c>
      <c r="F33" t="s">
        <v>169</v>
      </c>
      <c r="G33">
        <v>1887</v>
      </c>
      <c r="H33">
        <v>583</v>
      </c>
      <c r="I33" t="s">
        <v>170</v>
      </c>
      <c r="J33" t="s">
        <v>171</v>
      </c>
      <c r="K33" t="s">
        <v>172</v>
      </c>
      <c r="L33" t="s">
        <v>173</v>
      </c>
    </row>
    <row r="34" spans="1:12">
      <c r="A34">
        <v>33</v>
      </c>
      <c r="B34" t="s">
        <v>12</v>
      </c>
      <c r="C34" t="s">
        <v>13</v>
      </c>
      <c r="D34">
        <v>2024</v>
      </c>
      <c r="E34">
        <f>"48037"</f>
        <v>0</v>
      </c>
      <c r="F34" t="s">
        <v>174</v>
      </c>
      <c r="G34">
        <v>3264</v>
      </c>
      <c r="H34">
        <v>2669</v>
      </c>
      <c r="I34" t="s">
        <v>175</v>
      </c>
      <c r="J34" t="s">
        <v>176</v>
      </c>
      <c r="K34" t="s">
        <v>177</v>
      </c>
      <c r="L34" t="s">
        <v>178</v>
      </c>
    </row>
    <row r="35" spans="1:12">
      <c r="A35">
        <v>34</v>
      </c>
      <c r="B35" t="s">
        <v>12</v>
      </c>
      <c r="C35" t="s">
        <v>13</v>
      </c>
      <c r="D35">
        <v>2024</v>
      </c>
      <c r="E35">
        <f>"48038"</f>
        <v>0</v>
      </c>
      <c r="F35" t="s">
        <v>179</v>
      </c>
      <c r="G35">
        <v>2553</v>
      </c>
      <c r="H35">
        <v>970</v>
      </c>
      <c r="I35" t="s">
        <v>180</v>
      </c>
      <c r="J35" t="s">
        <v>181</v>
      </c>
      <c r="K35" t="s">
        <v>182</v>
      </c>
      <c r="L35" t="s">
        <v>183</v>
      </c>
    </row>
    <row r="36" spans="1:12">
      <c r="A36">
        <v>35</v>
      </c>
      <c r="B36" t="s">
        <v>12</v>
      </c>
      <c r="C36" t="s">
        <v>13</v>
      </c>
      <c r="D36">
        <v>2024</v>
      </c>
      <c r="E36">
        <f>"48039"</f>
        <v>0</v>
      </c>
      <c r="F36" t="s">
        <v>184</v>
      </c>
      <c r="G36">
        <v>529</v>
      </c>
      <c r="H36">
        <v>319</v>
      </c>
      <c r="I36" t="s">
        <v>185</v>
      </c>
      <c r="J36" t="s">
        <v>186</v>
      </c>
      <c r="K36" t="s">
        <v>187</v>
      </c>
      <c r="L36" t="s">
        <v>188</v>
      </c>
    </row>
    <row r="37" spans="1:12">
      <c r="A37">
        <v>36</v>
      </c>
      <c r="B37" t="s">
        <v>12</v>
      </c>
      <c r="C37" t="s">
        <v>13</v>
      </c>
      <c r="D37">
        <v>2024</v>
      </c>
      <c r="E37">
        <f>"48040"</f>
        <v>0</v>
      </c>
      <c r="F37" t="s">
        <v>189</v>
      </c>
      <c r="G37">
        <v>2781</v>
      </c>
      <c r="H37">
        <v>1341</v>
      </c>
      <c r="I37" t="s">
        <v>190</v>
      </c>
      <c r="J37" t="s">
        <v>191</v>
      </c>
      <c r="K37" t="s">
        <v>192</v>
      </c>
      <c r="L37" t="s">
        <v>193</v>
      </c>
    </row>
    <row r="38" spans="1:12">
      <c r="A38">
        <v>37</v>
      </c>
      <c r="B38" t="s">
        <v>12</v>
      </c>
      <c r="C38" t="s">
        <v>13</v>
      </c>
      <c r="D38">
        <v>2024</v>
      </c>
      <c r="E38">
        <f>"48041"</f>
        <v>0</v>
      </c>
      <c r="F38" t="s">
        <v>194</v>
      </c>
      <c r="G38">
        <v>1116</v>
      </c>
      <c r="H38">
        <v>897</v>
      </c>
      <c r="I38" t="s">
        <v>195</v>
      </c>
      <c r="J38" t="s">
        <v>196</v>
      </c>
      <c r="K38" t="s">
        <v>197</v>
      </c>
      <c r="L38" t="s">
        <v>198</v>
      </c>
    </row>
    <row r="39" spans="1:12">
      <c r="A39">
        <v>38</v>
      </c>
      <c r="B39" t="s">
        <v>12</v>
      </c>
      <c r="C39" t="s">
        <v>13</v>
      </c>
      <c r="D39">
        <v>2024</v>
      </c>
      <c r="E39">
        <f>"48042"</f>
        <v>0</v>
      </c>
      <c r="F39" t="s">
        <v>199</v>
      </c>
      <c r="G39">
        <v>3190</v>
      </c>
      <c r="H39">
        <v>1586</v>
      </c>
      <c r="I39" t="s">
        <v>200</v>
      </c>
      <c r="J39" t="s">
        <v>201</v>
      </c>
      <c r="K39" t="s">
        <v>202</v>
      </c>
      <c r="L39" t="s">
        <v>203</v>
      </c>
    </row>
    <row r="40" spans="1:12">
      <c r="A40">
        <v>39</v>
      </c>
      <c r="B40" t="s">
        <v>12</v>
      </c>
      <c r="C40" t="s">
        <v>13</v>
      </c>
      <c r="D40">
        <v>2024</v>
      </c>
      <c r="E40">
        <f>"48043"</f>
        <v>0</v>
      </c>
      <c r="F40" t="s">
        <v>204</v>
      </c>
      <c r="G40">
        <v>1012</v>
      </c>
      <c r="H40">
        <v>470</v>
      </c>
      <c r="I40" t="s">
        <v>205</v>
      </c>
      <c r="J40" t="s">
        <v>206</v>
      </c>
      <c r="K40" t="s">
        <v>207</v>
      </c>
      <c r="L40" t="s">
        <v>208</v>
      </c>
    </row>
    <row r="41" spans="1:12">
      <c r="A41">
        <v>40</v>
      </c>
      <c r="B41" t="s">
        <v>12</v>
      </c>
      <c r="C41" t="s">
        <v>13</v>
      </c>
      <c r="D41">
        <v>2024</v>
      </c>
      <c r="E41">
        <f>"48045"</f>
        <v>0</v>
      </c>
      <c r="F41" t="s">
        <v>209</v>
      </c>
      <c r="G41">
        <v>3605</v>
      </c>
      <c r="H41">
        <v>1723</v>
      </c>
      <c r="I41" t="s">
        <v>210</v>
      </c>
      <c r="J41" t="s">
        <v>211</v>
      </c>
      <c r="K41" t="s">
        <v>212</v>
      </c>
      <c r="L41" t="s">
        <v>213</v>
      </c>
    </row>
    <row r="42" spans="1:12">
      <c r="A42">
        <v>41</v>
      </c>
      <c r="B42" t="s">
        <v>12</v>
      </c>
      <c r="C42" t="s">
        <v>13</v>
      </c>
      <c r="D42">
        <v>2024</v>
      </c>
      <c r="E42">
        <f>"48046"</f>
        <v>0</v>
      </c>
      <c r="F42" t="s">
        <v>214</v>
      </c>
      <c r="G42">
        <v>1244</v>
      </c>
      <c r="H42">
        <v>601</v>
      </c>
      <c r="I42" t="s">
        <v>215</v>
      </c>
      <c r="J42" t="s">
        <v>216</v>
      </c>
      <c r="K42" t="s">
        <v>217</v>
      </c>
      <c r="L42" t="s">
        <v>218</v>
      </c>
    </row>
    <row r="43" spans="1:12">
      <c r="A43">
        <v>42</v>
      </c>
      <c r="B43" t="s">
        <v>12</v>
      </c>
      <c r="C43" t="s">
        <v>13</v>
      </c>
      <c r="D43">
        <v>2024</v>
      </c>
      <c r="E43">
        <f>"48047"</f>
        <v>0</v>
      </c>
      <c r="F43" t="s">
        <v>219</v>
      </c>
      <c r="G43">
        <v>623</v>
      </c>
      <c r="H43">
        <v>185</v>
      </c>
      <c r="I43" t="s">
        <v>220</v>
      </c>
      <c r="J43" t="s">
        <v>221</v>
      </c>
      <c r="K43" t="s">
        <v>222</v>
      </c>
      <c r="L43" t="s">
        <v>223</v>
      </c>
    </row>
    <row r="44" spans="1:12">
      <c r="A44">
        <v>43</v>
      </c>
      <c r="B44" t="s">
        <v>12</v>
      </c>
      <c r="C44" t="s">
        <v>13</v>
      </c>
      <c r="D44">
        <v>2024</v>
      </c>
      <c r="E44">
        <f>"48048"</f>
        <v>0</v>
      </c>
      <c r="F44" t="s">
        <v>224</v>
      </c>
      <c r="G44">
        <v>938</v>
      </c>
      <c r="H44">
        <v>2329</v>
      </c>
      <c r="I44" t="s">
        <v>225</v>
      </c>
      <c r="J44" t="s">
        <v>226</v>
      </c>
      <c r="K44" t="s">
        <v>227</v>
      </c>
      <c r="L44" t="s">
        <v>228</v>
      </c>
    </row>
    <row r="45" spans="1:12">
      <c r="A45">
        <v>44</v>
      </c>
      <c r="B45" t="s">
        <v>12</v>
      </c>
      <c r="C45" t="s">
        <v>13</v>
      </c>
      <c r="D45">
        <v>2024</v>
      </c>
      <c r="E45">
        <f>"48049"</f>
        <v>0</v>
      </c>
      <c r="F45" t="s">
        <v>229</v>
      </c>
      <c r="G45">
        <v>3382</v>
      </c>
      <c r="H45">
        <v>1170</v>
      </c>
      <c r="I45" t="s">
        <v>230</v>
      </c>
      <c r="J45" t="s">
        <v>231</v>
      </c>
      <c r="K45" t="s">
        <v>232</v>
      </c>
      <c r="L45" t="s">
        <v>233</v>
      </c>
    </row>
    <row r="46" spans="1:12">
      <c r="A46">
        <v>45</v>
      </c>
      <c r="B46" t="s">
        <v>12</v>
      </c>
      <c r="C46" t="s">
        <v>13</v>
      </c>
      <c r="D46">
        <v>2024</v>
      </c>
      <c r="E46">
        <f>"48050"</f>
        <v>0</v>
      </c>
      <c r="F46" t="s">
        <v>234</v>
      </c>
      <c r="G46">
        <v>437</v>
      </c>
      <c r="H46">
        <v>209</v>
      </c>
      <c r="I46" t="s">
        <v>235</v>
      </c>
      <c r="J46" t="s">
        <v>236</v>
      </c>
      <c r="K46" t="s">
        <v>237</v>
      </c>
      <c r="L46" t="s">
        <v>238</v>
      </c>
    </row>
    <row r="47" spans="1:12">
      <c r="A47">
        <v>46</v>
      </c>
      <c r="B47" t="s">
        <v>12</v>
      </c>
      <c r="C47" t="s">
        <v>13</v>
      </c>
      <c r="D47">
        <v>2024</v>
      </c>
      <c r="E47">
        <f>"48051"</f>
        <v>0</v>
      </c>
      <c r="F47" t="s">
        <v>239</v>
      </c>
      <c r="G47">
        <v>111</v>
      </c>
      <c r="H47">
        <v>226</v>
      </c>
      <c r="I47" t="s">
        <v>240</v>
      </c>
      <c r="J47" t="s">
        <v>241</v>
      </c>
      <c r="K47" t="s">
        <v>242</v>
      </c>
      <c r="L47" t="s">
        <v>243</v>
      </c>
    </row>
    <row r="48" spans="1:12">
      <c r="A48">
        <v>47</v>
      </c>
      <c r="B48" t="s">
        <v>12</v>
      </c>
      <c r="C48" t="s">
        <v>13</v>
      </c>
      <c r="D48">
        <v>2024</v>
      </c>
      <c r="E48">
        <f>"48052"</f>
        <v>0</v>
      </c>
      <c r="F48" t="s">
        <v>244</v>
      </c>
      <c r="G48">
        <v>2520</v>
      </c>
      <c r="H48">
        <v>977</v>
      </c>
      <c r="I48" t="s">
        <v>245</v>
      </c>
      <c r="J48" t="s">
        <v>246</v>
      </c>
      <c r="K48" t="s">
        <v>247</v>
      </c>
      <c r="L48" t="s">
        <v>248</v>
      </c>
    </row>
    <row r="49" spans="1:12">
      <c r="A49">
        <v>48</v>
      </c>
      <c r="B49" t="s">
        <v>12</v>
      </c>
      <c r="C49" t="s">
        <v>13</v>
      </c>
      <c r="D49">
        <v>2024</v>
      </c>
      <c r="E49">
        <f>"48053"</f>
        <v>0</v>
      </c>
      <c r="F49" t="s">
        <v>249</v>
      </c>
      <c r="G49">
        <v>1215</v>
      </c>
      <c r="H49">
        <v>239</v>
      </c>
      <c r="I49" t="s">
        <v>250</v>
      </c>
      <c r="J49" t="s">
        <v>251</v>
      </c>
      <c r="K49" t="s">
        <v>252</v>
      </c>
      <c r="L49" t="s">
        <v>253</v>
      </c>
    </row>
    <row r="50" spans="1:12">
      <c r="A50">
        <v>49</v>
      </c>
      <c r="B50" t="s">
        <v>12</v>
      </c>
      <c r="C50" t="s">
        <v>13</v>
      </c>
      <c r="D50">
        <v>2024</v>
      </c>
      <c r="E50">
        <f>"48055"</f>
        <v>0</v>
      </c>
      <c r="F50" t="s">
        <v>254</v>
      </c>
      <c r="G50">
        <v>1497</v>
      </c>
      <c r="H50">
        <v>735</v>
      </c>
      <c r="I50" t="s">
        <v>255</v>
      </c>
      <c r="J50" t="s">
        <v>256</v>
      </c>
      <c r="K50" t="s">
        <v>257</v>
      </c>
      <c r="L50" t="s">
        <v>258</v>
      </c>
    </row>
    <row r="51" spans="1:12">
      <c r="A51">
        <v>50</v>
      </c>
      <c r="B51" t="s">
        <v>12</v>
      </c>
      <c r="C51" t="s">
        <v>13</v>
      </c>
      <c r="D51">
        <v>2024</v>
      </c>
      <c r="E51">
        <f>"48056"</f>
        <v>0</v>
      </c>
      <c r="F51" t="s">
        <v>259</v>
      </c>
      <c r="G51">
        <v>1317</v>
      </c>
      <c r="H51">
        <v>411</v>
      </c>
      <c r="I51" t="s">
        <v>260</v>
      </c>
      <c r="J51" t="s">
        <v>261</v>
      </c>
      <c r="K51" t="s">
        <v>262</v>
      </c>
      <c r="L51" t="s">
        <v>263</v>
      </c>
    </row>
    <row r="52" spans="1:12">
      <c r="A52">
        <v>51</v>
      </c>
      <c r="B52" t="s">
        <v>12</v>
      </c>
      <c r="C52" t="s">
        <v>13</v>
      </c>
      <c r="D52">
        <v>2024</v>
      </c>
      <c r="E52">
        <f>"48057"</f>
        <v>0</v>
      </c>
      <c r="F52" t="s">
        <v>264</v>
      </c>
      <c r="G52">
        <v>257</v>
      </c>
      <c r="H52">
        <v>663</v>
      </c>
      <c r="I52" t="s">
        <v>265</v>
      </c>
      <c r="J52" t="s">
        <v>266</v>
      </c>
      <c r="K52" t="s">
        <v>267</v>
      </c>
      <c r="L52" t="s">
        <v>268</v>
      </c>
    </row>
    <row r="53" spans="1:12">
      <c r="A53">
        <v>52</v>
      </c>
      <c r="B53" t="s">
        <v>12</v>
      </c>
      <c r="C53" t="s">
        <v>13</v>
      </c>
      <c r="D53">
        <v>2024</v>
      </c>
      <c r="E53">
        <f>"48058"</f>
        <v>0</v>
      </c>
      <c r="F53" t="s">
        <v>269</v>
      </c>
      <c r="G53">
        <v>2590</v>
      </c>
      <c r="H53">
        <v>1022</v>
      </c>
      <c r="I53" t="s">
        <v>270</v>
      </c>
      <c r="J53" t="s">
        <v>271</v>
      </c>
      <c r="K53" t="s">
        <v>272</v>
      </c>
      <c r="L53" t="s">
        <v>273</v>
      </c>
    </row>
    <row r="54" spans="1:12">
      <c r="A54">
        <v>53</v>
      </c>
      <c r="B54" t="s">
        <v>12</v>
      </c>
      <c r="C54" t="s">
        <v>13</v>
      </c>
      <c r="D54">
        <v>2024</v>
      </c>
      <c r="E54">
        <f>"48059"</f>
        <v>0</v>
      </c>
      <c r="F54" t="s">
        <v>274</v>
      </c>
      <c r="G54">
        <v>1245</v>
      </c>
      <c r="H54">
        <v>522</v>
      </c>
      <c r="I54" t="s">
        <v>275</v>
      </c>
      <c r="J54" t="s">
        <v>276</v>
      </c>
      <c r="K54" t="s">
        <v>277</v>
      </c>
      <c r="L54" t="s">
        <v>278</v>
      </c>
    </row>
    <row r="55" spans="1:12">
      <c r="A55">
        <v>54</v>
      </c>
      <c r="B55" t="s">
        <v>12</v>
      </c>
      <c r="C55" t="s">
        <v>13</v>
      </c>
      <c r="D55">
        <v>2024</v>
      </c>
      <c r="E55">
        <f>"48060"</f>
        <v>0</v>
      </c>
      <c r="F55" t="s">
        <v>279</v>
      </c>
      <c r="G55">
        <v>4637</v>
      </c>
      <c r="H55">
        <v>961</v>
      </c>
      <c r="I55" t="s">
        <v>280</v>
      </c>
      <c r="J55" t="s">
        <v>281</v>
      </c>
      <c r="K55" t="s">
        <v>282</v>
      </c>
      <c r="L55" t="s">
        <v>283</v>
      </c>
    </row>
    <row r="56" spans="1:12">
      <c r="A56">
        <v>55</v>
      </c>
      <c r="B56" t="s">
        <v>12</v>
      </c>
      <c r="C56" t="s">
        <v>13</v>
      </c>
      <c r="D56">
        <v>2024</v>
      </c>
      <c r="E56">
        <f>"48061"</f>
        <v>0</v>
      </c>
      <c r="F56" t="s">
        <v>284</v>
      </c>
      <c r="G56">
        <v>1829</v>
      </c>
      <c r="H56">
        <v>485</v>
      </c>
      <c r="I56" t="s">
        <v>285</v>
      </c>
      <c r="J56" t="s">
        <v>286</v>
      </c>
      <c r="K56" t="s">
        <v>287</v>
      </c>
      <c r="L56" t="s">
        <v>288</v>
      </c>
    </row>
    <row r="57" spans="1:12">
      <c r="A57">
        <v>56</v>
      </c>
      <c r="B57" t="s">
        <v>12</v>
      </c>
      <c r="C57" t="s">
        <v>13</v>
      </c>
      <c r="D57">
        <v>2024</v>
      </c>
      <c r="E57">
        <f>"48062"</f>
        <v>0</v>
      </c>
      <c r="F57" t="s">
        <v>289</v>
      </c>
      <c r="G57">
        <v>1750</v>
      </c>
      <c r="H57">
        <v>886</v>
      </c>
      <c r="I57" t="s">
        <v>290</v>
      </c>
      <c r="J57" t="s">
        <v>291</v>
      </c>
      <c r="K57" t="s">
        <v>292</v>
      </c>
      <c r="L57" t="s">
        <v>293</v>
      </c>
    </row>
    <row r="58" spans="1:12">
      <c r="A58">
        <v>57</v>
      </c>
      <c r="B58" t="s">
        <v>12</v>
      </c>
      <c r="C58" t="s">
        <v>13</v>
      </c>
      <c r="D58">
        <v>2024</v>
      </c>
      <c r="E58">
        <f>"48063"</f>
        <v>0</v>
      </c>
      <c r="F58" t="s">
        <v>294</v>
      </c>
      <c r="G58">
        <v>1417</v>
      </c>
      <c r="H58">
        <v>400</v>
      </c>
      <c r="I58" t="s">
        <v>295</v>
      </c>
      <c r="J58" t="s">
        <v>296</v>
      </c>
      <c r="K58" t="s">
        <v>297</v>
      </c>
      <c r="L58" t="s">
        <v>298</v>
      </c>
    </row>
    <row r="59" spans="1:12">
      <c r="A59">
        <v>58</v>
      </c>
      <c r="B59" t="s">
        <v>12</v>
      </c>
      <c r="C59" t="s">
        <v>13</v>
      </c>
      <c r="D59">
        <v>2024</v>
      </c>
      <c r="E59">
        <f>"48064"</f>
        <v>0</v>
      </c>
      <c r="F59" t="s">
        <v>299</v>
      </c>
      <c r="G59">
        <v>1910</v>
      </c>
      <c r="H59">
        <v>795</v>
      </c>
      <c r="I59" t="s">
        <v>300</v>
      </c>
      <c r="J59" t="s">
        <v>301</v>
      </c>
      <c r="K59" t="s">
        <v>302</v>
      </c>
      <c r="L59" t="s">
        <v>303</v>
      </c>
    </row>
    <row r="60" spans="1:12">
      <c r="A60">
        <v>59</v>
      </c>
      <c r="B60" t="s">
        <v>12</v>
      </c>
      <c r="C60" t="s">
        <v>13</v>
      </c>
      <c r="D60">
        <v>2024</v>
      </c>
      <c r="E60">
        <f>"48065"</f>
        <v>0</v>
      </c>
      <c r="F60" t="s">
        <v>304</v>
      </c>
      <c r="G60">
        <v>371</v>
      </c>
      <c r="H60">
        <v>272</v>
      </c>
      <c r="I60" t="s">
        <v>305</v>
      </c>
      <c r="J60" t="s">
        <v>306</v>
      </c>
      <c r="K60" t="s">
        <v>307</v>
      </c>
      <c r="L60" t="s">
        <v>308</v>
      </c>
    </row>
    <row r="61" spans="1:12">
      <c r="A61">
        <v>60</v>
      </c>
      <c r="B61" t="s">
        <v>12</v>
      </c>
      <c r="C61" t="s">
        <v>13</v>
      </c>
      <c r="D61">
        <v>2024</v>
      </c>
      <c r="E61">
        <f>"48066"</f>
        <v>0</v>
      </c>
      <c r="F61" t="s">
        <v>309</v>
      </c>
      <c r="G61">
        <v>2170</v>
      </c>
      <c r="H61">
        <v>509</v>
      </c>
      <c r="I61" t="s">
        <v>310</v>
      </c>
      <c r="J61" t="s">
        <v>311</v>
      </c>
      <c r="K61" t="s">
        <v>312</v>
      </c>
      <c r="L61" t="s">
        <v>313</v>
      </c>
    </row>
    <row r="62" spans="1:12">
      <c r="A62">
        <v>61</v>
      </c>
      <c r="B62" t="s">
        <v>12</v>
      </c>
      <c r="C62" t="s">
        <v>13</v>
      </c>
      <c r="D62">
        <v>2024</v>
      </c>
      <c r="E62">
        <f>"48067"</f>
        <v>0</v>
      </c>
      <c r="F62" t="s">
        <v>314</v>
      </c>
      <c r="G62">
        <v>6534</v>
      </c>
      <c r="H62">
        <v>1060</v>
      </c>
      <c r="I62" t="s">
        <v>315</v>
      </c>
      <c r="J62" t="s">
        <v>316</v>
      </c>
      <c r="K62" t="s">
        <v>317</v>
      </c>
      <c r="L62" t="s">
        <v>318</v>
      </c>
    </row>
    <row r="63" spans="1:12">
      <c r="A63">
        <v>62</v>
      </c>
      <c r="B63" t="s">
        <v>12</v>
      </c>
      <c r="C63" t="s">
        <v>13</v>
      </c>
      <c r="D63">
        <v>2024</v>
      </c>
      <c r="E63">
        <f>"48068"</f>
        <v>0</v>
      </c>
      <c r="F63" t="s">
        <v>319</v>
      </c>
      <c r="G63">
        <v>269</v>
      </c>
      <c r="H63">
        <v>672</v>
      </c>
      <c r="I63" t="s">
        <v>320</v>
      </c>
      <c r="J63" t="s">
        <v>321</v>
      </c>
      <c r="K63" t="s">
        <v>322</v>
      </c>
      <c r="L63" t="s">
        <v>323</v>
      </c>
    </row>
    <row r="64" spans="1:12">
      <c r="A64">
        <v>63</v>
      </c>
      <c r="B64" t="s">
        <v>12</v>
      </c>
      <c r="C64" t="s">
        <v>13</v>
      </c>
      <c r="D64">
        <v>2024</v>
      </c>
      <c r="E64">
        <f>"48069"</f>
        <v>0</v>
      </c>
      <c r="F64" t="s">
        <v>324</v>
      </c>
      <c r="G64">
        <v>5380</v>
      </c>
      <c r="H64">
        <v>2964</v>
      </c>
      <c r="I64" t="s">
        <v>325</v>
      </c>
      <c r="J64" t="s">
        <v>326</v>
      </c>
      <c r="K64" t="s">
        <v>327</v>
      </c>
      <c r="L64" t="s">
        <v>328</v>
      </c>
    </row>
    <row r="65" spans="1:12">
      <c r="A65">
        <v>64</v>
      </c>
      <c r="B65" t="s">
        <v>12</v>
      </c>
      <c r="C65" t="s">
        <v>13</v>
      </c>
      <c r="D65">
        <v>2024</v>
      </c>
      <c r="E65">
        <f>"48070"</f>
        <v>0</v>
      </c>
      <c r="F65" t="s">
        <v>329</v>
      </c>
      <c r="G65">
        <v>3189</v>
      </c>
      <c r="H65">
        <v>891</v>
      </c>
      <c r="I65" t="s">
        <v>330</v>
      </c>
      <c r="J65" t="s">
        <v>331</v>
      </c>
      <c r="K65" t="s">
        <v>332</v>
      </c>
      <c r="L65" t="s">
        <v>333</v>
      </c>
    </row>
    <row r="66" spans="1:12">
      <c r="A66">
        <v>65</v>
      </c>
      <c r="B66" t="s">
        <v>12</v>
      </c>
      <c r="C66" t="s">
        <v>13</v>
      </c>
      <c r="D66">
        <v>2024</v>
      </c>
      <c r="E66">
        <f>"48071"</f>
        <v>0</v>
      </c>
      <c r="F66" t="s">
        <v>334</v>
      </c>
      <c r="G66">
        <v>2035</v>
      </c>
      <c r="H66">
        <v>1640</v>
      </c>
      <c r="I66" t="s">
        <v>335</v>
      </c>
      <c r="J66" t="s">
        <v>336</v>
      </c>
      <c r="K66" t="s">
        <v>337</v>
      </c>
      <c r="L66" t="s">
        <v>338</v>
      </c>
    </row>
    <row r="67" spans="1:12">
      <c r="A67">
        <v>66</v>
      </c>
      <c r="B67" t="s">
        <v>12</v>
      </c>
      <c r="C67" t="s">
        <v>13</v>
      </c>
      <c r="D67">
        <v>2024</v>
      </c>
      <c r="E67">
        <f>"48072"</f>
        <v>0</v>
      </c>
      <c r="F67" t="s">
        <v>339</v>
      </c>
      <c r="G67">
        <v>664</v>
      </c>
      <c r="H67">
        <v>822</v>
      </c>
      <c r="I67" t="s">
        <v>340</v>
      </c>
      <c r="J67" t="s">
        <v>341</v>
      </c>
      <c r="K67" t="s">
        <v>342</v>
      </c>
      <c r="L67" t="s">
        <v>343</v>
      </c>
    </row>
    <row r="68" spans="1:12">
      <c r="A68">
        <v>67</v>
      </c>
      <c r="B68" t="s">
        <v>12</v>
      </c>
      <c r="C68" t="s">
        <v>13</v>
      </c>
      <c r="D68">
        <v>2024</v>
      </c>
      <c r="E68">
        <f>"48073"</f>
        <v>0</v>
      </c>
      <c r="F68" t="s">
        <v>344</v>
      </c>
      <c r="G68">
        <v>395</v>
      </c>
      <c r="H68">
        <v>543</v>
      </c>
      <c r="I68" t="s">
        <v>345</v>
      </c>
      <c r="J68" t="s">
        <v>346</v>
      </c>
      <c r="K68" t="s">
        <v>347</v>
      </c>
      <c r="L68" t="s">
        <v>348</v>
      </c>
    </row>
    <row r="69" spans="1:12">
      <c r="A69">
        <v>68</v>
      </c>
      <c r="B69" t="s">
        <v>12</v>
      </c>
      <c r="C69" t="s">
        <v>13</v>
      </c>
      <c r="D69">
        <v>2024</v>
      </c>
      <c r="E69">
        <f>"48074"</f>
        <v>0</v>
      </c>
      <c r="F69" t="s">
        <v>349</v>
      </c>
      <c r="G69">
        <v>3001</v>
      </c>
      <c r="H69">
        <v>599</v>
      </c>
      <c r="I69" t="s">
        <v>350</v>
      </c>
      <c r="J69" t="s">
        <v>351</v>
      </c>
      <c r="K69" t="s">
        <v>352</v>
      </c>
      <c r="L69" t="s">
        <v>353</v>
      </c>
    </row>
    <row r="70" spans="1:12">
      <c r="A70">
        <v>69</v>
      </c>
      <c r="B70" t="s">
        <v>12</v>
      </c>
      <c r="C70" t="s">
        <v>13</v>
      </c>
      <c r="D70">
        <v>2024</v>
      </c>
      <c r="E70">
        <f>"48075"</f>
        <v>0</v>
      </c>
      <c r="F70" t="s">
        <v>354</v>
      </c>
      <c r="G70">
        <v>5559</v>
      </c>
      <c r="H70">
        <v>1012</v>
      </c>
      <c r="I70" t="s">
        <v>355</v>
      </c>
      <c r="J70" t="s">
        <v>356</v>
      </c>
      <c r="K70" t="s">
        <v>357</v>
      </c>
      <c r="L70" t="s">
        <v>358</v>
      </c>
    </row>
    <row r="71" spans="1:12">
      <c r="A71">
        <v>70</v>
      </c>
      <c r="B71" t="s">
        <v>12</v>
      </c>
      <c r="C71" t="s">
        <v>13</v>
      </c>
      <c r="D71">
        <v>2024</v>
      </c>
      <c r="E71">
        <f>"48076"</f>
        <v>0</v>
      </c>
      <c r="F71" t="s">
        <v>359</v>
      </c>
      <c r="G71">
        <v>265</v>
      </c>
      <c r="H71">
        <v>304</v>
      </c>
      <c r="I71" t="s">
        <v>360</v>
      </c>
      <c r="J71" t="s">
        <v>361</v>
      </c>
      <c r="K71" t="s">
        <v>362</v>
      </c>
      <c r="L71" t="s">
        <v>363</v>
      </c>
    </row>
    <row r="72" spans="1:12">
      <c r="A72">
        <v>71</v>
      </c>
      <c r="B72" t="s">
        <v>12</v>
      </c>
      <c r="C72" t="s">
        <v>13</v>
      </c>
      <c r="D72">
        <v>2024</v>
      </c>
      <c r="E72">
        <f>"48077"</f>
        <v>0</v>
      </c>
      <c r="F72" t="s">
        <v>364</v>
      </c>
      <c r="G72">
        <v>360</v>
      </c>
      <c r="H72">
        <v>296</v>
      </c>
      <c r="I72" t="s">
        <v>365</v>
      </c>
      <c r="J72" t="s">
        <v>366</v>
      </c>
      <c r="K72" t="s">
        <v>367</v>
      </c>
      <c r="L72" t="s">
        <v>368</v>
      </c>
    </row>
    <row r="73" spans="1:12">
      <c r="A73">
        <v>72</v>
      </c>
      <c r="B73" t="s">
        <v>12</v>
      </c>
      <c r="C73" t="s">
        <v>13</v>
      </c>
      <c r="D73">
        <v>2024</v>
      </c>
      <c r="E73">
        <f>"48079"</f>
        <v>0</v>
      </c>
      <c r="F73" t="s">
        <v>369</v>
      </c>
      <c r="G73">
        <v>2207</v>
      </c>
      <c r="H73">
        <v>780</v>
      </c>
      <c r="I73" t="s">
        <v>370</v>
      </c>
      <c r="J73" t="s">
        <v>371</v>
      </c>
      <c r="K73" t="s">
        <v>372</v>
      </c>
      <c r="L73" t="s">
        <v>373</v>
      </c>
    </row>
    <row r="74" spans="1:12">
      <c r="A74">
        <v>73</v>
      </c>
      <c r="B74" t="s">
        <v>12</v>
      </c>
      <c r="C74" t="s">
        <v>13</v>
      </c>
      <c r="D74">
        <v>2024</v>
      </c>
      <c r="E74">
        <f>"48080"</f>
        <v>0</v>
      </c>
      <c r="F74" t="s">
        <v>374</v>
      </c>
      <c r="G74">
        <v>533</v>
      </c>
      <c r="H74">
        <v>1163</v>
      </c>
      <c r="I74" t="s">
        <v>375</v>
      </c>
      <c r="J74" t="s">
        <v>376</v>
      </c>
      <c r="K74" t="s">
        <v>377</v>
      </c>
      <c r="L74" t="s">
        <v>378</v>
      </c>
    </row>
    <row r="75" spans="1:12">
      <c r="A75">
        <v>74</v>
      </c>
      <c r="B75" t="s">
        <v>12</v>
      </c>
      <c r="C75" t="s">
        <v>13</v>
      </c>
      <c r="D75">
        <v>2024</v>
      </c>
      <c r="E75">
        <f>"48081"</f>
        <v>0</v>
      </c>
      <c r="F75" t="s">
        <v>379</v>
      </c>
      <c r="G75">
        <v>2392</v>
      </c>
      <c r="H75">
        <v>578</v>
      </c>
      <c r="I75" t="s">
        <v>380</v>
      </c>
      <c r="J75" t="s">
        <v>381</v>
      </c>
      <c r="K75" t="s">
        <v>382</v>
      </c>
      <c r="L75" t="s">
        <v>383</v>
      </c>
    </row>
    <row r="76" spans="1:12">
      <c r="A76">
        <v>75</v>
      </c>
      <c r="B76" t="s">
        <v>12</v>
      </c>
      <c r="C76" t="s">
        <v>13</v>
      </c>
      <c r="D76">
        <v>2024</v>
      </c>
      <c r="E76">
        <f>"48083"</f>
        <v>0</v>
      </c>
      <c r="F76" t="s">
        <v>384</v>
      </c>
      <c r="G76">
        <v>665</v>
      </c>
      <c r="H76">
        <v>862</v>
      </c>
      <c r="I76" t="s">
        <v>385</v>
      </c>
      <c r="J76" t="s">
        <v>386</v>
      </c>
      <c r="K76" t="s">
        <v>387</v>
      </c>
      <c r="L76" t="s">
        <v>388</v>
      </c>
    </row>
    <row r="77" spans="1:12">
      <c r="A77">
        <v>76</v>
      </c>
      <c r="B77" t="s">
        <v>12</v>
      </c>
      <c r="C77" t="s">
        <v>13</v>
      </c>
      <c r="D77">
        <v>2024</v>
      </c>
      <c r="E77">
        <f>"48085"</f>
        <v>0</v>
      </c>
      <c r="F77" t="s">
        <v>389</v>
      </c>
      <c r="G77">
        <v>901</v>
      </c>
      <c r="H77">
        <v>817</v>
      </c>
      <c r="I77" t="s">
        <v>390</v>
      </c>
      <c r="J77" t="s">
        <v>391</v>
      </c>
      <c r="K77" t="s">
        <v>392</v>
      </c>
      <c r="L77" t="s">
        <v>393</v>
      </c>
    </row>
    <row r="78" spans="1:12">
      <c r="A78">
        <v>77</v>
      </c>
      <c r="B78" t="s">
        <v>12</v>
      </c>
      <c r="C78" t="s">
        <v>13</v>
      </c>
      <c r="D78">
        <v>2024</v>
      </c>
      <c r="E78">
        <f>"48086"</f>
        <v>0</v>
      </c>
      <c r="F78" t="s">
        <v>394</v>
      </c>
      <c r="G78">
        <v>2323</v>
      </c>
      <c r="H78">
        <v>2461</v>
      </c>
      <c r="I78" t="s">
        <v>395</v>
      </c>
      <c r="J78" t="s">
        <v>396</v>
      </c>
      <c r="K78" t="s">
        <v>397</v>
      </c>
      <c r="L78" t="s">
        <v>398</v>
      </c>
    </row>
    <row r="79" spans="1:12">
      <c r="A79">
        <v>78</v>
      </c>
      <c r="B79" t="s">
        <v>12</v>
      </c>
      <c r="C79" t="s">
        <v>13</v>
      </c>
      <c r="D79">
        <v>2024</v>
      </c>
      <c r="E79">
        <f>"48087"</f>
        <v>0</v>
      </c>
      <c r="F79" t="s">
        <v>399</v>
      </c>
      <c r="G79">
        <v>375</v>
      </c>
      <c r="H79">
        <v>1617</v>
      </c>
      <c r="I79" t="s">
        <v>400</v>
      </c>
      <c r="J79" t="s">
        <v>401</v>
      </c>
      <c r="K79" t="s">
        <v>402</v>
      </c>
      <c r="L79" t="s">
        <v>403</v>
      </c>
    </row>
    <row r="80" spans="1:12">
      <c r="A80">
        <v>79</v>
      </c>
      <c r="B80" t="s">
        <v>12</v>
      </c>
      <c r="C80" t="s">
        <v>13</v>
      </c>
      <c r="D80">
        <v>2024</v>
      </c>
      <c r="E80">
        <f>"48088"</f>
        <v>0</v>
      </c>
      <c r="F80" t="s">
        <v>404</v>
      </c>
      <c r="G80">
        <v>154</v>
      </c>
      <c r="H80">
        <v>398</v>
      </c>
      <c r="I80" t="s">
        <v>405</v>
      </c>
      <c r="J80" t="s">
        <v>406</v>
      </c>
      <c r="K80" t="s">
        <v>407</v>
      </c>
      <c r="L80" t="s">
        <v>408</v>
      </c>
    </row>
    <row r="81" spans="1:12">
      <c r="A81">
        <v>80</v>
      </c>
      <c r="B81" t="s">
        <v>12</v>
      </c>
      <c r="C81" t="s">
        <v>13</v>
      </c>
      <c r="D81">
        <v>2024</v>
      </c>
      <c r="E81">
        <f>"48089"</f>
        <v>0</v>
      </c>
      <c r="F81" t="s">
        <v>409</v>
      </c>
      <c r="G81">
        <v>1172</v>
      </c>
      <c r="H81">
        <v>463</v>
      </c>
      <c r="I81" t="s">
        <v>410</v>
      </c>
      <c r="J81" t="s">
        <v>411</v>
      </c>
      <c r="K81" t="s">
        <v>412</v>
      </c>
      <c r="L81" t="s">
        <v>413</v>
      </c>
    </row>
    <row r="82" spans="1:12">
      <c r="A82">
        <v>81</v>
      </c>
      <c r="B82" t="s">
        <v>12</v>
      </c>
      <c r="C82" t="s">
        <v>13</v>
      </c>
      <c r="D82">
        <v>2024</v>
      </c>
      <c r="E82">
        <f>"48090"</f>
        <v>0</v>
      </c>
      <c r="F82" t="s">
        <v>414</v>
      </c>
      <c r="G82">
        <v>606</v>
      </c>
      <c r="H82">
        <v>901</v>
      </c>
      <c r="I82" t="s">
        <v>415</v>
      </c>
      <c r="J82" t="s">
        <v>416</v>
      </c>
      <c r="K82" t="s">
        <v>417</v>
      </c>
      <c r="L82" t="s">
        <v>418</v>
      </c>
    </row>
    <row r="83" spans="1:12">
      <c r="A83">
        <v>82</v>
      </c>
      <c r="B83" t="s">
        <v>12</v>
      </c>
      <c r="C83" t="s">
        <v>13</v>
      </c>
      <c r="D83">
        <v>2024</v>
      </c>
      <c r="E83">
        <f>"48091"</f>
        <v>0</v>
      </c>
      <c r="F83" t="s">
        <v>419</v>
      </c>
      <c r="G83">
        <v>1914</v>
      </c>
      <c r="H83">
        <v>390</v>
      </c>
      <c r="I83" t="s">
        <v>420</v>
      </c>
      <c r="J83" t="s">
        <v>421</v>
      </c>
      <c r="K83" t="s">
        <v>422</v>
      </c>
      <c r="L83" t="s">
        <v>423</v>
      </c>
    </row>
    <row r="84" spans="1:12">
      <c r="A84">
        <v>83</v>
      </c>
      <c r="B84" t="s">
        <v>12</v>
      </c>
      <c r="C84" t="s">
        <v>13</v>
      </c>
      <c r="D84">
        <v>2024</v>
      </c>
      <c r="E84">
        <f>"48092"</f>
        <v>0</v>
      </c>
      <c r="F84" t="s">
        <v>424</v>
      </c>
      <c r="G84">
        <v>1350</v>
      </c>
      <c r="H84">
        <v>337</v>
      </c>
      <c r="I84" t="s">
        <v>425</v>
      </c>
      <c r="J84" t="s">
        <v>426</v>
      </c>
      <c r="K84" t="s">
        <v>427</v>
      </c>
      <c r="L84" t="s">
        <v>428</v>
      </c>
    </row>
    <row r="85" spans="1:12">
      <c r="A85">
        <v>84</v>
      </c>
      <c r="B85" t="s">
        <v>12</v>
      </c>
      <c r="C85" t="s">
        <v>13</v>
      </c>
      <c r="D85">
        <v>2024</v>
      </c>
      <c r="E85">
        <f>"48093"</f>
        <v>0</v>
      </c>
      <c r="F85" t="s">
        <v>429</v>
      </c>
      <c r="G85">
        <v>422</v>
      </c>
      <c r="H85">
        <v>393</v>
      </c>
      <c r="I85" t="s">
        <v>430</v>
      </c>
      <c r="J85" t="s">
        <v>431</v>
      </c>
      <c r="K85" t="s">
        <v>432</v>
      </c>
      <c r="L85" t="s">
        <v>433</v>
      </c>
    </row>
    <row r="86" spans="1:12">
      <c r="A86">
        <v>85</v>
      </c>
      <c r="B86" t="s">
        <v>12</v>
      </c>
      <c r="C86" t="s">
        <v>13</v>
      </c>
      <c r="D86">
        <v>2024</v>
      </c>
      <c r="E86">
        <f>"48094"</f>
        <v>0</v>
      </c>
      <c r="F86" t="s">
        <v>434</v>
      </c>
      <c r="G86">
        <v>1459</v>
      </c>
      <c r="H86">
        <v>785</v>
      </c>
      <c r="I86" t="s">
        <v>435</v>
      </c>
      <c r="J86" t="s">
        <v>436</v>
      </c>
      <c r="K86" t="s">
        <v>437</v>
      </c>
      <c r="L86" t="s">
        <v>438</v>
      </c>
    </row>
    <row r="87" spans="1:12">
      <c r="A87">
        <v>86</v>
      </c>
      <c r="B87" t="s">
        <v>12</v>
      </c>
      <c r="C87" t="s">
        <v>13</v>
      </c>
      <c r="D87">
        <v>2024</v>
      </c>
      <c r="E87">
        <f>"48095"</f>
        <v>0</v>
      </c>
      <c r="F87" t="s">
        <v>439</v>
      </c>
      <c r="G87">
        <v>1571</v>
      </c>
      <c r="H87">
        <v>673</v>
      </c>
      <c r="I87" t="s">
        <v>440</v>
      </c>
      <c r="J87" t="s">
        <v>441</v>
      </c>
      <c r="K87" t="s">
        <v>442</v>
      </c>
      <c r="L87" t="s">
        <v>443</v>
      </c>
    </row>
    <row r="88" spans="1:12">
      <c r="A88">
        <v>87</v>
      </c>
      <c r="B88" t="s">
        <v>12</v>
      </c>
      <c r="C88" t="s">
        <v>13</v>
      </c>
      <c r="D88">
        <v>2024</v>
      </c>
      <c r="E88">
        <f>"48096"</f>
        <v>0</v>
      </c>
      <c r="F88" t="s">
        <v>444</v>
      </c>
      <c r="G88">
        <v>3195</v>
      </c>
      <c r="H88">
        <v>1638</v>
      </c>
      <c r="I88" t="s">
        <v>445</v>
      </c>
      <c r="J88" t="s">
        <v>446</v>
      </c>
      <c r="K88" t="s">
        <v>447</v>
      </c>
      <c r="L88" t="s">
        <v>448</v>
      </c>
    </row>
    <row r="89" spans="1:12">
      <c r="A89">
        <v>88</v>
      </c>
      <c r="B89" t="s">
        <v>12</v>
      </c>
      <c r="C89" t="s">
        <v>13</v>
      </c>
      <c r="D89">
        <v>2024</v>
      </c>
      <c r="E89">
        <f>"48097"</f>
        <v>0</v>
      </c>
      <c r="F89" t="s">
        <v>449</v>
      </c>
      <c r="G89">
        <v>674</v>
      </c>
      <c r="H89">
        <v>397</v>
      </c>
      <c r="I89" t="s">
        <v>450</v>
      </c>
      <c r="J89" t="s">
        <v>451</v>
      </c>
      <c r="K89" t="s">
        <v>452</v>
      </c>
      <c r="L89" t="s">
        <v>453</v>
      </c>
    </row>
    <row r="90" spans="1:12">
      <c r="A90">
        <v>89</v>
      </c>
      <c r="B90" t="s">
        <v>12</v>
      </c>
      <c r="C90" t="s">
        <v>13</v>
      </c>
      <c r="D90">
        <v>2024</v>
      </c>
      <c r="E90">
        <f>"48901"</f>
        <v>0</v>
      </c>
      <c r="F90" t="s">
        <v>454</v>
      </c>
      <c r="G90">
        <v>495</v>
      </c>
      <c r="H90">
        <v>226</v>
      </c>
      <c r="I90" t="s">
        <v>455</v>
      </c>
      <c r="J90" t="s">
        <v>456</v>
      </c>
      <c r="K90" t="s">
        <v>457</v>
      </c>
      <c r="L90" t="s">
        <v>458</v>
      </c>
    </row>
    <row r="91" spans="1:12">
      <c r="A91">
        <v>90</v>
      </c>
      <c r="B91" t="s">
        <v>12</v>
      </c>
      <c r="C91" t="s">
        <v>13</v>
      </c>
      <c r="D91">
        <v>2024</v>
      </c>
      <c r="E91">
        <f>"48902"</f>
        <v>0</v>
      </c>
      <c r="F91" t="s">
        <v>459</v>
      </c>
      <c r="G91">
        <v>1905</v>
      </c>
      <c r="H91">
        <v>2160</v>
      </c>
      <c r="I91" t="s">
        <v>460</v>
      </c>
      <c r="J91" t="s">
        <v>461</v>
      </c>
      <c r="K91" t="s">
        <v>462</v>
      </c>
      <c r="L91" t="s">
        <v>463</v>
      </c>
    </row>
    <row r="92" spans="1:12">
      <c r="A92">
        <v>91</v>
      </c>
      <c r="B92" t="s">
        <v>12</v>
      </c>
      <c r="C92" t="s">
        <v>13</v>
      </c>
      <c r="D92">
        <v>2024</v>
      </c>
      <c r="E92">
        <f>"48903"</f>
        <v>0</v>
      </c>
      <c r="F92" t="s">
        <v>464</v>
      </c>
      <c r="G92">
        <v>1436</v>
      </c>
      <c r="H92">
        <v>996</v>
      </c>
      <c r="I92" t="s">
        <v>465</v>
      </c>
      <c r="J92" t="s">
        <v>466</v>
      </c>
      <c r="K92" t="s">
        <v>467</v>
      </c>
      <c r="L92" t="s">
        <v>468</v>
      </c>
    </row>
    <row r="93" spans="1:12">
      <c r="A93">
        <v>92</v>
      </c>
      <c r="B93" t="s">
        <v>12</v>
      </c>
      <c r="C93" t="s">
        <v>13</v>
      </c>
      <c r="D93">
        <v>2024</v>
      </c>
      <c r="E93">
        <f>"48904"</f>
        <v>0</v>
      </c>
      <c r="F93" t="s">
        <v>469</v>
      </c>
      <c r="G93">
        <v>787</v>
      </c>
      <c r="H93">
        <v>525</v>
      </c>
      <c r="I93" t="s">
        <v>470</v>
      </c>
      <c r="J93" t="s">
        <v>471</v>
      </c>
      <c r="K93" t="s">
        <v>472</v>
      </c>
      <c r="L93" t="s">
        <v>473</v>
      </c>
    </row>
    <row r="94" spans="1:12">
      <c r="A94">
        <v>93</v>
      </c>
      <c r="B94" t="s">
        <v>12</v>
      </c>
      <c r="C94" t="s">
        <v>13</v>
      </c>
      <c r="D94">
        <v>2024</v>
      </c>
      <c r="E94">
        <f>"48905"</f>
        <v>0</v>
      </c>
      <c r="F94" t="s">
        <v>474</v>
      </c>
      <c r="G94">
        <v>1827</v>
      </c>
      <c r="H94">
        <v>446</v>
      </c>
      <c r="I94" t="s">
        <v>475</v>
      </c>
      <c r="J94" t="s">
        <v>476</v>
      </c>
      <c r="K94" t="s">
        <v>477</v>
      </c>
      <c r="L94" t="s">
        <v>478</v>
      </c>
    </row>
    <row r="95" spans="1:12">
      <c r="A95">
        <v>94</v>
      </c>
      <c r="B95" t="s">
        <v>12</v>
      </c>
      <c r="C95" t="s">
        <v>13</v>
      </c>
      <c r="D95">
        <v>2024</v>
      </c>
      <c r="E95">
        <f>"48906"</f>
        <v>0</v>
      </c>
      <c r="F95" t="s">
        <v>479</v>
      </c>
      <c r="G95">
        <v>1999</v>
      </c>
      <c r="H95">
        <v>820</v>
      </c>
      <c r="I95" t="s">
        <v>480</v>
      </c>
      <c r="J95" t="s">
        <v>481</v>
      </c>
      <c r="K95" t="s">
        <v>482</v>
      </c>
      <c r="L95" t="s">
        <v>483</v>
      </c>
    </row>
    <row r="96" spans="1:12">
      <c r="A96">
        <v>95</v>
      </c>
      <c r="B96" t="s">
        <v>12</v>
      </c>
      <c r="C96" t="s">
        <v>13</v>
      </c>
      <c r="D96">
        <v>2024</v>
      </c>
      <c r="E96">
        <f>"48907"</f>
        <v>0</v>
      </c>
      <c r="F96" t="s">
        <v>484</v>
      </c>
      <c r="G96">
        <v>1903</v>
      </c>
      <c r="H96">
        <v>518</v>
      </c>
      <c r="I96" t="s">
        <v>485</v>
      </c>
      <c r="J96" t="s">
        <v>486</v>
      </c>
      <c r="K96" t="s">
        <v>487</v>
      </c>
      <c r="L96" t="s">
        <v>488</v>
      </c>
    </row>
    <row r="97" spans="1:12">
      <c r="A97">
        <v>96</v>
      </c>
      <c r="B97" t="s">
        <v>12</v>
      </c>
      <c r="C97" t="s">
        <v>13</v>
      </c>
      <c r="D97">
        <v>2024</v>
      </c>
      <c r="E97">
        <f>"48908"</f>
        <v>0</v>
      </c>
      <c r="F97" t="s">
        <v>489</v>
      </c>
      <c r="G97">
        <v>446</v>
      </c>
      <c r="H97">
        <v>218</v>
      </c>
      <c r="I97" t="s">
        <v>490</v>
      </c>
      <c r="J97" t="s">
        <v>491</v>
      </c>
      <c r="K97" t="s">
        <v>492</v>
      </c>
      <c r="L97" t="s">
        <v>493</v>
      </c>
    </row>
    <row r="98" spans="1:12">
      <c r="A98">
        <v>97</v>
      </c>
      <c r="B98" t="s">
        <v>12</v>
      </c>
      <c r="C98" t="s">
        <v>13</v>
      </c>
      <c r="D98">
        <v>2024</v>
      </c>
      <c r="E98">
        <f>"48909"</f>
        <v>0</v>
      </c>
      <c r="F98" t="s">
        <v>494</v>
      </c>
      <c r="G98">
        <v>1796</v>
      </c>
      <c r="H98">
        <v>592</v>
      </c>
      <c r="I98" t="s">
        <v>495</v>
      </c>
      <c r="J98" t="s">
        <v>496</v>
      </c>
      <c r="K98" t="s">
        <v>497</v>
      </c>
      <c r="L98" t="s">
        <v>498</v>
      </c>
    </row>
    <row r="99" spans="1:12">
      <c r="A99">
        <v>98</v>
      </c>
      <c r="B99" t="s">
        <v>12</v>
      </c>
      <c r="C99" t="s">
        <v>13</v>
      </c>
      <c r="D99">
        <v>2024</v>
      </c>
      <c r="E99">
        <f>"48910"</f>
        <v>0</v>
      </c>
      <c r="F99" t="s">
        <v>499</v>
      </c>
      <c r="G99">
        <v>1658</v>
      </c>
      <c r="H99">
        <v>753</v>
      </c>
      <c r="I99" t="s">
        <v>500</v>
      </c>
      <c r="J99" t="s">
        <v>501</v>
      </c>
      <c r="K99" t="s">
        <v>502</v>
      </c>
      <c r="L99" t="s">
        <v>503</v>
      </c>
    </row>
    <row r="100" spans="1:12">
      <c r="A100">
        <v>99</v>
      </c>
      <c r="B100" t="s">
        <v>12</v>
      </c>
      <c r="C100" t="s">
        <v>13</v>
      </c>
      <c r="D100">
        <v>2024</v>
      </c>
      <c r="E100">
        <f>"48911"</f>
        <v>0</v>
      </c>
      <c r="F100" t="s">
        <v>504</v>
      </c>
      <c r="G100">
        <v>1890</v>
      </c>
      <c r="H100">
        <v>284</v>
      </c>
      <c r="I100" t="s">
        <v>505</v>
      </c>
      <c r="J100" t="s">
        <v>506</v>
      </c>
      <c r="K100" t="s">
        <v>507</v>
      </c>
      <c r="L100" t="s">
        <v>508</v>
      </c>
    </row>
    <row r="101" spans="1:12">
      <c r="A101">
        <v>100</v>
      </c>
      <c r="B101" t="s">
        <v>12</v>
      </c>
      <c r="C101" t="s">
        <v>13</v>
      </c>
      <c r="D101">
        <v>2024</v>
      </c>
      <c r="E101">
        <f>"48912"</f>
        <v>0</v>
      </c>
      <c r="F101" t="s">
        <v>509</v>
      </c>
      <c r="G101">
        <v>581</v>
      </c>
      <c r="H101">
        <v>614</v>
      </c>
      <c r="I101" t="s">
        <v>510</v>
      </c>
      <c r="J101" t="s">
        <v>511</v>
      </c>
      <c r="K101" t="s">
        <v>512</v>
      </c>
      <c r="L101" t="s">
        <v>513</v>
      </c>
    </row>
    <row r="102" spans="1:12">
      <c r="A102">
        <v>101</v>
      </c>
      <c r="B102" t="s">
        <v>12</v>
      </c>
      <c r="C102" t="s">
        <v>13</v>
      </c>
      <c r="D102">
        <v>2024</v>
      </c>
      <c r="E102">
        <f>"48914"</f>
        <v>0</v>
      </c>
      <c r="F102" t="s">
        <v>514</v>
      </c>
      <c r="G102">
        <v>1628</v>
      </c>
      <c r="H102">
        <v>793</v>
      </c>
      <c r="I102" t="s">
        <v>515</v>
      </c>
      <c r="J102" t="s">
        <v>516</v>
      </c>
      <c r="K102" t="s">
        <v>517</v>
      </c>
      <c r="L102" t="s">
        <v>518</v>
      </c>
    </row>
    <row r="103" spans="1:12">
      <c r="A103">
        <v>102</v>
      </c>
      <c r="B103" t="s">
        <v>12</v>
      </c>
      <c r="C103" t="s">
        <v>13</v>
      </c>
      <c r="D103">
        <v>2024</v>
      </c>
      <c r="E103">
        <f>"48915"</f>
        <v>0</v>
      </c>
      <c r="F103" t="s">
        <v>519</v>
      </c>
      <c r="G103">
        <v>2763</v>
      </c>
      <c r="H103">
        <v>124</v>
      </c>
      <c r="I103" t="s">
        <v>520</v>
      </c>
      <c r="J103" t="s">
        <v>521</v>
      </c>
      <c r="K103" t="s">
        <v>522</v>
      </c>
      <c r="L103" t="s">
        <v>523</v>
      </c>
    </row>
    <row r="104" spans="1:12">
      <c r="A104">
        <v>103</v>
      </c>
      <c r="B104" t="s">
        <v>12</v>
      </c>
      <c r="C104" t="s">
        <v>13</v>
      </c>
      <c r="D104">
        <v>2024</v>
      </c>
      <c r="E104">
        <f>"48916"</f>
        <v>0</v>
      </c>
      <c r="F104" t="s">
        <v>524</v>
      </c>
      <c r="G104">
        <v>662</v>
      </c>
      <c r="H104">
        <v>105</v>
      </c>
      <c r="I104" t="s">
        <v>525</v>
      </c>
      <c r="J104" t="s">
        <v>526</v>
      </c>
      <c r="K104" t="s">
        <v>527</v>
      </c>
      <c r="L104" t="s">
        <v>528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2026-06-22T15:09:31Z</dcterms:created>
  <dcterms:modified xsi:type="dcterms:W3CDTF">2026-06-22T15:09:31Z</dcterms:modified>
</cp:coreProperties>
</file>